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0005" windowHeight="10005" tabRatio="532"/>
  </bookViews>
  <sheets>
    <sheet name="FOLHA RESUMIDA" sheetId="4" r:id="rId1"/>
    <sheet name="FUNÇÃO" sheetId="5" r:id="rId2"/>
    <sheet name="SRA" sheetId="3" r:id="rId3"/>
    <sheet name="FÉRIAS" sheetId="6" r:id="rId4"/>
    <sheet name="OUTUBRO" sheetId="2" r:id="rId5"/>
    <sheet name="Plan1" sheetId="7" r:id="rId6"/>
    <sheet name="Plan2" sheetId="9" r:id="rId7"/>
  </sheets>
  <definedNames>
    <definedName name="_xlnm._FilterDatabase" localSheetId="0" hidden="1">'FOLHA RESUMIDA'!$B$8:$N$511</definedName>
    <definedName name="_xlnm._FilterDatabase" localSheetId="4" hidden="1">OUTUBRO!$A$4:$I$505</definedName>
    <definedName name="_xlnm.Print_Area" localSheetId="0">'FOLHA RESUMIDA'!$B$1:$L$512</definedName>
    <definedName name="_xlnm.Print_Titles" localSheetId="0">'FOLHA RESUMIDA'!$1:$8</definedName>
  </definedNames>
  <calcPr calcId="125725"/>
  <fileRecoveryPr repairLoad="1"/>
</workbook>
</file>

<file path=xl/calcChain.xml><?xml version="1.0" encoding="utf-8"?>
<calcChain xmlns="http://schemas.openxmlformats.org/spreadsheetml/2006/main">
  <c r="H503" i="2"/>
  <c r="G503"/>
  <c r="E503"/>
  <c r="F503"/>
  <c r="D503"/>
  <c r="H497"/>
  <c r="H498"/>
  <c r="H499"/>
  <c r="H500"/>
  <c r="H501"/>
  <c r="H502"/>
  <c r="E501"/>
  <c r="E502"/>
  <c r="F495"/>
  <c r="F496"/>
  <c r="F497"/>
  <c r="F498"/>
  <c r="F499"/>
  <c r="F500"/>
  <c r="F501"/>
  <c r="F502"/>
  <c r="N10" i="4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9"/>
  <c r="I19" i="2"/>
  <c r="I20"/>
  <c r="I21"/>
  <c r="I22"/>
  <c r="I23"/>
  <c r="I24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E6" i="7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5"/>
  <c r="A8" i="6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7"/>
  <c r="A6"/>
  <c r="J75" i="4" l="1"/>
  <c r="J76"/>
  <c r="J77"/>
  <c r="J78"/>
  <c r="J79"/>
  <c r="J80"/>
  <c r="J81"/>
  <c r="J82"/>
  <c r="J83"/>
  <c r="J84"/>
  <c r="J85"/>
  <c r="J86"/>
  <c r="J87"/>
  <c r="J88"/>
  <c r="J89"/>
  <c r="K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T505" i="3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6"/>
  <c r="T415"/>
  <c r="S415"/>
  <c r="T414"/>
  <c r="S414"/>
  <c r="T413"/>
  <c r="S413"/>
  <c r="T412"/>
  <c r="S412"/>
  <c r="T411"/>
  <c r="S411"/>
  <c r="T410"/>
  <c r="S410"/>
  <c r="T409"/>
  <c r="S409"/>
  <c r="T408"/>
  <c r="S408"/>
  <c r="T407"/>
  <c r="S407"/>
  <c r="T406"/>
  <c r="S406"/>
  <c r="T405"/>
  <c r="S405"/>
  <c r="T404"/>
  <c r="S404"/>
  <c r="T403"/>
  <c r="S403"/>
  <c r="T402"/>
  <c r="S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3"/>
  <c r="S383"/>
  <c r="T382"/>
  <c r="S382"/>
  <c r="T381"/>
  <c r="S381"/>
  <c r="T380"/>
  <c r="S380"/>
  <c r="T379"/>
  <c r="S379"/>
  <c r="T378"/>
  <c r="S378"/>
  <c r="T377"/>
  <c r="S377"/>
  <c r="T376"/>
  <c r="S376"/>
  <c r="T375"/>
  <c r="S375"/>
  <c r="T374"/>
  <c r="S374"/>
  <c r="T373"/>
  <c r="S373"/>
  <c r="T372"/>
  <c r="S372"/>
  <c r="T371"/>
  <c r="S371"/>
  <c r="T370"/>
  <c r="S370"/>
  <c r="T369"/>
  <c r="S369"/>
  <c r="T368"/>
  <c r="S368"/>
  <c r="T367"/>
  <c r="S367"/>
  <c r="T366"/>
  <c r="S366"/>
  <c r="T365"/>
  <c r="S365"/>
  <c r="T364"/>
  <c r="S364"/>
  <c r="T363"/>
  <c r="S363"/>
  <c r="T362"/>
  <c r="S362"/>
  <c r="T361"/>
  <c r="S361"/>
  <c r="T360"/>
  <c r="S360"/>
  <c r="T359"/>
  <c r="S359"/>
  <c r="T358"/>
  <c r="S358"/>
  <c r="T357"/>
  <c r="S357"/>
  <c r="T356"/>
  <c r="S356"/>
  <c r="T355"/>
  <c r="S355"/>
  <c r="T354"/>
  <c r="S354"/>
  <c r="T353"/>
  <c r="S353"/>
  <c r="T352"/>
  <c r="S352"/>
  <c r="T351"/>
  <c r="S351"/>
  <c r="T350"/>
  <c r="S350"/>
  <c r="T349"/>
  <c r="S349"/>
  <c r="T348"/>
  <c r="S348"/>
  <c r="T347"/>
  <c r="S347"/>
  <c r="T346"/>
  <c r="S346"/>
  <c r="T345"/>
  <c r="S345"/>
  <c r="T344"/>
  <c r="S344"/>
  <c r="T343"/>
  <c r="S343"/>
  <c r="T342"/>
  <c r="S342"/>
  <c r="T341"/>
  <c r="S341"/>
  <c r="T340"/>
  <c r="S340"/>
  <c r="T339"/>
  <c r="S339"/>
  <c r="T338"/>
  <c r="S338"/>
  <c r="T337"/>
  <c r="S337"/>
  <c r="T336"/>
  <c r="S336"/>
  <c r="T335"/>
  <c r="S335"/>
  <c r="T334"/>
  <c r="S334"/>
  <c r="T333"/>
  <c r="S333"/>
  <c r="T332"/>
  <c r="S332"/>
  <c r="T331"/>
  <c r="S331"/>
  <c r="T330"/>
  <c r="S330"/>
  <c r="T329"/>
  <c r="S329"/>
  <c r="T328"/>
  <c r="S328"/>
  <c r="T327"/>
  <c r="S327"/>
  <c r="T326"/>
  <c r="S326"/>
  <c r="T325"/>
  <c r="S325"/>
  <c r="T324"/>
  <c r="S324"/>
  <c r="T323"/>
  <c r="S323"/>
  <c r="T322"/>
  <c r="S322"/>
  <c r="T321"/>
  <c r="S321"/>
  <c r="T320"/>
  <c r="S320"/>
  <c r="T319"/>
  <c r="S319"/>
  <c r="T318"/>
  <c r="S318"/>
  <c r="T317"/>
  <c r="S317"/>
  <c r="T316"/>
  <c r="S316"/>
  <c r="T315"/>
  <c r="S315"/>
  <c r="T314"/>
  <c r="S314"/>
  <c r="T313"/>
  <c r="S313"/>
  <c r="T312"/>
  <c r="S312"/>
  <c r="T311"/>
  <c r="S311"/>
  <c r="T310"/>
  <c r="S310"/>
  <c r="T309"/>
  <c r="S309"/>
  <c r="T308"/>
  <c r="S308"/>
  <c r="T307"/>
  <c r="S307"/>
  <c r="T306"/>
  <c r="S306"/>
  <c r="T305"/>
  <c r="S305"/>
  <c r="T304"/>
  <c r="S304"/>
  <c r="T303"/>
  <c r="S303"/>
  <c r="T302"/>
  <c r="S302"/>
  <c r="T301"/>
  <c r="S301"/>
  <c r="T300"/>
  <c r="S300"/>
  <c r="T299"/>
  <c r="S299"/>
  <c r="T298"/>
  <c r="S298"/>
  <c r="T297"/>
  <c r="S297"/>
  <c r="T296"/>
  <c r="S296"/>
  <c r="T295"/>
  <c r="S295"/>
  <c r="T294"/>
  <c r="S294"/>
  <c r="T293"/>
  <c r="S293"/>
  <c r="T292"/>
  <c r="S292"/>
  <c r="T291"/>
  <c r="S291"/>
  <c r="T290"/>
  <c r="S290"/>
  <c r="T289"/>
  <c r="S289"/>
  <c r="T288"/>
  <c r="S288"/>
  <c r="T287"/>
  <c r="S287"/>
  <c r="T286"/>
  <c r="S286"/>
  <c r="T285"/>
  <c r="S285"/>
  <c r="T284"/>
  <c r="S284"/>
  <c r="T283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S270"/>
  <c r="T269"/>
  <c r="S269"/>
  <c r="T268"/>
  <c r="S268"/>
  <c r="T267"/>
  <c r="S267"/>
  <c r="T266"/>
  <c r="S266"/>
  <c r="T265"/>
  <c r="S265"/>
  <c r="T264"/>
  <c r="S264"/>
  <c r="T263"/>
  <c r="S263"/>
  <c r="T262"/>
  <c r="S262"/>
  <c r="T261"/>
  <c r="S261"/>
  <c r="T260"/>
  <c r="S260"/>
  <c r="T259"/>
  <c r="S259"/>
  <c r="T258"/>
  <c r="S258"/>
  <c r="T257"/>
  <c r="S257"/>
  <c r="T256"/>
  <c r="S256"/>
  <c r="T255"/>
  <c r="S255"/>
  <c r="T254"/>
  <c r="S254"/>
  <c r="T253"/>
  <c r="S253"/>
  <c r="T252"/>
  <c r="S252"/>
  <c r="T251"/>
  <c r="S251"/>
  <c r="T250"/>
  <c r="S250"/>
  <c r="T249"/>
  <c r="S249"/>
  <c r="T248"/>
  <c r="S248"/>
  <c r="T247"/>
  <c r="S247"/>
  <c r="T246"/>
  <c r="S246"/>
  <c r="T245"/>
  <c r="S245"/>
  <c r="T244"/>
  <c r="S244"/>
  <c r="T243"/>
  <c r="S243"/>
  <c r="T242"/>
  <c r="S242"/>
  <c r="T241"/>
  <c r="S241"/>
  <c r="T240"/>
  <c r="S240"/>
  <c r="T239"/>
  <c r="S239"/>
  <c r="T238"/>
  <c r="S238"/>
  <c r="T237"/>
  <c r="S237"/>
  <c r="T236"/>
  <c r="S236"/>
  <c r="T235"/>
  <c r="S235"/>
  <c r="T234"/>
  <c r="S234"/>
  <c r="T233"/>
  <c r="S233"/>
  <c r="T232"/>
  <c r="S232"/>
  <c r="T231"/>
  <c r="S231"/>
  <c r="T230"/>
  <c r="S230"/>
  <c r="T229"/>
  <c r="S229"/>
  <c r="T228"/>
  <c r="S228"/>
  <c r="T227"/>
  <c r="S227"/>
  <c r="T226"/>
  <c r="S226"/>
  <c r="T225"/>
  <c r="S225"/>
  <c r="T224"/>
  <c r="S224"/>
  <c r="T223"/>
  <c r="S223"/>
  <c r="T222"/>
  <c r="S222"/>
  <c r="T221"/>
  <c r="S221"/>
  <c r="T220"/>
  <c r="S220"/>
  <c r="T219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S198"/>
  <c r="T197"/>
  <c r="S197"/>
  <c r="T196"/>
  <c r="S196"/>
  <c r="T195"/>
  <c r="S195"/>
  <c r="T194"/>
  <c r="S194"/>
  <c r="T193"/>
  <c r="S193"/>
  <c r="T192"/>
  <c r="S192"/>
  <c r="T191"/>
  <c r="S191"/>
  <c r="T190"/>
  <c r="S190"/>
  <c r="T189"/>
  <c r="S189"/>
  <c r="T188"/>
  <c r="S188"/>
  <c r="T187"/>
  <c r="S187"/>
  <c r="T186"/>
  <c r="S186"/>
  <c r="T185"/>
  <c r="S185"/>
  <c r="T184"/>
  <c r="S184"/>
  <c r="T183"/>
  <c r="S183"/>
  <c r="T182"/>
  <c r="S182"/>
  <c r="T181"/>
  <c r="S181"/>
  <c r="T180"/>
  <c r="S180"/>
  <c r="T179"/>
  <c r="S179"/>
  <c r="T178"/>
  <c r="S178"/>
  <c r="T177"/>
  <c r="S177"/>
  <c r="T176"/>
  <c r="S176"/>
  <c r="T175"/>
  <c r="S175"/>
  <c r="T174"/>
  <c r="S174"/>
  <c r="T173"/>
  <c r="S173"/>
  <c r="T172"/>
  <c r="S172"/>
  <c r="T171"/>
  <c r="S171"/>
  <c r="T170"/>
  <c r="S170"/>
  <c r="T169"/>
  <c r="S169"/>
  <c r="T168"/>
  <c r="S168"/>
  <c r="T167"/>
  <c r="S167"/>
  <c r="T166"/>
  <c r="S166"/>
  <c r="T165"/>
  <c r="S165"/>
  <c r="T164"/>
  <c r="S164"/>
  <c r="T163"/>
  <c r="S163"/>
  <c r="T162"/>
  <c r="S162"/>
  <c r="T161"/>
  <c r="S161"/>
  <c r="T160"/>
  <c r="S160"/>
  <c r="T159"/>
  <c r="S159"/>
  <c r="T158"/>
  <c r="S158"/>
  <c r="T157"/>
  <c r="S157"/>
  <c r="T156"/>
  <c r="S156"/>
  <c r="T155"/>
  <c r="S155"/>
  <c r="T154"/>
  <c r="S154"/>
  <c r="T153"/>
  <c r="S153"/>
  <c r="T152"/>
  <c r="S152"/>
  <c r="T151"/>
  <c r="S151"/>
  <c r="T150"/>
  <c r="S150"/>
  <c r="T149"/>
  <c r="S149"/>
  <c r="T148"/>
  <c r="S148"/>
  <c r="T147"/>
  <c r="S147"/>
  <c r="T146"/>
  <c r="S146"/>
  <c r="T145"/>
  <c r="S145"/>
  <c r="T144"/>
  <c r="S144"/>
  <c r="T143"/>
  <c r="S143"/>
  <c r="T142"/>
  <c r="S142"/>
  <c r="T141"/>
  <c r="S141"/>
  <c r="T140"/>
  <c r="S140"/>
  <c r="T139"/>
  <c r="S139"/>
  <c r="T138"/>
  <c r="S138"/>
  <c r="T137"/>
  <c r="S137"/>
  <c r="T136"/>
  <c r="S136"/>
  <c r="T135"/>
  <c r="S135"/>
  <c r="T134"/>
  <c r="S134"/>
  <c r="T133"/>
  <c r="S133"/>
  <c r="T132"/>
  <c r="S132"/>
  <c r="T131"/>
  <c r="S131"/>
  <c r="T130"/>
  <c r="S130"/>
  <c r="T129"/>
  <c r="S129"/>
  <c r="T128"/>
  <c r="S128"/>
  <c r="T127"/>
  <c r="S127"/>
  <c r="T126"/>
  <c r="S126"/>
  <c r="T125"/>
  <c r="S125"/>
  <c r="T124"/>
  <c r="S124"/>
  <c r="T123"/>
  <c r="S123"/>
  <c r="T122"/>
  <c r="S122"/>
  <c r="T121"/>
  <c r="S121"/>
  <c r="T120"/>
  <c r="S120"/>
  <c r="T119"/>
  <c r="S119"/>
  <c r="T118"/>
  <c r="S118"/>
  <c r="T117"/>
  <c r="S117"/>
  <c r="T116"/>
  <c r="S116"/>
  <c r="T115"/>
  <c r="S115"/>
  <c r="T114"/>
  <c r="S114"/>
  <c r="T113"/>
  <c r="S113"/>
  <c r="T112"/>
  <c r="S112"/>
  <c r="T111"/>
  <c r="S111"/>
  <c r="T110"/>
  <c r="S110"/>
  <c r="T109"/>
  <c r="S109"/>
  <c r="T108"/>
  <c r="S108"/>
  <c r="T107"/>
  <c r="S107"/>
  <c r="T106"/>
  <c r="S106"/>
  <c r="T105"/>
  <c r="S105"/>
  <c r="T104"/>
  <c r="S104"/>
  <c r="T103"/>
  <c r="S103"/>
  <c r="T102"/>
  <c r="S102"/>
  <c r="T101"/>
  <c r="S101"/>
  <c r="T100"/>
  <c r="S100"/>
  <c r="T99"/>
  <c r="S99"/>
  <c r="T98"/>
  <c r="S98"/>
  <c r="T97"/>
  <c r="S97"/>
  <c r="T96"/>
  <c r="S96"/>
  <c r="T95"/>
  <c r="S95"/>
  <c r="T94"/>
  <c r="S94"/>
  <c r="T93"/>
  <c r="S93"/>
  <c r="T92"/>
  <c r="S92"/>
  <c r="T91"/>
  <c r="S91"/>
  <c r="T90"/>
  <c r="S90"/>
  <c r="T89"/>
  <c r="S89"/>
  <c r="T88"/>
  <c r="S88"/>
  <c r="T87"/>
  <c r="S87"/>
  <c r="T86"/>
  <c r="S86"/>
  <c r="T85"/>
  <c r="S85"/>
  <c r="T84"/>
  <c r="S84"/>
  <c r="T83"/>
  <c r="S83"/>
  <c r="T82"/>
  <c r="S82"/>
  <c r="T81"/>
  <c r="S81"/>
  <c r="T80"/>
  <c r="S80"/>
  <c r="T79"/>
  <c r="S79"/>
  <c r="T78"/>
  <c r="S78"/>
  <c r="T77"/>
  <c r="S77"/>
  <c r="T76"/>
  <c r="S76"/>
  <c r="T75"/>
  <c r="S75"/>
  <c r="T74"/>
  <c r="S74"/>
  <c r="T73"/>
  <c r="S73"/>
  <c r="T72"/>
  <c r="S72"/>
  <c r="T71"/>
  <c r="S71"/>
  <c r="T70"/>
  <c r="S70"/>
  <c r="T69"/>
  <c r="S69"/>
  <c r="T68"/>
  <c r="S68"/>
  <c r="T67"/>
  <c r="S67"/>
  <c r="T66"/>
  <c r="S66"/>
  <c r="T65"/>
  <c r="S65"/>
  <c r="T64"/>
  <c r="S64"/>
  <c r="T63"/>
  <c r="S63"/>
  <c r="T62"/>
  <c r="S62"/>
  <c r="T61"/>
  <c r="S61"/>
  <c r="T60"/>
  <c r="S60"/>
  <c r="T59"/>
  <c r="S59"/>
  <c r="T58"/>
  <c r="S58"/>
  <c r="T57"/>
  <c r="S57"/>
  <c r="T56"/>
  <c r="S56"/>
  <c r="T55"/>
  <c r="S55"/>
  <c r="T54"/>
  <c r="S54"/>
  <c r="T53"/>
  <c r="S53"/>
  <c r="T52"/>
  <c r="S52"/>
  <c r="T51"/>
  <c r="S51"/>
  <c r="T50"/>
  <c r="S50"/>
  <c r="T49"/>
  <c r="S49"/>
  <c r="T48"/>
  <c r="S48"/>
  <c r="T47"/>
  <c r="S47"/>
  <c r="T46"/>
  <c r="S46"/>
  <c r="T45"/>
  <c r="S45"/>
  <c r="T44"/>
  <c r="S44"/>
  <c r="T43"/>
  <c r="S43"/>
  <c r="T42"/>
  <c r="S42"/>
  <c r="T41"/>
  <c r="S41"/>
  <c r="T40"/>
  <c r="S40"/>
  <c r="T39"/>
  <c r="S39"/>
  <c r="T38"/>
  <c r="S38"/>
  <c r="T37"/>
  <c r="S37"/>
  <c r="T36"/>
  <c r="S36"/>
  <c r="T35"/>
  <c r="S35"/>
  <c r="T34"/>
  <c r="S34"/>
  <c r="T33"/>
  <c r="S33"/>
  <c r="T32"/>
  <c r="S32"/>
  <c r="T31"/>
  <c r="S31"/>
  <c r="T30"/>
  <c r="S30"/>
  <c r="T29"/>
  <c r="S29"/>
  <c r="T28"/>
  <c r="S28"/>
  <c r="T27"/>
  <c r="S27"/>
  <c r="T26"/>
  <c r="S26"/>
  <c r="T25"/>
  <c r="S25"/>
  <c r="T24"/>
  <c r="S24"/>
  <c r="T23"/>
  <c r="S23"/>
  <c r="T22"/>
  <c r="S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8"/>
  <c r="S8"/>
  <c r="T7"/>
  <c r="S7"/>
  <c r="T6"/>
  <c r="S6"/>
  <c r="T5"/>
  <c r="S5"/>
  <c r="T4"/>
  <c r="S4"/>
  <c r="F6" i="2" l="1"/>
  <c r="F7"/>
  <c r="F8"/>
  <c r="F9"/>
  <c r="F10"/>
  <c r="F11"/>
  <c r="F12"/>
  <c r="F13"/>
  <c r="F14"/>
  <c r="F15"/>
  <c r="F16"/>
  <c r="F17"/>
  <c r="F18"/>
  <c r="F19"/>
  <c r="F20"/>
  <c r="F22"/>
  <c r="F23"/>
  <c r="F24"/>
  <c r="F25"/>
  <c r="F26"/>
  <c r="F27"/>
  <c r="H27" s="1"/>
  <c r="F28"/>
  <c r="H28" s="1"/>
  <c r="F29"/>
  <c r="H29" s="1"/>
  <c r="F30"/>
  <c r="H30" s="1"/>
  <c r="F31"/>
  <c r="H31" s="1"/>
  <c r="F32"/>
  <c r="H32" s="1"/>
  <c r="F33"/>
  <c r="H33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F47"/>
  <c r="H47" s="1"/>
  <c r="F48"/>
  <c r="H48" s="1"/>
  <c r="F49"/>
  <c r="H49" s="1"/>
  <c r="F50"/>
  <c r="H50" s="1"/>
  <c r="F51"/>
  <c r="H51" s="1"/>
  <c r="F52"/>
  <c r="H52" s="1"/>
  <c r="F53"/>
  <c r="H53" s="1"/>
  <c r="F54"/>
  <c r="H54" s="1"/>
  <c r="F55"/>
  <c r="H55" s="1"/>
  <c r="F56"/>
  <c r="H56" s="1"/>
  <c r="F57"/>
  <c r="H57" s="1"/>
  <c r="F58"/>
  <c r="H58" s="1"/>
  <c r="F59"/>
  <c r="H59" s="1"/>
  <c r="F60"/>
  <c r="H60" s="1"/>
  <c r="F61"/>
  <c r="H61" s="1"/>
  <c r="F62"/>
  <c r="H62" s="1"/>
  <c r="F63"/>
  <c r="H63" s="1"/>
  <c r="F64"/>
  <c r="H64" s="1"/>
  <c r="F65"/>
  <c r="H65" s="1"/>
  <c r="F66"/>
  <c r="H66" s="1"/>
  <c r="F67"/>
  <c r="H67" s="1"/>
  <c r="F68"/>
  <c r="H68" s="1"/>
  <c r="F69"/>
  <c r="H69" s="1"/>
  <c r="F70"/>
  <c r="H70" s="1"/>
  <c r="F71"/>
  <c r="H71" s="1"/>
  <c r="F72"/>
  <c r="H72" s="1"/>
  <c r="F73"/>
  <c r="H73" s="1"/>
  <c r="F74"/>
  <c r="H74" s="1"/>
  <c r="F75"/>
  <c r="H75" s="1"/>
  <c r="F76"/>
  <c r="H76" s="1"/>
  <c r="F77"/>
  <c r="H77" s="1"/>
  <c r="F78"/>
  <c r="H78" s="1"/>
  <c r="F79"/>
  <c r="H79" s="1"/>
  <c r="F80"/>
  <c r="H80" s="1"/>
  <c r="F81"/>
  <c r="H81" s="1"/>
  <c r="F82"/>
  <c r="H82" s="1"/>
  <c r="F83"/>
  <c r="H83" s="1"/>
  <c r="F84"/>
  <c r="H84" s="1"/>
  <c r="F85"/>
  <c r="H85" s="1"/>
  <c r="F86"/>
  <c r="H86" s="1"/>
  <c r="F87"/>
  <c r="H87" s="1"/>
  <c r="F88"/>
  <c r="H88" s="1"/>
  <c r="F89"/>
  <c r="H89" s="1"/>
  <c r="F90"/>
  <c r="H90" s="1"/>
  <c r="F91"/>
  <c r="H91" s="1"/>
  <c r="F92"/>
  <c r="H92" s="1"/>
  <c r="F93"/>
  <c r="H93" s="1"/>
  <c r="F94"/>
  <c r="H94" s="1"/>
  <c r="F95"/>
  <c r="H95" s="1"/>
  <c r="F96"/>
  <c r="H96" s="1"/>
  <c r="F97"/>
  <c r="H97" s="1"/>
  <c r="F98"/>
  <c r="H98" s="1"/>
  <c r="F99"/>
  <c r="H99" s="1"/>
  <c r="F100"/>
  <c r="H100" s="1"/>
  <c r="F101"/>
  <c r="H101" s="1"/>
  <c r="F102"/>
  <c r="H102" s="1"/>
  <c r="F103"/>
  <c r="H103" s="1"/>
  <c r="F104"/>
  <c r="H104" s="1"/>
  <c r="F105"/>
  <c r="H105" s="1"/>
  <c r="F106"/>
  <c r="H106" s="1"/>
  <c r="F107"/>
  <c r="H107" s="1"/>
  <c r="F108"/>
  <c r="H108" s="1"/>
  <c r="F109"/>
  <c r="H109" s="1"/>
  <c r="F110"/>
  <c r="H110" s="1"/>
  <c r="F111"/>
  <c r="H111" s="1"/>
  <c r="F112"/>
  <c r="H112" s="1"/>
  <c r="F113"/>
  <c r="H113" s="1"/>
  <c r="F114"/>
  <c r="H114" s="1"/>
  <c r="F115"/>
  <c r="H115" s="1"/>
  <c r="F116"/>
  <c r="H116" s="1"/>
  <c r="F117"/>
  <c r="H117" s="1"/>
  <c r="F118"/>
  <c r="H118" s="1"/>
  <c r="F119"/>
  <c r="H119" s="1"/>
  <c r="F120"/>
  <c r="H120" s="1"/>
  <c r="F121"/>
  <c r="H121" s="1"/>
  <c r="F122"/>
  <c r="H122" s="1"/>
  <c r="F123"/>
  <c r="H123" s="1"/>
  <c r="F124"/>
  <c r="H124" s="1"/>
  <c r="F125"/>
  <c r="H125" s="1"/>
  <c r="F126"/>
  <c r="H126" s="1"/>
  <c r="F127"/>
  <c r="H127" s="1"/>
  <c r="F128"/>
  <c r="H128" s="1"/>
  <c r="F129"/>
  <c r="H129" s="1"/>
  <c r="F130"/>
  <c r="H130" s="1"/>
  <c r="F131"/>
  <c r="H131" s="1"/>
  <c r="F132"/>
  <c r="H132" s="1"/>
  <c r="F133"/>
  <c r="H133" s="1"/>
  <c r="F134"/>
  <c r="H134" s="1"/>
  <c r="F135"/>
  <c r="H135" s="1"/>
  <c r="F136"/>
  <c r="H136" s="1"/>
  <c r="F137"/>
  <c r="H137" s="1"/>
  <c r="F138"/>
  <c r="H138" s="1"/>
  <c r="F139"/>
  <c r="H139" s="1"/>
  <c r="F140"/>
  <c r="H140" s="1"/>
  <c r="F141"/>
  <c r="H141" s="1"/>
  <c r="F142"/>
  <c r="H142" s="1"/>
  <c r="F143"/>
  <c r="H143" s="1"/>
  <c r="F144"/>
  <c r="H144" s="1"/>
  <c r="F145"/>
  <c r="H145" s="1"/>
  <c r="F146"/>
  <c r="H146" s="1"/>
  <c r="F147"/>
  <c r="H147" s="1"/>
  <c r="F148"/>
  <c r="H148" s="1"/>
  <c r="F149"/>
  <c r="H149" s="1"/>
  <c r="F150"/>
  <c r="H150" s="1"/>
  <c r="F151"/>
  <c r="H151" s="1"/>
  <c r="F152"/>
  <c r="H152" s="1"/>
  <c r="F153"/>
  <c r="H153" s="1"/>
  <c r="F154"/>
  <c r="H154" s="1"/>
  <c r="F155"/>
  <c r="H155" s="1"/>
  <c r="F156"/>
  <c r="H156" s="1"/>
  <c r="F157"/>
  <c r="H157" s="1"/>
  <c r="F158"/>
  <c r="H158" s="1"/>
  <c r="F159"/>
  <c r="H159" s="1"/>
  <c r="F160"/>
  <c r="H160" s="1"/>
  <c r="F161"/>
  <c r="H161" s="1"/>
  <c r="F162"/>
  <c r="H162" s="1"/>
  <c r="F163"/>
  <c r="H163" s="1"/>
  <c r="F164"/>
  <c r="H164" s="1"/>
  <c r="F165"/>
  <c r="H165" s="1"/>
  <c r="F166"/>
  <c r="H166" s="1"/>
  <c r="F167"/>
  <c r="H167" s="1"/>
  <c r="F168"/>
  <c r="H168" s="1"/>
  <c r="F169"/>
  <c r="H169" s="1"/>
  <c r="F170"/>
  <c r="H170" s="1"/>
  <c r="F171"/>
  <c r="H171" s="1"/>
  <c r="F172"/>
  <c r="H172" s="1"/>
  <c r="F173"/>
  <c r="H173" s="1"/>
  <c r="F174"/>
  <c r="H174" s="1"/>
  <c r="F175"/>
  <c r="H175" s="1"/>
  <c r="F176"/>
  <c r="H176" s="1"/>
  <c r="F177"/>
  <c r="H177" s="1"/>
  <c r="F178"/>
  <c r="H178" s="1"/>
  <c r="F179"/>
  <c r="H179" s="1"/>
  <c r="F180"/>
  <c r="H180" s="1"/>
  <c r="F181"/>
  <c r="H181" s="1"/>
  <c r="F182"/>
  <c r="H182" s="1"/>
  <c r="F183"/>
  <c r="H183" s="1"/>
  <c r="F184"/>
  <c r="H184" s="1"/>
  <c r="F185"/>
  <c r="H185" s="1"/>
  <c r="F186"/>
  <c r="H186" s="1"/>
  <c r="F187"/>
  <c r="H187" s="1"/>
  <c r="F188"/>
  <c r="H188" s="1"/>
  <c r="F189"/>
  <c r="H189" s="1"/>
  <c r="F190"/>
  <c r="H190" s="1"/>
  <c r="F191"/>
  <c r="H191" s="1"/>
  <c r="F192"/>
  <c r="H192" s="1"/>
  <c r="F193"/>
  <c r="H193" s="1"/>
  <c r="F194"/>
  <c r="H194" s="1"/>
  <c r="F195"/>
  <c r="H195" s="1"/>
  <c r="F196"/>
  <c r="H196" s="1"/>
  <c r="F197"/>
  <c r="H197" s="1"/>
  <c r="F198"/>
  <c r="H198" s="1"/>
  <c r="F199"/>
  <c r="H199" s="1"/>
  <c r="F200"/>
  <c r="H200" s="1"/>
  <c r="F201"/>
  <c r="H201" s="1"/>
  <c r="F202"/>
  <c r="H202" s="1"/>
  <c r="F203"/>
  <c r="H203" s="1"/>
  <c r="F204"/>
  <c r="H204" s="1"/>
  <c r="F205"/>
  <c r="H205" s="1"/>
  <c r="F206"/>
  <c r="H206" s="1"/>
  <c r="F207"/>
  <c r="H207" s="1"/>
  <c r="F208"/>
  <c r="H208" s="1"/>
  <c r="F209"/>
  <c r="H209" s="1"/>
  <c r="F210"/>
  <c r="H210" s="1"/>
  <c r="F211"/>
  <c r="H211" s="1"/>
  <c r="F212"/>
  <c r="H212" s="1"/>
  <c r="F213"/>
  <c r="H213" s="1"/>
  <c r="F214"/>
  <c r="H214" s="1"/>
  <c r="F215"/>
  <c r="H215" s="1"/>
  <c r="F216"/>
  <c r="H216" s="1"/>
  <c r="F217"/>
  <c r="H217" s="1"/>
  <c r="F218"/>
  <c r="H218" s="1"/>
  <c r="F219"/>
  <c r="H219" s="1"/>
  <c r="F220"/>
  <c r="H220" s="1"/>
  <c r="F221"/>
  <c r="H221" s="1"/>
  <c r="F222"/>
  <c r="H222" s="1"/>
  <c r="F223"/>
  <c r="H223" s="1"/>
  <c r="F224"/>
  <c r="H224" s="1"/>
  <c r="F225"/>
  <c r="H225" s="1"/>
  <c r="F226"/>
  <c r="H226" s="1"/>
  <c r="F227"/>
  <c r="H227" s="1"/>
  <c r="F228"/>
  <c r="H228" s="1"/>
  <c r="F229"/>
  <c r="H229" s="1"/>
  <c r="F230"/>
  <c r="H230" s="1"/>
  <c r="F231"/>
  <c r="H231" s="1"/>
  <c r="F232"/>
  <c r="H232" s="1"/>
  <c r="F233"/>
  <c r="H233" s="1"/>
  <c r="F234"/>
  <c r="H234" s="1"/>
  <c r="F235"/>
  <c r="H235" s="1"/>
  <c r="F236"/>
  <c r="H236" s="1"/>
  <c r="F237"/>
  <c r="H237" s="1"/>
  <c r="F238"/>
  <c r="H238" s="1"/>
  <c r="F239"/>
  <c r="H239" s="1"/>
  <c r="F240"/>
  <c r="H240" s="1"/>
  <c r="F241"/>
  <c r="H241" s="1"/>
  <c r="F242"/>
  <c r="H242" s="1"/>
  <c r="F243"/>
  <c r="H243" s="1"/>
  <c r="F244"/>
  <c r="H244" s="1"/>
  <c r="F245"/>
  <c r="H245" s="1"/>
  <c r="F246"/>
  <c r="H246" s="1"/>
  <c r="F247"/>
  <c r="H247" s="1"/>
  <c r="F248"/>
  <c r="H248" s="1"/>
  <c r="F249"/>
  <c r="H249" s="1"/>
  <c r="F250"/>
  <c r="H250" s="1"/>
  <c r="F251"/>
  <c r="H251" s="1"/>
  <c r="F252"/>
  <c r="H252" s="1"/>
  <c r="F253"/>
  <c r="H253" s="1"/>
  <c r="F254"/>
  <c r="H254" s="1"/>
  <c r="F255"/>
  <c r="H255" s="1"/>
  <c r="F256"/>
  <c r="H256" s="1"/>
  <c r="F257"/>
  <c r="H257" s="1"/>
  <c r="F258"/>
  <c r="H258" s="1"/>
  <c r="F259"/>
  <c r="H259" s="1"/>
  <c r="F260"/>
  <c r="H260" s="1"/>
  <c r="F261"/>
  <c r="H261" s="1"/>
  <c r="F262"/>
  <c r="H262" s="1"/>
  <c r="F263"/>
  <c r="H263" s="1"/>
  <c r="F264"/>
  <c r="H264" s="1"/>
  <c r="F265"/>
  <c r="H265" s="1"/>
  <c r="F266"/>
  <c r="H266" s="1"/>
  <c r="F267"/>
  <c r="H267" s="1"/>
  <c r="F268"/>
  <c r="H268" s="1"/>
  <c r="F269"/>
  <c r="H269" s="1"/>
  <c r="F270"/>
  <c r="H270" s="1"/>
  <c r="F271"/>
  <c r="H271" s="1"/>
  <c r="F272"/>
  <c r="H272" s="1"/>
  <c r="F273"/>
  <c r="H273" s="1"/>
  <c r="F274"/>
  <c r="H274" s="1"/>
  <c r="F275"/>
  <c r="H275" s="1"/>
  <c r="F276"/>
  <c r="H276" s="1"/>
  <c r="F277"/>
  <c r="H277" s="1"/>
  <c r="F278"/>
  <c r="H278" s="1"/>
  <c r="F279"/>
  <c r="H279" s="1"/>
  <c r="F280"/>
  <c r="H280" s="1"/>
  <c r="F281"/>
  <c r="H281" s="1"/>
  <c r="F282"/>
  <c r="H282" s="1"/>
  <c r="F283"/>
  <c r="H283" s="1"/>
  <c r="F284"/>
  <c r="H284" s="1"/>
  <c r="F285"/>
  <c r="H285" s="1"/>
  <c r="F286"/>
  <c r="H286" s="1"/>
  <c r="F287"/>
  <c r="H287" s="1"/>
  <c r="F288"/>
  <c r="H288" s="1"/>
  <c r="F289"/>
  <c r="H289" s="1"/>
  <c r="F290"/>
  <c r="H290" s="1"/>
  <c r="F291"/>
  <c r="H291" s="1"/>
  <c r="F292"/>
  <c r="H292" s="1"/>
  <c r="F293"/>
  <c r="H293" s="1"/>
  <c r="F294"/>
  <c r="H294" s="1"/>
  <c r="F295"/>
  <c r="H295" s="1"/>
  <c r="F296"/>
  <c r="H296" s="1"/>
  <c r="F297"/>
  <c r="H297" s="1"/>
  <c r="F298"/>
  <c r="H298" s="1"/>
  <c r="F299"/>
  <c r="H299" s="1"/>
  <c r="F300"/>
  <c r="H300" s="1"/>
  <c r="F301"/>
  <c r="H301" s="1"/>
  <c r="F302"/>
  <c r="H302" s="1"/>
  <c r="F303"/>
  <c r="H303" s="1"/>
  <c r="F304"/>
  <c r="H304" s="1"/>
  <c r="F305"/>
  <c r="H305" s="1"/>
  <c r="F306"/>
  <c r="H306" s="1"/>
  <c r="F307"/>
  <c r="H307" s="1"/>
  <c r="F308"/>
  <c r="H308" s="1"/>
  <c r="F309"/>
  <c r="H309" s="1"/>
  <c r="F310"/>
  <c r="H310" s="1"/>
  <c r="F311"/>
  <c r="H311" s="1"/>
  <c r="F312"/>
  <c r="H312" s="1"/>
  <c r="F313"/>
  <c r="H313" s="1"/>
  <c r="F314"/>
  <c r="H314" s="1"/>
  <c r="F315"/>
  <c r="H315" s="1"/>
  <c r="F316"/>
  <c r="H316" s="1"/>
  <c r="F317"/>
  <c r="H317" s="1"/>
  <c r="F318"/>
  <c r="H318" s="1"/>
  <c r="F319"/>
  <c r="H319" s="1"/>
  <c r="F320"/>
  <c r="H320" s="1"/>
  <c r="F321"/>
  <c r="H321" s="1"/>
  <c r="F322"/>
  <c r="H322" s="1"/>
  <c r="F323"/>
  <c r="H323" s="1"/>
  <c r="F324"/>
  <c r="H324" s="1"/>
  <c r="F325"/>
  <c r="H325" s="1"/>
  <c r="F326"/>
  <c r="H326" s="1"/>
  <c r="F327"/>
  <c r="H327" s="1"/>
  <c r="F328"/>
  <c r="H328" s="1"/>
  <c r="F329"/>
  <c r="H329" s="1"/>
  <c r="F330"/>
  <c r="H330" s="1"/>
  <c r="F331"/>
  <c r="H331" s="1"/>
  <c r="F332"/>
  <c r="H332" s="1"/>
  <c r="F333"/>
  <c r="H333" s="1"/>
  <c r="F334"/>
  <c r="H334" s="1"/>
  <c r="F335"/>
  <c r="H335" s="1"/>
  <c r="F336"/>
  <c r="H336" s="1"/>
  <c r="F337"/>
  <c r="H337" s="1"/>
  <c r="F338"/>
  <c r="H338" s="1"/>
  <c r="F339"/>
  <c r="H339" s="1"/>
  <c r="F340"/>
  <c r="H340" s="1"/>
  <c r="F341"/>
  <c r="H341" s="1"/>
  <c r="F342"/>
  <c r="H342" s="1"/>
  <c r="F343"/>
  <c r="H343" s="1"/>
  <c r="F344"/>
  <c r="H344" s="1"/>
  <c r="F345"/>
  <c r="H345" s="1"/>
  <c r="F346"/>
  <c r="H346" s="1"/>
  <c r="F347"/>
  <c r="H347" s="1"/>
  <c r="F348"/>
  <c r="H348" s="1"/>
  <c r="F349"/>
  <c r="H349" s="1"/>
  <c r="F350"/>
  <c r="H350" s="1"/>
  <c r="F351"/>
  <c r="H351" s="1"/>
  <c r="F352"/>
  <c r="H352" s="1"/>
  <c r="F353"/>
  <c r="H353" s="1"/>
  <c r="F354"/>
  <c r="H354" s="1"/>
  <c r="F355"/>
  <c r="H355" s="1"/>
  <c r="F356"/>
  <c r="H356" s="1"/>
  <c r="F357"/>
  <c r="H357" s="1"/>
  <c r="F358"/>
  <c r="H358" s="1"/>
  <c r="F359"/>
  <c r="H359" s="1"/>
  <c r="F360"/>
  <c r="H360" s="1"/>
  <c r="F361"/>
  <c r="H361" s="1"/>
  <c r="F362"/>
  <c r="H362" s="1"/>
  <c r="F363"/>
  <c r="H363" s="1"/>
  <c r="F364"/>
  <c r="H364" s="1"/>
  <c r="F365"/>
  <c r="H365" s="1"/>
  <c r="F366"/>
  <c r="H366" s="1"/>
  <c r="F367"/>
  <c r="H367" s="1"/>
  <c r="F368"/>
  <c r="H368" s="1"/>
  <c r="F369"/>
  <c r="H369" s="1"/>
  <c r="F370"/>
  <c r="H370" s="1"/>
  <c r="F371"/>
  <c r="H371" s="1"/>
  <c r="F372"/>
  <c r="H372" s="1"/>
  <c r="F373"/>
  <c r="H373" s="1"/>
  <c r="F374"/>
  <c r="H374" s="1"/>
  <c r="F375"/>
  <c r="H375" s="1"/>
  <c r="F376"/>
  <c r="H376" s="1"/>
  <c r="F377"/>
  <c r="H377" s="1"/>
  <c r="F378"/>
  <c r="H378" s="1"/>
  <c r="F379"/>
  <c r="H379" s="1"/>
  <c r="F380"/>
  <c r="H380" s="1"/>
  <c r="F381"/>
  <c r="H381" s="1"/>
  <c r="F382"/>
  <c r="H382" s="1"/>
  <c r="F383"/>
  <c r="H383" s="1"/>
  <c r="F384"/>
  <c r="H384" s="1"/>
  <c r="F385"/>
  <c r="H385" s="1"/>
  <c r="F386"/>
  <c r="H386" s="1"/>
  <c r="F387"/>
  <c r="H387" s="1"/>
  <c r="F388"/>
  <c r="H388" s="1"/>
  <c r="F389"/>
  <c r="H389" s="1"/>
  <c r="F390"/>
  <c r="H390" s="1"/>
  <c r="F391"/>
  <c r="H391" s="1"/>
  <c r="F392"/>
  <c r="H392" s="1"/>
  <c r="F393"/>
  <c r="H393" s="1"/>
  <c r="F394"/>
  <c r="H394" s="1"/>
  <c r="F395"/>
  <c r="H395" s="1"/>
  <c r="F396"/>
  <c r="H396" s="1"/>
  <c r="F397"/>
  <c r="H397" s="1"/>
  <c r="F398"/>
  <c r="H398" s="1"/>
  <c r="F399"/>
  <c r="H399" s="1"/>
  <c r="F400"/>
  <c r="H400" s="1"/>
  <c r="F401"/>
  <c r="H401" s="1"/>
  <c r="F402"/>
  <c r="H402" s="1"/>
  <c r="F403"/>
  <c r="H403" s="1"/>
  <c r="F404"/>
  <c r="H404" s="1"/>
  <c r="F405"/>
  <c r="H405" s="1"/>
  <c r="F406"/>
  <c r="H406" s="1"/>
  <c r="F407"/>
  <c r="H407" s="1"/>
  <c r="F408"/>
  <c r="H408" s="1"/>
  <c r="F409"/>
  <c r="H409" s="1"/>
  <c r="F410"/>
  <c r="H410" s="1"/>
  <c r="F411"/>
  <c r="H411" s="1"/>
  <c r="F412"/>
  <c r="H412" s="1"/>
  <c r="F413"/>
  <c r="H413" s="1"/>
  <c r="F414"/>
  <c r="H414" s="1"/>
  <c r="F415"/>
  <c r="H415" s="1"/>
  <c r="F416"/>
  <c r="H416" s="1"/>
  <c r="F417"/>
  <c r="H417" s="1"/>
  <c r="F418"/>
  <c r="H418" s="1"/>
  <c r="F419"/>
  <c r="H419" s="1"/>
  <c r="F420"/>
  <c r="H420" s="1"/>
  <c r="F421"/>
  <c r="H421" s="1"/>
  <c r="F422"/>
  <c r="H422" s="1"/>
  <c r="F423"/>
  <c r="H423" s="1"/>
  <c r="F424"/>
  <c r="H424" s="1"/>
  <c r="F425"/>
  <c r="H425" s="1"/>
  <c r="F426"/>
  <c r="H426" s="1"/>
  <c r="F427"/>
  <c r="H427" s="1"/>
  <c r="F428"/>
  <c r="H428" s="1"/>
  <c r="F429"/>
  <c r="H429" s="1"/>
  <c r="F430"/>
  <c r="H430" s="1"/>
  <c r="F431"/>
  <c r="H431" s="1"/>
  <c r="F432"/>
  <c r="H432" s="1"/>
  <c r="F433"/>
  <c r="H433" s="1"/>
  <c r="F434"/>
  <c r="H434" s="1"/>
  <c r="F435"/>
  <c r="H435" s="1"/>
  <c r="F436"/>
  <c r="H436" s="1"/>
  <c r="F437"/>
  <c r="H437" s="1"/>
  <c r="F438"/>
  <c r="H438" s="1"/>
  <c r="F439"/>
  <c r="H439" s="1"/>
  <c r="F440"/>
  <c r="H440" s="1"/>
  <c r="F441"/>
  <c r="H441" s="1"/>
  <c r="F442"/>
  <c r="H442" s="1"/>
  <c r="F443"/>
  <c r="H443" s="1"/>
  <c r="F444"/>
  <c r="H444" s="1"/>
  <c r="F445"/>
  <c r="H445" s="1"/>
  <c r="F446"/>
  <c r="H446" s="1"/>
  <c r="F447"/>
  <c r="H447" s="1"/>
  <c r="F448"/>
  <c r="H448" s="1"/>
  <c r="F449"/>
  <c r="H449" s="1"/>
  <c r="F450"/>
  <c r="H450" s="1"/>
  <c r="F451"/>
  <c r="H451" s="1"/>
  <c r="F452"/>
  <c r="H452" s="1"/>
  <c r="F453"/>
  <c r="H453" s="1"/>
  <c r="F454"/>
  <c r="H454" s="1"/>
  <c r="F455"/>
  <c r="H455" s="1"/>
  <c r="F456"/>
  <c r="H456" s="1"/>
  <c r="F457"/>
  <c r="H457" s="1"/>
  <c r="F458"/>
  <c r="H458" s="1"/>
  <c r="F459"/>
  <c r="H459" s="1"/>
  <c r="F460"/>
  <c r="H460" s="1"/>
  <c r="F461"/>
  <c r="H461" s="1"/>
  <c r="F462"/>
  <c r="H462" s="1"/>
  <c r="F463"/>
  <c r="H463" s="1"/>
  <c r="F464"/>
  <c r="H464" s="1"/>
  <c r="F465"/>
  <c r="H465" s="1"/>
  <c r="F466"/>
  <c r="H466" s="1"/>
  <c r="F467"/>
  <c r="H467" s="1"/>
  <c r="F468"/>
  <c r="H468" s="1"/>
  <c r="F469"/>
  <c r="H469" s="1"/>
  <c r="F470"/>
  <c r="H470" s="1"/>
  <c r="F471"/>
  <c r="H471" s="1"/>
  <c r="F472"/>
  <c r="H472" s="1"/>
  <c r="F473"/>
  <c r="H473" s="1"/>
  <c r="F474"/>
  <c r="H474" s="1"/>
  <c r="F475"/>
  <c r="H475" s="1"/>
  <c r="F476"/>
  <c r="H476" s="1"/>
  <c r="F477"/>
  <c r="H477" s="1"/>
  <c r="F478"/>
  <c r="H478" s="1"/>
  <c r="F479"/>
  <c r="H479" s="1"/>
  <c r="F480"/>
  <c r="H480" s="1"/>
  <c r="F481"/>
  <c r="H481" s="1"/>
  <c r="F482"/>
  <c r="H482" s="1"/>
  <c r="F483"/>
  <c r="H483" s="1"/>
  <c r="F484"/>
  <c r="H484" s="1"/>
  <c r="F485"/>
  <c r="H485" s="1"/>
  <c r="F486"/>
  <c r="H486" s="1"/>
  <c r="F487"/>
  <c r="H487" s="1"/>
  <c r="F488"/>
  <c r="H488" s="1"/>
  <c r="F489"/>
  <c r="H489" s="1"/>
  <c r="F490"/>
  <c r="H490" s="1"/>
  <c r="F491"/>
  <c r="H491" s="1"/>
  <c r="F492"/>
  <c r="H492" s="1"/>
  <c r="F493"/>
  <c r="H493" s="1"/>
  <c r="F494"/>
  <c r="H494" s="1"/>
  <c r="H495"/>
  <c r="H496"/>
  <c r="F5"/>
  <c r="E130" l="1"/>
  <c r="L200" i="4"/>
  <c r="K200" s="1"/>
  <c r="E122" i="2"/>
  <c r="L192" i="4"/>
  <c r="K192" s="1"/>
  <c r="E114" i="2"/>
  <c r="L184" i="4"/>
  <c r="K184" s="1"/>
  <c r="E106" i="2"/>
  <c r="L176" i="4"/>
  <c r="K176" s="1"/>
  <c r="E98" i="2"/>
  <c r="L167" i="4"/>
  <c r="K167" s="1"/>
  <c r="E90" i="2"/>
  <c r="L159" i="4"/>
  <c r="K159" s="1"/>
  <c r="E82" i="2"/>
  <c r="L151" i="4"/>
  <c r="K151" s="1"/>
  <c r="E74" i="2"/>
  <c r="L143" i="4"/>
  <c r="K143" s="1"/>
  <c r="E66" i="2"/>
  <c r="L135" i="4"/>
  <c r="K135" s="1"/>
  <c r="E58" i="2"/>
  <c r="L127" i="4"/>
  <c r="K127" s="1"/>
  <c r="E50" i="2"/>
  <c r="L119" i="4"/>
  <c r="K119" s="1"/>
  <c r="E42" i="2"/>
  <c r="L111" i="4"/>
  <c r="K111" s="1"/>
  <c r="E34" i="2"/>
  <c r="L103" i="4"/>
  <c r="K103" s="1"/>
  <c r="E26" i="2"/>
  <c r="L95" i="4"/>
  <c r="K95" s="1"/>
  <c r="E17" i="2"/>
  <c r="L86" i="4"/>
  <c r="K86" s="1"/>
  <c r="E9" i="2"/>
  <c r="L78" i="4"/>
  <c r="K78" s="1"/>
  <c r="E500" i="2"/>
  <c r="L72" i="4"/>
  <c r="K72" s="1"/>
  <c r="L510"/>
  <c r="K510" s="1"/>
  <c r="E497" i="2"/>
  <c r="L69" i="4"/>
  <c r="K69" s="1"/>
  <c r="E493" i="2"/>
  <c r="L65" i="4"/>
  <c r="K65" s="1"/>
  <c r="E489" i="2"/>
  <c r="L61" i="4"/>
  <c r="K61" s="1"/>
  <c r="E485" i="2"/>
  <c r="L58" i="4"/>
  <c r="K58" s="1"/>
  <c r="E481" i="2"/>
  <c r="L508" i="4"/>
  <c r="K508" s="1"/>
  <c r="E477" i="2"/>
  <c r="L51" i="4"/>
  <c r="K51" s="1"/>
  <c r="E473" i="2"/>
  <c r="L504" i="4"/>
  <c r="K504" s="1"/>
  <c r="E469" i="2"/>
  <c r="L500" i="4"/>
  <c r="K500" s="1"/>
  <c r="E465" i="2"/>
  <c r="L50" i="4"/>
  <c r="K50" s="1"/>
  <c r="E461" i="2"/>
  <c r="L47" i="4"/>
  <c r="K47" s="1"/>
  <c r="E457" i="2"/>
  <c r="L45" i="4"/>
  <c r="K45" s="1"/>
  <c r="E453" i="2"/>
  <c r="L42" i="4"/>
  <c r="K42" s="1"/>
  <c r="E449" i="2"/>
  <c r="L39" i="4"/>
  <c r="K39" s="1"/>
  <c r="E445" i="2"/>
  <c r="L491" i="4"/>
  <c r="K491" s="1"/>
  <c r="E441" i="2"/>
  <c r="L32" i="4"/>
  <c r="K32" s="1"/>
  <c r="E437" i="2"/>
  <c r="L28" i="4"/>
  <c r="K28" s="1"/>
  <c r="E433" i="2"/>
  <c r="L487" i="4"/>
  <c r="K487" s="1"/>
  <c r="E429" i="2"/>
  <c r="L483" i="4"/>
  <c r="K483" s="1"/>
  <c r="E425" i="2"/>
  <c r="L24" i="4"/>
  <c r="K24" s="1"/>
  <c r="E421" i="2"/>
  <c r="L480" i="4"/>
  <c r="K480" s="1"/>
  <c r="E417" i="2"/>
  <c r="L476" i="4"/>
  <c r="K476" s="1"/>
  <c r="E413" i="2"/>
  <c r="L472" i="4"/>
  <c r="K472" s="1"/>
  <c r="E409" i="2"/>
  <c r="L468" i="4"/>
  <c r="K468" s="1"/>
  <c r="E405" i="2"/>
  <c r="L464" i="4"/>
  <c r="K464" s="1"/>
  <c r="E401" i="2"/>
  <c r="L460" i="4"/>
  <c r="K460" s="1"/>
  <c r="E397" i="2"/>
  <c r="L456" i="4"/>
  <c r="K456" s="1"/>
  <c r="E393" i="2"/>
  <c r="L452" i="4"/>
  <c r="K452" s="1"/>
  <c r="E389" i="2"/>
  <c r="L449" i="4"/>
  <c r="K449" s="1"/>
  <c r="E385" i="2"/>
  <c r="L446" i="4"/>
  <c r="K446" s="1"/>
  <c r="E381" i="2"/>
  <c r="L442" i="4"/>
  <c r="K442" s="1"/>
  <c r="E377" i="2"/>
  <c r="L438" i="4"/>
  <c r="K438" s="1"/>
  <c r="E373" i="2"/>
  <c r="L434" i="4"/>
  <c r="K434" s="1"/>
  <c r="E369" i="2"/>
  <c r="L430" i="4"/>
  <c r="K430" s="1"/>
  <c r="E365" i="2"/>
  <c r="L426" i="4"/>
  <c r="K426" s="1"/>
  <c r="E361" i="2"/>
  <c r="L422" i="4"/>
  <c r="K422" s="1"/>
  <c r="E357" i="2"/>
  <c r="L418" i="4"/>
  <c r="K418" s="1"/>
  <c r="E353" i="2"/>
  <c r="L414" i="4"/>
  <c r="K414" s="1"/>
  <c r="E349" i="2"/>
  <c r="L410" i="4"/>
  <c r="K410" s="1"/>
  <c r="E345" i="2"/>
  <c r="L406" i="4"/>
  <c r="K406" s="1"/>
  <c r="E341" i="2"/>
  <c r="L402" i="4"/>
  <c r="K402" s="1"/>
  <c r="E337" i="2"/>
  <c r="L398" i="4"/>
  <c r="K398" s="1"/>
  <c r="E333" i="2"/>
  <c r="L395" i="4"/>
  <c r="K395" s="1"/>
  <c r="E329" i="2"/>
  <c r="L391" i="4"/>
  <c r="K391" s="1"/>
  <c r="E325" i="2"/>
  <c r="L387" i="4"/>
  <c r="K387" s="1"/>
  <c r="E321" i="2"/>
  <c r="L383" i="4"/>
  <c r="K383" s="1"/>
  <c r="E317" i="2"/>
  <c r="L379" i="4"/>
  <c r="K379" s="1"/>
  <c r="E313" i="2"/>
  <c r="L375" i="4"/>
  <c r="K375" s="1"/>
  <c r="E309" i="2"/>
  <c r="L371" i="4"/>
  <c r="K371" s="1"/>
  <c r="E305" i="2"/>
  <c r="L367" i="4"/>
  <c r="K367" s="1"/>
  <c r="E301" i="2"/>
  <c r="L363" i="4"/>
  <c r="K363" s="1"/>
  <c r="E297" i="2"/>
  <c r="L359" i="4"/>
  <c r="K359" s="1"/>
  <c r="E293" i="2"/>
  <c r="L355" i="4"/>
  <c r="K355" s="1"/>
  <c r="E289" i="2"/>
  <c r="L351" i="4"/>
  <c r="K351" s="1"/>
  <c r="E285" i="2"/>
  <c r="L347" i="4"/>
  <c r="K347" s="1"/>
  <c r="E281" i="2"/>
  <c r="L343" i="4"/>
  <c r="K343" s="1"/>
  <c r="E277" i="2"/>
  <c r="L338" i="4"/>
  <c r="K338" s="1"/>
  <c r="E273" i="2"/>
  <c r="L334" i="4"/>
  <c r="K334" s="1"/>
  <c r="E269" i="2"/>
  <c r="L330" i="4"/>
  <c r="K330" s="1"/>
  <c r="E265" i="2"/>
  <c r="L326" i="4"/>
  <c r="K326" s="1"/>
  <c r="E261" i="2"/>
  <c r="L322" i="4"/>
  <c r="K322" s="1"/>
  <c r="E257" i="2"/>
  <c r="L318" i="4"/>
  <c r="K318" s="1"/>
  <c r="E253" i="2"/>
  <c r="L313" i="4"/>
  <c r="K313" s="1"/>
  <c r="E249" i="2"/>
  <c r="L309" i="4"/>
  <c r="K309" s="1"/>
  <c r="E245" i="2"/>
  <c r="L305" i="4"/>
  <c r="K305" s="1"/>
  <c r="E241" i="2"/>
  <c r="L302" i="4"/>
  <c r="K302" s="1"/>
  <c r="E237" i="2"/>
  <c r="L298" i="4"/>
  <c r="K298" s="1"/>
  <c r="E233" i="2"/>
  <c r="L294" i="4"/>
  <c r="K294" s="1"/>
  <c r="E229" i="2"/>
  <c r="L290" i="4"/>
  <c r="K290" s="1"/>
  <c r="E225" i="2"/>
  <c r="L286" i="4"/>
  <c r="K286" s="1"/>
  <c r="E221" i="2"/>
  <c r="L282" i="4"/>
  <c r="K282" s="1"/>
  <c r="E217" i="2"/>
  <c r="L278" i="4"/>
  <c r="K278" s="1"/>
  <c r="E213" i="2"/>
  <c r="L274" i="4"/>
  <c r="K274" s="1"/>
  <c r="E209" i="2"/>
  <c r="L269" i="4"/>
  <c r="K269" s="1"/>
  <c r="E205" i="2"/>
  <c r="L265" i="4"/>
  <c r="K265" s="1"/>
  <c r="E201" i="2"/>
  <c r="L261" i="4"/>
  <c r="K261" s="1"/>
  <c r="E197" i="2"/>
  <c r="L257" i="4"/>
  <c r="K257" s="1"/>
  <c r="E193" i="2"/>
  <c r="L253" i="4"/>
  <c r="K253" s="1"/>
  <c r="E189" i="2"/>
  <c r="L249" i="4"/>
  <c r="K249" s="1"/>
  <c r="E185" i="2"/>
  <c r="L245" i="4"/>
  <c r="K245" s="1"/>
  <c r="E181" i="2"/>
  <c r="L15" i="4"/>
  <c r="K15" s="1"/>
  <c r="E177" i="2"/>
  <c r="L242" i="4"/>
  <c r="K242" s="1"/>
  <c r="E173" i="2"/>
  <c r="L238" i="4"/>
  <c r="K238" s="1"/>
  <c r="E169" i="2"/>
  <c r="L234" i="4"/>
  <c r="K234" s="1"/>
  <c r="E165" i="2"/>
  <c r="L230" i="4"/>
  <c r="K230" s="1"/>
  <c r="E161" i="2"/>
  <c r="L226" i="4"/>
  <c r="K226" s="1"/>
  <c r="E157" i="2"/>
  <c r="L222" i="4"/>
  <c r="K222" s="1"/>
  <c r="E153" i="2"/>
  <c r="L218" i="4"/>
  <c r="K218" s="1"/>
  <c r="E149" i="2"/>
  <c r="L214" i="4"/>
  <c r="K214" s="1"/>
  <c r="E145" i="2"/>
  <c r="L210" i="4"/>
  <c r="K210" s="1"/>
  <c r="E141" i="2"/>
  <c r="L12" i="4"/>
  <c r="K12" s="1"/>
  <c r="E137" i="2"/>
  <c r="L207" i="4"/>
  <c r="K207" s="1"/>
  <c r="E133" i="2"/>
  <c r="L203" i="4"/>
  <c r="K203" s="1"/>
  <c r="E129" i="2"/>
  <c r="L199" i="4"/>
  <c r="K199" s="1"/>
  <c r="E125" i="2"/>
  <c r="L195" i="4"/>
  <c r="K195" s="1"/>
  <c r="E121" i="2"/>
  <c r="L191" i="4"/>
  <c r="K191" s="1"/>
  <c r="E117" i="2"/>
  <c r="L187" i="4"/>
  <c r="K187" s="1"/>
  <c r="E113" i="2"/>
  <c r="L183" i="4"/>
  <c r="K183" s="1"/>
  <c r="E109" i="2"/>
  <c r="L179" i="4"/>
  <c r="K179" s="1"/>
  <c r="E105" i="2"/>
  <c r="L175" i="4"/>
  <c r="K175" s="1"/>
  <c r="E101" i="2"/>
  <c r="L170" i="4"/>
  <c r="K170" s="1"/>
  <c r="E97" i="2"/>
  <c r="L166" i="4"/>
  <c r="K166" s="1"/>
  <c r="E93" i="2"/>
  <c r="L162" i="4"/>
  <c r="K162" s="1"/>
  <c r="E89" i="2"/>
  <c r="L158" i="4"/>
  <c r="K158" s="1"/>
  <c r="E85" i="2"/>
  <c r="L154" i="4"/>
  <c r="K154" s="1"/>
  <c r="E81" i="2"/>
  <c r="L150" i="4"/>
  <c r="K150" s="1"/>
  <c r="E77" i="2"/>
  <c r="L146" i="4"/>
  <c r="K146" s="1"/>
  <c r="E73" i="2"/>
  <c r="L142" i="4"/>
  <c r="K142" s="1"/>
  <c r="E69" i="2"/>
  <c r="L138" i="4"/>
  <c r="K138" s="1"/>
  <c r="E65" i="2"/>
  <c r="L134" i="4"/>
  <c r="K134" s="1"/>
  <c r="E61" i="2"/>
  <c r="L130" i="4"/>
  <c r="K130" s="1"/>
  <c r="E57" i="2"/>
  <c r="L126" i="4"/>
  <c r="K126" s="1"/>
  <c r="E53" i="2"/>
  <c r="L122" i="4"/>
  <c r="K122" s="1"/>
  <c r="E49" i="2"/>
  <c r="L118" i="4"/>
  <c r="K118" s="1"/>
  <c r="E45" i="2"/>
  <c r="L114" i="4"/>
  <c r="K114" s="1"/>
  <c r="E41" i="2"/>
  <c r="L110" i="4"/>
  <c r="K110" s="1"/>
  <c r="E37" i="2"/>
  <c r="L106" i="4"/>
  <c r="K106" s="1"/>
  <c r="E33" i="2"/>
  <c r="L102" i="4"/>
  <c r="K102" s="1"/>
  <c r="E29" i="2"/>
  <c r="L98" i="4"/>
  <c r="K98" s="1"/>
  <c r="E25" i="2"/>
  <c r="L94" i="4"/>
  <c r="K94" s="1"/>
  <c r="E20" i="2"/>
  <c r="L89" i="4"/>
  <c r="K89" s="1"/>
  <c r="E16" i="2"/>
  <c r="L85" i="4"/>
  <c r="K85" s="1"/>
  <c r="E12" i="2"/>
  <c r="L81" i="4"/>
  <c r="K81" s="1"/>
  <c r="E8" i="2"/>
  <c r="L77" i="4"/>
  <c r="K77" s="1"/>
  <c r="E496" i="2"/>
  <c r="L68" i="4"/>
  <c r="K68" s="1"/>
  <c r="E498" i="2"/>
  <c r="L70" i="4"/>
  <c r="K70" s="1"/>
  <c r="E494" i="2"/>
  <c r="L66" i="4"/>
  <c r="K66" s="1"/>
  <c r="E490" i="2"/>
  <c r="L62" i="4"/>
  <c r="K62" s="1"/>
  <c r="E486" i="2"/>
  <c r="L59" i="4"/>
  <c r="K59" s="1"/>
  <c r="E482" i="2"/>
  <c r="L55" i="4"/>
  <c r="K55" s="1"/>
  <c r="E478" i="2"/>
  <c r="L52" i="4"/>
  <c r="K52" s="1"/>
  <c r="E474" i="2"/>
  <c r="L505" i="4"/>
  <c r="K505" s="1"/>
  <c r="E470" i="2"/>
  <c r="L501" i="4"/>
  <c r="K501" s="1"/>
  <c r="E466" i="2"/>
  <c r="L497" i="4"/>
  <c r="K497" s="1"/>
  <c r="E462" i="2"/>
  <c r="L496" i="4"/>
  <c r="K496" s="1"/>
  <c r="E458" i="2"/>
  <c r="L46" i="4"/>
  <c r="K46" s="1"/>
  <c r="E454" i="2"/>
  <c r="L493" i="4"/>
  <c r="K493" s="1"/>
  <c r="E450" i="2"/>
  <c r="L40" i="4"/>
  <c r="K40" s="1"/>
  <c r="E446" i="2"/>
  <c r="L36" i="4"/>
  <c r="K36" s="1"/>
  <c r="E442" i="2"/>
  <c r="L33" i="4"/>
  <c r="K33" s="1"/>
  <c r="E438" i="2"/>
  <c r="L29" i="4"/>
  <c r="K29" s="1"/>
  <c r="E434" i="2"/>
  <c r="L488" i="4"/>
  <c r="K488" s="1"/>
  <c r="E430" i="2"/>
  <c r="L484" i="4"/>
  <c r="K484" s="1"/>
  <c r="E426" i="2"/>
  <c r="L25" i="4"/>
  <c r="K25" s="1"/>
  <c r="E422" i="2"/>
  <c r="L481" i="4"/>
  <c r="K481" s="1"/>
  <c r="E418" i="2"/>
  <c r="L477" i="4"/>
  <c r="K477" s="1"/>
  <c r="E414" i="2"/>
  <c r="L473" i="4"/>
  <c r="K473" s="1"/>
  <c r="E410" i="2"/>
  <c r="L469" i="4"/>
  <c r="K469" s="1"/>
  <c r="E406" i="2"/>
  <c r="L465" i="4"/>
  <c r="K465" s="1"/>
  <c r="E402" i="2"/>
  <c r="L461" i="4"/>
  <c r="K461" s="1"/>
  <c r="E398" i="2"/>
  <c r="L457" i="4"/>
  <c r="K457" s="1"/>
  <c r="E394" i="2"/>
  <c r="L453" i="4"/>
  <c r="K453" s="1"/>
  <c r="E390" i="2"/>
  <c r="L450" i="4"/>
  <c r="K450" s="1"/>
  <c r="E386" i="2"/>
  <c r="L447" i="4"/>
  <c r="K447" s="1"/>
  <c r="E382" i="2"/>
  <c r="L443" i="4"/>
  <c r="K443" s="1"/>
  <c r="E378" i="2"/>
  <c r="L439" i="4"/>
  <c r="K439" s="1"/>
  <c r="E374" i="2"/>
  <c r="L435" i="4"/>
  <c r="K435" s="1"/>
  <c r="E370" i="2"/>
  <c r="L431" i="4"/>
  <c r="K431" s="1"/>
  <c r="E366" i="2"/>
  <c r="L427" i="4"/>
  <c r="K427" s="1"/>
  <c r="E362" i="2"/>
  <c r="L423" i="4"/>
  <c r="K423" s="1"/>
  <c r="E358" i="2"/>
  <c r="L419" i="4"/>
  <c r="K419" s="1"/>
  <c r="E354" i="2"/>
  <c r="L415" i="4"/>
  <c r="K415" s="1"/>
  <c r="E350" i="2"/>
  <c r="L411" i="4"/>
  <c r="K411" s="1"/>
  <c r="E346" i="2"/>
  <c r="L407" i="4"/>
  <c r="K407" s="1"/>
  <c r="E342" i="2"/>
  <c r="L403" i="4"/>
  <c r="K403" s="1"/>
  <c r="E338" i="2"/>
  <c r="L399" i="4"/>
  <c r="K399" s="1"/>
  <c r="E334" i="2"/>
  <c r="L20" i="4"/>
  <c r="K20" s="1"/>
  <c r="E330" i="2"/>
  <c r="L392" i="4"/>
  <c r="K392" s="1"/>
  <c r="E326" i="2"/>
  <c r="L388" i="4"/>
  <c r="K388" s="1"/>
  <c r="E322" i="2"/>
  <c r="L384" i="4"/>
  <c r="K384" s="1"/>
  <c r="E318" i="2"/>
  <c r="L380" i="4"/>
  <c r="K380" s="1"/>
  <c r="E314" i="2"/>
  <c r="L376" i="4"/>
  <c r="K376" s="1"/>
  <c r="E310" i="2"/>
  <c r="L372" i="4"/>
  <c r="K372" s="1"/>
  <c r="E306" i="2"/>
  <c r="L368" i="4"/>
  <c r="K368" s="1"/>
  <c r="E302" i="2"/>
  <c r="L364" i="4"/>
  <c r="K364" s="1"/>
  <c r="E298" i="2"/>
  <c r="L360" i="4"/>
  <c r="K360" s="1"/>
  <c r="E294" i="2"/>
  <c r="L356" i="4"/>
  <c r="K356" s="1"/>
  <c r="E290" i="2"/>
  <c r="L352" i="4"/>
  <c r="K352" s="1"/>
  <c r="E286" i="2"/>
  <c r="L348" i="4"/>
  <c r="K348" s="1"/>
  <c r="E282" i="2"/>
  <c r="L344" i="4"/>
  <c r="K344" s="1"/>
  <c r="E278" i="2"/>
  <c r="L339" i="4"/>
  <c r="K339" s="1"/>
  <c r="E274" i="2"/>
  <c r="L335" i="4"/>
  <c r="K335" s="1"/>
  <c r="E270" i="2"/>
  <c r="L331" i="4"/>
  <c r="K331" s="1"/>
  <c r="E266" i="2"/>
  <c r="L327" i="4"/>
  <c r="K327" s="1"/>
  <c r="E262" i="2"/>
  <c r="L323" i="4"/>
  <c r="K323" s="1"/>
  <c r="E258" i="2"/>
  <c r="L319" i="4"/>
  <c r="K319" s="1"/>
  <c r="E254" i="2"/>
  <c r="L315" i="4"/>
  <c r="K315" s="1"/>
  <c r="E250" i="2"/>
  <c r="L310" i="4"/>
  <c r="K310" s="1"/>
  <c r="E246" i="2"/>
  <c r="L306" i="4"/>
  <c r="K306" s="1"/>
  <c r="E242" i="2"/>
  <c r="L303" i="4"/>
  <c r="K303" s="1"/>
  <c r="E238" i="2"/>
  <c r="L299" i="4"/>
  <c r="K299" s="1"/>
  <c r="E234" i="2"/>
  <c r="L295" i="4"/>
  <c r="K295" s="1"/>
  <c r="E230" i="2"/>
  <c r="L291" i="4"/>
  <c r="K291" s="1"/>
  <c r="E226" i="2"/>
  <c r="L287" i="4"/>
  <c r="K287" s="1"/>
  <c r="E222" i="2"/>
  <c r="L283" i="4"/>
  <c r="K283" s="1"/>
  <c r="E218" i="2"/>
  <c r="L279" i="4"/>
  <c r="K279" s="1"/>
  <c r="E214" i="2"/>
  <c r="L275" i="4"/>
  <c r="K275" s="1"/>
  <c r="E210" i="2"/>
  <c r="L270" i="4"/>
  <c r="K270" s="1"/>
  <c r="E206" i="2"/>
  <c r="L266" i="4"/>
  <c r="K266" s="1"/>
  <c r="E202" i="2"/>
  <c r="L262" i="4"/>
  <c r="K262" s="1"/>
  <c r="E198" i="2"/>
  <c r="L258" i="4"/>
  <c r="K258" s="1"/>
  <c r="E194" i="2"/>
  <c r="L254" i="4"/>
  <c r="K254" s="1"/>
  <c r="E190" i="2"/>
  <c r="L250" i="4"/>
  <c r="K250" s="1"/>
  <c r="E186" i="2"/>
  <c r="L246" i="4"/>
  <c r="K246" s="1"/>
  <c r="E182" i="2"/>
  <c r="L16" i="4"/>
  <c r="K16" s="1"/>
  <c r="E178" i="2"/>
  <c r="L243" i="4"/>
  <c r="K243" s="1"/>
  <c r="E174" i="2"/>
  <c r="L239" i="4"/>
  <c r="K239" s="1"/>
  <c r="E170" i="2"/>
  <c r="L235" i="4"/>
  <c r="K235" s="1"/>
  <c r="E166" i="2"/>
  <c r="L231" i="4"/>
  <c r="K231" s="1"/>
  <c r="E162" i="2"/>
  <c r="L227" i="4"/>
  <c r="K227" s="1"/>
  <c r="E158" i="2"/>
  <c r="L223" i="4"/>
  <c r="K223" s="1"/>
  <c r="E154" i="2"/>
  <c r="L219" i="4"/>
  <c r="K219" s="1"/>
  <c r="E150" i="2"/>
  <c r="L215" i="4"/>
  <c r="K215" s="1"/>
  <c r="E146" i="2"/>
  <c r="L211" i="4"/>
  <c r="K211" s="1"/>
  <c r="E142" i="2"/>
  <c r="L13" i="4"/>
  <c r="K13" s="1"/>
  <c r="E138" i="2"/>
  <c r="L9" i="4"/>
  <c r="K9" s="1"/>
  <c r="E134" i="2"/>
  <c r="L204" i="4"/>
  <c r="K204" s="1"/>
  <c r="E126" i="2"/>
  <c r="L196" i="4"/>
  <c r="K196" s="1"/>
  <c r="E118" i="2"/>
  <c r="L188" i="4"/>
  <c r="K188" s="1"/>
  <c r="E110" i="2"/>
  <c r="L180" i="4"/>
  <c r="K180" s="1"/>
  <c r="E102" i="2"/>
  <c r="L171" i="4"/>
  <c r="K171" s="1"/>
  <c r="E94" i="2"/>
  <c r="L163" i="4"/>
  <c r="K163" s="1"/>
  <c r="E86" i="2"/>
  <c r="L155" i="4"/>
  <c r="K155" s="1"/>
  <c r="E78" i="2"/>
  <c r="L147" i="4"/>
  <c r="K147" s="1"/>
  <c r="E70" i="2"/>
  <c r="L139" i="4"/>
  <c r="K139" s="1"/>
  <c r="E62" i="2"/>
  <c r="L131" i="4"/>
  <c r="K131" s="1"/>
  <c r="E54" i="2"/>
  <c r="L123" i="4"/>
  <c r="K123" s="1"/>
  <c r="E46" i="2"/>
  <c r="L115" i="4"/>
  <c r="K115" s="1"/>
  <c r="E38" i="2"/>
  <c r="L107" i="4"/>
  <c r="K107" s="1"/>
  <c r="E30" i="2"/>
  <c r="L99" i="4"/>
  <c r="K99" s="1"/>
  <c r="E22" i="2"/>
  <c r="L91" i="4"/>
  <c r="K91" s="1"/>
  <c r="E13" i="2"/>
  <c r="L82" i="4"/>
  <c r="K82" s="1"/>
  <c r="E495" i="2"/>
  <c r="L67" i="4"/>
  <c r="K67" s="1"/>
  <c r="E491" i="2"/>
  <c r="L63" i="4"/>
  <c r="K63" s="1"/>
  <c r="E487" i="2"/>
  <c r="L60" i="4"/>
  <c r="K60" s="1"/>
  <c r="E483" i="2"/>
  <c r="L56" i="4"/>
  <c r="K56" s="1"/>
  <c r="E479" i="2"/>
  <c r="L53" i="4"/>
  <c r="K53" s="1"/>
  <c r="E475" i="2"/>
  <c r="L506" i="4"/>
  <c r="K506" s="1"/>
  <c r="E471" i="2"/>
  <c r="L502" i="4"/>
  <c r="K502" s="1"/>
  <c r="E467" i="2"/>
  <c r="L498" i="4"/>
  <c r="K498" s="1"/>
  <c r="E463" i="2"/>
  <c r="L48" i="4"/>
  <c r="K48" s="1"/>
  <c r="E459" i="2"/>
  <c r="L494" i="4"/>
  <c r="K494" s="1"/>
  <c r="E455" i="2"/>
  <c r="L43" i="4"/>
  <c r="K43" s="1"/>
  <c r="E451" i="2"/>
  <c r="L41" i="4"/>
  <c r="K41" s="1"/>
  <c r="E447" i="2"/>
  <c r="L37" i="4"/>
  <c r="K37" s="1"/>
  <c r="E443" i="2"/>
  <c r="L34" i="4"/>
  <c r="K34" s="1"/>
  <c r="E439" i="2"/>
  <c r="L30" i="4"/>
  <c r="K30" s="1"/>
  <c r="E435" i="2"/>
  <c r="L489" i="4"/>
  <c r="K489" s="1"/>
  <c r="E431" i="2"/>
  <c r="L485" i="4"/>
  <c r="K485" s="1"/>
  <c r="E427" i="2"/>
  <c r="L26" i="4"/>
  <c r="K26" s="1"/>
  <c r="E423" i="2"/>
  <c r="L482" i="4"/>
  <c r="K482" s="1"/>
  <c r="E419" i="2"/>
  <c r="L478" i="4"/>
  <c r="K478" s="1"/>
  <c r="E415" i="2"/>
  <c r="L474" i="4"/>
  <c r="K474" s="1"/>
  <c r="E411" i="2"/>
  <c r="L470" i="4"/>
  <c r="K470" s="1"/>
  <c r="E407" i="2"/>
  <c r="L466" i="4"/>
  <c r="K466" s="1"/>
  <c r="E403" i="2"/>
  <c r="L462" i="4"/>
  <c r="K462" s="1"/>
  <c r="E399" i="2"/>
  <c r="L458" i="4"/>
  <c r="K458" s="1"/>
  <c r="E395" i="2"/>
  <c r="L454" i="4"/>
  <c r="K454" s="1"/>
  <c r="E391" i="2"/>
  <c r="L22" i="4"/>
  <c r="K22" s="1"/>
  <c r="E387" i="2"/>
  <c r="L21" i="4"/>
  <c r="K21" s="1"/>
  <c r="E383" i="2"/>
  <c r="L444" i="4"/>
  <c r="K444" s="1"/>
  <c r="E379" i="2"/>
  <c r="L440" i="4"/>
  <c r="K440" s="1"/>
  <c r="E375" i="2"/>
  <c r="L436" i="4"/>
  <c r="K436" s="1"/>
  <c r="E371" i="2"/>
  <c r="L432" i="4"/>
  <c r="K432" s="1"/>
  <c r="E367" i="2"/>
  <c r="L428" i="4"/>
  <c r="K428" s="1"/>
  <c r="E363" i="2"/>
  <c r="L424" i="4"/>
  <c r="K424" s="1"/>
  <c r="E359" i="2"/>
  <c r="L420" i="4"/>
  <c r="K420" s="1"/>
  <c r="E355" i="2"/>
  <c r="L416" i="4"/>
  <c r="K416" s="1"/>
  <c r="E351" i="2"/>
  <c r="L412" i="4"/>
  <c r="K412" s="1"/>
  <c r="E347" i="2"/>
  <c r="L408" i="4"/>
  <c r="K408" s="1"/>
  <c r="E343" i="2"/>
  <c r="L404" i="4"/>
  <c r="K404" s="1"/>
  <c r="E339" i="2"/>
  <c r="L400" i="4"/>
  <c r="K400" s="1"/>
  <c r="E335" i="2"/>
  <c r="L396" i="4"/>
  <c r="K396" s="1"/>
  <c r="E331" i="2"/>
  <c r="L393" i="4"/>
  <c r="K393" s="1"/>
  <c r="E327" i="2"/>
  <c r="L389" i="4"/>
  <c r="K389" s="1"/>
  <c r="E323" i="2"/>
  <c r="L385" i="4"/>
  <c r="K385" s="1"/>
  <c r="E319" i="2"/>
  <c r="L381" i="4"/>
  <c r="K381" s="1"/>
  <c r="E315" i="2"/>
  <c r="L377" i="4"/>
  <c r="K377" s="1"/>
  <c r="E311" i="2"/>
  <c r="L373" i="4"/>
  <c r="K373" s="1"/>
  <c r="E307" i="2"/>
  <c r="L369" i="4"/>
  <c r="K369" s="1"/>
  <c r="E303" i="2"/>
  <c r="L365" i="4"/>
  <c r="K365" s="1"/>
  <c r="E299" i="2"/>
  <c r="L361" i="4"/>
  <c r="K361" s="1"/>
  <c r="E295" i="2"/>
  <c r="L357" i="4"/>
  <c r="K357" s="1"/>
  <c r="E291" i="2"/>
  <c r="L353" i="4"/>
  <c r="K353" s="1"/>
  <c r="E287" i="2"/>
  <c r="L349" i="4"/>
  <c r="K349" s="1"/>
  <c r="E283" i="2"/>
  <c r="L345" i="4"/>
  <c r="K345" s="1"/>
  <c r="E279" i="2"/>
  <c r="L341" i="4"/>
  <c r="K341" s="1"/>
  <c r="E275" i="2"/>
  <c r="L336" i="4"/>
  <c r="K336" s="1"/>
  <c r="E271" i="2"/>
  <c r="L332" i="4"/>
  <c r="K332" s="1"/>
  <c r="E267" i="2"/>
  <c r="L328" i="4"/>
  <c r="K328" s="1"/>
  <c r="E263" i="2"/>
  <c r="L324" i="4"/>
  <c r="K324" s="1"/>
  <c r="E259" i="2"/>
  <c r="L320" i="4"/>
  <c r="K320" s="1"/>
  <c r="E255" i="2"/>
  <c r="L316" i="4"/>
  <c r="K316" s="1"/>
  <c r="E251" i="2"/>
  <c r="L311" i="4"/>
  <c r="K311" s="1"/>
  <c r="E247" i="2"/>
  <c r="L307" i="4"/>
  <c r="K307" s="1"/>
  <c r="E243" i="2"/>
  <c r="L19" i="4"/>
  <c r="K19" s="1"/>
  <c r="E239" i="2"/>
  <c r="L300" i="4"/>
  <c r="K300" s="1"/>
  <c r="E235" i="2"/>
  <c r="L296" i="4"/>
  <c r="K296" s="1"/>
  <c r="E231" i="2"/>
  <c r="L292" i="4"/>
  <c r="K292" s="1"/>
  <c r="E227" i="2"/>
  <c r="L288" i="4"/>
  <c r="K288" s="1"/>
  <c r="E223" i="2"/>
  <c r="L284" i="4"/>
  <c r="K284" s="1"/>
  <c r="E219" i="2"/>
  <c r="L280" i="4"/>
  <c r="K280" s="1"/>
  <c r="E215" i="2"/>
  <c r="L276" i="4"/>
  <c r="K276" s="1"/>
  <c r="E211" i="2"/>
  <c r="L271" i="4"/>
  <c r="K271" s="1"/>
  <c r="E207" i="2"/>
  <c r="L267" i="4"/>
  <c r="K267" s="1"/>
  <c r="E203" i="2"/>
  <c r="L263" i="4"/>
  <c r="K263" s="1"/>
  <c r="E199" i="2"/>
  <c r="L259" i="4"/>
  <c r="K259" s="1"/>
  <c r="E195" i="2"/>
  <c r="L255" i="4"/>
  <c r="K255" s="1"/>
  <c r="E191" i="2"/>
  <c r="L251" i="4"/>
  <c r="K251" s="1"/>
  <c r="E187" i="2"/>
  <c r="L247" i="4"/>
  <c r="K247" s="1"/>
  <c r="E183" i="2"/>
  <c r="L17" i="4"/>
  <c r="K17" s="1"/>
  <c r="E179" i="2"/>
  <c r="L244" i="4"/>
  <c r="K244" s="1"/>
  <c r="E175" i="2"/>
  <c r="L240" i="4"/>
  <c r="K240" s="1"/>
  <c r="E171" i="2"/>
  <c r="L236" i="4"/>
  <c r="K236" s="1"/>
  <c r="E167" i="2"/>
  <c r="L232" i="4"/>
  <c r="K232" s="1"/>
  <c r="E163" i="2"/>
  <c r="L228" i="4"/>
  <c r="K228" s="1"/>
  <c r="E159" i="2"/>
  <c r="L224" i="4"/>
  <c r="K224" s="1"/>
  <c r="E155" i="2"/>
  <c r="L220" i="4"/>
  <c r="K220" s="1"/>
  <c r="E151" i="2"/>
  <c r="L216" i="4"/>
  <c r="K216" s="1"/>
  <c r="E147" i="2"/>
  <c r="L212" i="4"/>
  <c r="K212" s="1"/>
  <c r="E143" i="2"/>
  <c r="L208" i="4"/>
  <c r="K208" s="1"/>
  <c r="E139" i="2"/>
  <c r="L10" i="4"/>
  <c r="K10" s="1"/>
  <c r="E135" i="2"/>
  <c r="L205" i="4"/>
  <c r="K205" s="1"/>
  <c r="E131" i="2"/>
  <c r="L201" i="4"/>
  <c r="K201" s="1"/>
  <c r="E127" i="2"/>
  <c r="L197" i="4"/>
  <c r="K197" s="1"/>
  <c r="E123" i="2"/>
  <c r="L193" i="4"/>
  <c r="K193" s="1"/>
  <c r="E119" i="2"/>
  <c r="L189" i="4"/>
  <c r="K189" s="1"/>
  <c r="E115" i="2"/>
  <c r="L185" i="4"/>
  <c r="K185" s="1"/>
  <c r="E111" i="2"/>
  <c r="L181" i="4"/>
  <c r="K181" s="1"/>
  <c r="E107" i="2"/>
  <c r="L177" i="4"/>
  <c r="K177" s="1"/>
  <c r="E103" i="2"/>
  <c r="L172" i="4"/>
  <c r="K172" s="1"/>
  <c r="E99" i="2"/>
  <c r="L168" i="4"/>
  <c r="K168" s="1"/>
  <c r="E95" i="2"/>
  <c r="L164" i="4"/>
  <c r="K164" s="1"/>
  <c r="E91" i="2"/>
  <c r="L160" i="4"/>
  <c r="K160" s="1"/>
  <c r="E87" i="2"/>
  <c r="L156" i="4"/>
  <c r="K156" s="1"/>
  <c r="E83" i="2"/>
  <c r="L152" i="4"/>
  <c r="K152" s="1"/>
  <c r="E79" i="2"/>
  <c r="L148" i="4"/>
  <c r="K148" s="1"/>
  <c r="E75" i="2"/>
  <c r="L144" i="4"/>
  <c r="K144" s="1"/>
  <c r="E71" i="2"/>
  <c r="L140" i="4"/>
  <c r="K140" s="1"/>
  <c r="E67" i="2"/>
  <c r="L136" i="4"/>
  <c r="K136" s="1"/>
  <c r="E63" i="2"/>
  <c r="L132" i="4"/>
  <c r="K132" s="1"/>
  <c r="E59" i="2"/>
  <c r="L128" i="4"/>
  <c r="K128" s="1"/>
  <c r="E55" i="2"/>
  <c r="L124" i="4"/>
  <c r="K124" s="1"/>
  <c r="E51" i="2"/>
  <c r="L120" i="4"/>
  <c r="K120" s="1"/>
  <c r="E47" i="2"/>
  <c r="L116" i="4"/>
  <c r="K116" s="1"/>
  <c r="E43" i="2"/>
  <c r="L112" i="4"/>
  <c r="K112" s="1"/>
  <c r="E39" i="2"/>
  <c r="L108" i="4"/>
  <c r="K108" s="1"/>
  <c r="E35" i="2"/>
  <c r="L104" i="4"/>
  <c r="K104" s="1"/>
  <c r="E31" i="2"/>
  <c r="L100" i="4"/>
  <c r="K100" s="1"/>
  <c r="E27" i="2"/>
  <c r="L96" i="4"/>
  <c r="K96" s="1"/>
  <c r="E23" i="2"/>
  <c r="L92" i="4"/>
  <c r="K92" s="1"/>
  <c r="E18" i="2"/>
  <c r="L87" i="4"/>
  <c r="K87" s="1"/>
  <c r="E14" i="2"/>
  <c r="L83" i="4"/>
  <c r="K83" s="1"/>
  <c r="E10" i="2"/>
  <c r="L79" i="4"/>
  <c r="K79" s="1"/>
  <c r="E6" i="2"/>
  <c r="L75" i="4"/>
  <c r="K75" s="1"/>
  <c r="E499" i="2"/>
  <c r="L71" i="4"/>
  <c r="K71" s="1"/>
  <c r="E492" i="2"/>
  <c r="L64" i="4"/>
  <c r="K64" s="1"/>
  <c r="E488" i="2"/>
  <c r="L509" i="4"/>
  <c r="K509" s="1"/>
  <c r="E484" i="2"/>
  <c r="L57" i="4"/>
  <c r="K57" s="1"/>
  <c r="E480" i="2"/>
  <c r="L54" i="4"/>
  <c r="K54" s="1"/>
  <c r="E476" i="2"/>
  <c r="L507" i="4"/>
  <c r="K507" s="1"/>
  <c r="E472" i="2"/>
  <c r="L503" i="4"/>
  <c r="K503" s="1"/>
  <c r="E468" i="2"/>
  <c r="L499" i="4"/>
  <c r="K499" s="1"/>
  <c r="E464" i="2"/>
  <c r="L49" i="4"/>
  <c r="K49" s="1"/>
  <c r="E460" i="2"/>
  <c r="L495" i="4"/>
  <c r="K495" s="1"/>
  <c r="E456" i="2"/>
  <c r="L44" i="4"/>
  <c r="K44" s="1"/>
  <c r="E452" i="2"/>
  <c r="L492" i="4"/>
  <c r="K492" s="1"/>
  <c r="E448" i="2"/>
  <c r="L38" i="4"/>
  <c r="K38" s="1"/>
  <c r="E444" i="2"/>
  <c r="L35" i="4"/>
  <c r="K35" s="1"/>
  <c r="E440" i="2"/>
  <c r="L31" i="4"/>
  <c r="K31" s="1"/>
  <c r="E436" i="2"/>
  <c r="L490" i="4"/>
  <c r="K490" s="1"/>
  <c r="E432" i="2"/>
  <c r="L486" i="4"/>
  <c r="K486" s="1"/>
  <c r="E428" i="2"/>
  <c r="L27" i="4"/>
  <c r="K27" s="1"/>
  <c r="E424" i="2"/>
  <c r="L23" i="4"/>
  <c r="K23" s="1"/>
  <c r="E420" i="2"/>
  <c r="L479" i="4"/>
  <c r="K479" s="1"/>
  <c r="E416" i="2"/>
  <c r="L475" i="4"/>
  <c r="K475" s="1"/>
  <c r="E412" i="2"/>
  <c r="L471" i="4"/>
  <c r="K471" s="1"/>
  <c r="E408" i="2"/>
  <c r="L467" i="4"/>
  <c r="K467" s="1"/>
  <c r="E404" i="2"/>
  <c r="L463" i="4"/>
  <c r="K463" s="1"/>
  <c r="E400" i="2"/>
  <c r="L459" i="4"/>
  <c r="K459" s="1"/>
  <c r="E396" i="2"/>
  <c r="L455" i="4"/>
  <c r="K455" s="1"/>
  <c r="E392" i="2"/>
  <c r="L451" i="4"/>
  <c r="K451" s="1"/>
  <c r="E388" i="2"/>
  <c r="L448" i="4"/>
  <c r="K448" s="1"/>
  <c r="E384" i="2"/>
  <c r="L445" i="4"/>
  <c r="K445" s="1"/>
  <c r="E380" i="2"/>
  <c r="L441" i="4"/>
  <c r="K441" s="1"/>
  <c r="E376" i="2"/>
  <c r="L437" i="4"/>
  <c r="K437" s="1"/>
  <c r="E372" i="2"/>
  <c r="L433" i="4"/>
  <c r="K433" s="1"/>
  <c r="E368" i="2"/>
  <c r="L429" i="4"/>
  <c r="K429" s="1"/>
  <c r="E364" i="2"/>
  <c r="L425" i="4"/>
  <c r="K425" s="1"/>
  <c r="E360" i="2"/>
  <c r="L421" i="4"/>
  <c r="K421" s="1"/>
  <c r="E356" i="2"/>
  <c r="L417" i="4"/>
  <c r="K417" s="1"/>
  <c r="E352" i="2"/>
  <c r="L413" i="4"/>
  <c r="K413" s="1"/>
  <c r="E348" i="2"/>
  <c r="L409" i="4"/>
  <c r="K409" s="1"/>
  <c r="E344" i="2"/>
  <c r="L405" i="4"/>
  <c r="K405" s="1"/>
  <c r="E340" i="2"/>
  <c r="L401" i="4"/>
  <c r="K401" s="1"/>
  <c r="E336" i="2"/>
  <c r="L397" i="4"/>
  <c r="K397" s="1"/>
  <c r="E332" i="2"/>
  <c r="L394" i="4"/>
  <c r="K394" s="1"/>
  <c r="E328" i="2"/>
  <c r="L390" i="4"/>
  <c r="K390" s="1"/>
  <c r="E324" i="2"/>
  <c r="L386" i="4"/>
  <c r="K386" s="1"/>
  <c r="E320" i="2"/>
  <c r="L382" i="4"/>
  <c r="K382" s="1"/>
  <c r="E316" i="2"/>
  <c r="L378" i="4"/>
  <c r="K378" s="1"/>
  <c r="E312" i="2"/>
  <c r="L374" i="4"/>
  <c r="K374" s="1"/>
  <c r="E308" i="2"/>
  <c r="L370" i="4"/>
  <c r="K370" s="1"/>
  <c r="E304" i="2"/>
  <c r="L366" i="4"/>
  <c r="K366" s="1"/>
  <c r="E300" i="2"/>
  <c r="L362" i="4"/>
  <c r="K362" s="1"/>
  <c r="E296" i="2"/>
  <c r="L358" i="4"/>
  <c r="K358" s="1"/>
  <c r="E292" i="2"/>
  <c r="L354" i="4"/>
  <c r="K354" s="1"/>
  <c r="E288" i="2"/>
  <c r="L350" i="4"/>
  <c r="K350" s="1"/>
  <c r="E284" i="2"/>
  <c r="L346" i="4"/>
  <c r="K346" s="1"/>
  <c r="E280" i="2"/>
  <c r="L342" i="4"/>
  <c r="K342" s="1"/>
  <c r="E276" i="2"/>
  <c r="L337" i="4"/>
  <c r="K337" s="1"/>
  <c r="E272" i="2"/>
  <c r="L333" i="4"/>
  <c r="K333" s="1"/>
  <c r="E268" i="2"/>
  <c r="L329" i="4"/>
  <c r="K329" s="1"/>
  <c r="E264" i="2"/>
  <c r="L325" i="4"/>
  <c r="K325" s="1"/>
  <c r="E260" i="2"/>
  <c r="L321" i="4"/>
  <c r="K321" s="1"/>
  <c r="E256" i="2"/>
  <c r="L317" i="4"/>
  <c r="K317" s="1"/>
  <c r="E252" i="2"/>
  <c r="L312" i="4"/>
  <c r="K312" s="1"/>
  <c r="E248" i="2"/>
  <c r="L308" i="4"/>
  <c r="K308" s="1"/>
  <c r="E244" i="2"/>
  <c r="L304" i="4"/>
  <c r="K304" s="1"/>
  <c r="E240" i="2"/>
  <c r="L301" i="4"/>
  <c r="K301" s="1"/>
  <c r="E236" i="2"/>
  <c r="L297" i="4"/>
  <c r="K297" s="1"/>
  <c r="E232" i="2"/>
  <c r="L293" i="4"/>
  <c r="K293" s="1"/>
  <c r="E228" i="2"/>
  <c r="L289" i="4"/>
  <c r="K289" s="1"/>
  <c r="E224" i="2"/>
  <c r="L285" i="4"/>
  <c r="K285" s="1"/>
  <c r="E220" i="2"/>
  <c r="L281" i="4"/>
  <c r="K281" s="1"/>
  <c r="E216" i="2"/>
  <c r="L277" i="4"/>
  <c r="K277" s="1"/>
  <c r="E212" i="2"/>
  <c r="L273" i="4"/>
  <c r="K273" s="1"/>
  <c r="E208" i="2"/>
  <c r="L268" i="4"/>
  <c r="K268" s="1"/>
  <c r="E204" i="2"/>
  <c r="L264" i="4"/>
  <c r="K264" s="1"/>
  <c r="E200" i="2"/>
  <c r="L260" i="4"/>
  <c r="K260" s="1"/>
  <c r="E196" i="2"/>
  <c r="L256" i="4"/>
  <c r="K256" s="1"/>
  <c r="E192" i="2"/>
  <c r="L252" i="4"/>
  <c r="K252" s="1"/>
  <c r="E188" i="2"/>
  <c r="L248" i="4"/>
  <c r="K248" s="1"/>
  <c r="E184" i="2"/>
  <c r="L18" i="4"/>
  <c r="K18" s="1"/>
  <c r="E180" i="2"/>
  <c r="L14" i="4"/>
  <c r="K14" s="1"/>
  <c r="E176" i="2"/>
  <c r="L241" i="4"/>
  <c r="K241" s="1"/>
  <c r="E172" i="2"/>
  <c r="L237" i="4"/>
  <c r="K237" s="1"/>
  <c r="E168" i="2"/>
  <c r="L233" i="4"/>
  <c r="K233" s="1"/>
  <c r="E164" i="2"/>
  <c r="L229" i="4"/>
  <c r="K229" s="1"/>
  <c r="E160" i="2"/>
  <c r="L225" i="4"/>
  <c r="K225" s="1"/>
  <c r="E156" i="2"/>
  <c r="L221" i="4"/>
  <c r="K221" s="1"/>
  <c r="E152" i="2"/>
  <c r="L217" i="4"/>
  <c r="K217" s="1"/>
  <c r="E148" i="2"/>
  <c r="L213" i="4"/>
  <c r="K213" s="1"/>
  <c r="E144" i="2"/>
  <c r="L209" i="4"/>
  <c r="K209" s="1"/>
  <c r="E140" i="2"/>
  <c r="L11" i="4"/>
  <c r="K11" s="1"/>
  <c r="E136" i="2"/>
  <c r="L206" i="4"/>
  <c r="K206" s="1"/>
  <c r="E132" i="2"/>
  <c r="L202" i="4"/>
  <c r="K202" s="1"/>
  <c r="E128" i="2"/>
  <c r="L198" i="4"/>
  <c r="K198" s="1"/>
  <c r="E124" i="2"/>
  <c r="L194" i="4"/>
  <c r="K194" s="1"/>
  <c r="E120" i="2"/>
  <c r="L190" i="4"/>
  <c r="K190" s="1"/>
  <c r="E116" i="2"/>
  <c r="L186" i="4"/>
  <c r="K186" s="1"/>
  <c r="E112" i="2"/>
  <c r="L182" i="4"/>
  <c r="K182" s="1"/>
  <c r="E108" i="2"/>
  <c r="L178" i="4"/>
  <c r="K178" s="1"/>
  <c r="E104" i="2"/>
  <c r="L174" i="4"/>
  <c r="K174" s="1"/>
  <c r="E100" i="2"/>
  <c r="L169" i="4"/>
  <c r="K169" s="1"/>
  <c r="E96" i="2"/>
  <c r="L165" i="4"/>
  <c r="K165" s="1"/>
  <c r="E92" i="2"/>
  <c r="L161" i="4"/>
  <c r="K161" s="1"/>
  <c r="E88" i="2"/>
  <c r="L157" i="4"/>
  <c r="K157" s="1"/>
  <c r="E84" i="2"/>
  <c r="L153" i="4"/>
  <c r="K153" s="1"/>
  <c r="E80" i="2"/>
  <c r="L149" i="4"/>
  <c r="K149" s="1"/>
  <c r="E76" i="2"/>
  <c r="L145" i="4"/>
  <c r="K145" s="1"/>
  <c r="E72" i="2"/>
  <c r="L141" i="4"/>
  <c r="K141" s="1"/>
  <c r="E68" i="2"/>
  <c r="L137" i="4"/>
  <c r="K137" s="1"/>
  <c r="E64" i="2"/>
  <c r="L133" i="4"/>
  <c r="K133" s="1"/>
  <c r="E60" i="2"/>
  <c r="L129" i="4"/>
  <c r="K129" s="1"/>
  <c r="E56" i="2"/>
  <c r="L125" i="4"/>
  <c r="K125" s="1"/>
  <c r="E52" i="2"/>
  <c r="L121" i="4"/>
  <c r="K121" s="1"/>
  <c r="E48" i="2"/>
  <c r="L117" i="4"/>
  <c r="K117" s="1"/>
  <c r="E44" i="2"/>
  <c r="L113" i="4"/>
  <c r="K113" s="1"/>
  <c r="E40" i="2"/>
  <c r="L109" i="4"/>
  <c r="K109" s="1"/>
  <c r="E36" i="2"/>
  <c r="L105" i="4"/>
  <c r="K105" s="1"/>
  <c r="E32" i="2"/>
  <c r="L101" i="4"/>
  <c r="K101" s="1"/>
  <c r="E28" i="2"/>
  <c r="L97" i="4"/>
  <c r="K97" s="1"/>
  <c r="E24" i="2"/>
  <c r="L93" i="4"/>
  <c r="K93" s="1"/>
  <c r="E19" i="2"/>
  <c r="L88" i="4"/>
  <c r="K88" s="1"/>
  <c r="E15" i="2"/>
  <c r="L84" i="4"/>
  <c r="K84" s="1"/>
  <c r="E11" i="2"/>
  <c r="L80" i="4"/>
  <c r="K80" s="1"/>
  <c r="E7" i="2"/>
  <c r="L76" i="4"/>
  <c r="K76" s="1"/>
  <c r="H5" i="2"/>
  <c r="L73" i="4" l="1"/>
  <c r="K73" s="1"/>
  <c r="E5" i="2"/>
  <c r="I494" l="1"/>
  <c r="I495"/>
  <c r="I496"/>
  <c r="I497"/>
  <c r="I498"/>
  <c r="I499"/>
  <c r="I500"/>
  <c r="I501"/>
  <c r="I502"/>
  <c r="M10" i="4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9"/>
  <c r="B9"/>
  <c r="M511" l="1"/>
  <c r="J74" l="1"/>
  <c r="J511" s="1"/>
  <c r="I74"/>
  <c r="H74"/>
  <c r="G74" l="1"/>
  <c r="I18" i="2" l="1"/>
  <c r="I25"/>
  <c r="I26"/>
  <c r="I27"/>
  <c r="I28"/>
  <c r="I29"/>
  <c r="I30"/>
  <c r="L74" i="4" l="1"/>
  <c r="K74" l="1"/>
  <c r="L511"/>
  <c r="I6" i="2" l="1"/>
  <c r="I7"/>
  <c r="I8"/>
  <c r="I9"/>
  <c r="I10"/>
  <c r="I11"/>
  <c r="I12"/>
  <c r="I13"/>
  <c r="I14"/>
  <c r="I15"/>
  <c r="I16"/>
  <c r="I17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5"/>
  <c r="E74" i="4"/>
  <c r="H511" l="1"/>
  <c r="I511"/>
  <c r="K511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</calcChain>
</file>

<file path=xl/sharedStrings.xml><?xml version="1.0" encoding="utf-8"?>
<sst xmlns="http://schemas.openxmlformats.org/spreadsheetml/2006/main" count="3337" uniqueCount="780">
  <si>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</si>
  <si>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</si>
  <si>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</si>
  <si>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</si>
  <si>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</si>
  <si>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</si>
  <si>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</si>
  <si>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</si>
  <si>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</si>
  <si>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</si>
  <si>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</si>
  <si>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</si>
  <si>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</si>
  <si>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</si>
  <si>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</si>
  <si>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</si>
  <si>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</si>
  <si>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</si>
  <si>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</si>
  <si>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ALCINEIA JOSE CABRAL DE MELO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</si>
  <si>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</si>
  <si>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</si>
  <si>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</si>
  <si>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</si>
  <si>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</si>
  <si>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</si>
  <si>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</si>
  <si>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</si>
  <si>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</si>
  <si>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</si>
  <si>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</si>
  <si>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</si>
  <si>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</si>
  <si>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</si>
  <si>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</si>
  <si>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</si>
  <si>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</si>
  <si>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</si>
  <si>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</si>
  <si>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</si>
  <si>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</si>
  <si>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</si>
  <si>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</si>
  <si>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</si>
  <si>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</si>
  <si>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</si>
  <si>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</si>
  <si>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</si>
  <si>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</si>
  <si>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</si>
  <si>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</si>
  <si>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</si>
  <si>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</si>
  <si>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</si>
  <si>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</si>
  <si>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</si>
  <si>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</si>
  <si>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</si>
  <si>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</si>
  <si>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</si>
  <si>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</si>
  <si>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</si>
  <si>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</si>
  <si>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</si>
  <si>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</si>
  <si>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</si>
  <si>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</si>
  <si>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</si>
  <si>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</si>
  <si>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</si>
  <si>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</si>
  <si>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</si>
  <si>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</si>
  <si>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</si>
  <si>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</si>
  <si>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</si>
  <si>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</si>
  <si>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</si>
  <si>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</si>
  <si>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</si>
  <si>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</si>
  <si>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</si>
  <si>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</si>
  <si>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</si>
  <si>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</si>
  <si>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</si>
  <si>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</si>
  <si>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</si>
  <si>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</si>
  <si>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</si>
  <si>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</si>
  <si>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</si>
  <si>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</si>
  <si>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</si>
  <si>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</si>
  <si>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</si>
  <si>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</si>
  <si>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</si>
  <si>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</si>
  <si>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</si>
  <si>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</si>
  <si>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</si>
  <si>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</si>
  <si>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</si>
  <si>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</si>
  <si>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</si>
  <si>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</si>
  <si>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</si>
  <si>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</si>
  <si>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</si>
  <si>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</si>
  <si>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</si>
  <si>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</si>
  <si>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</si>
  <si>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</si>
  <si>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</si>
  <si>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</si>
  <si>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</si>
  <si>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</si>
  <si>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</si>
  <si>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</si>
  <si>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</si>
  <si>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</si>
  <si>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</si>
  <si>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</si>
  <si>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</si>
  <si>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</si>
  <si>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</si>
  <si>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</si>
  <si>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</si>
  <si>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</si>
  <si>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</si>
  <si>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</si>
  <si>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</si>
  <si>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</si>
  <si>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</si>
  <si>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</si>
  <si>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</si>
  <si>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</si>
  <si>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</si>
  <si>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</si>
  <si>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</si>
  <si>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</si>
  <si>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</si>
  <si>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</si>
  <si>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</si>
  <si>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</si>
  <si>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</si>
  <si>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</si>
  <si>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</si>
  <si>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</si>
  <si>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</si>
  <si>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</si>
  <si>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</si>
  <si>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</si>
  <si>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</si>
  <si>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GEYZA JANAINA FERREIRA DE LIMA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</si>
  <si>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</si>
  <si>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</si>
  <si>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</si>
  <si>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</si>
  <si>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</si>
  <si>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</si>
  <si>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</si>
  <si>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</si>
  <si>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</si>
  <si>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</si>
  <si>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</si>
  <si>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</si>
  <si>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</si>
  <si>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</si>
  <si>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</si>
  <si>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</si>
  <si>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</si>
  <si>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</si>
  <si>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</si>
  <si>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</si>
  <si>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</si>
  <si>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</si>
  <si>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</si>
  <si>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</si>
  <si>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</si>
  <si>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</si>
  <si>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</si>
  <si>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</si>
  <si>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</si>
  <si>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</si>
  <si>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</si>
  <si>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</si>
  <si>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</si>
  <si>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</si>
  <si>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</si>
  <si>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</si>
  <si>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</si>
  <si>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</si>
  <si>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</si>
  <si>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</si>
  <si>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</si>
  <si>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</si>
  <si>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</si>
  <si>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</si>
  <si>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</si>
  <si>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</si>
  <si>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</si>
  <si>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</si>
  <si>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</si>
  <si>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</si>
  <si>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</si>
  <si>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</si>
  <si>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</si>
  <si>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</si>
  <si>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</si>
  <si>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</si>
  <si>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</si>
  <si>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</si>
  <si>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</si>
  <si>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</si>
  <si>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</si>
  <si>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</si>
  <si>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</si>
  <si>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</si>
  <si>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</si>
  <si>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</si>
  <si>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</si>
  <si>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</si>
  <si>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</si>
  <si>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</si>
  <si>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</si>
  <si>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</si>
  <si>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</si>
  <si>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</si>
  <si>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</si>
  <si>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</si>
  <si>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</si>
  <si>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</si>
  <si>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</si>
  <si>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</si>
  <si>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</si>
  <si>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</si>
  <si>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</si>
  <si>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</si>
  <si>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</si>
  <si>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</si>
  <si>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</si>
  <si>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</si>
  <si>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</si>
  <si>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</si>
  <si>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</si>
  <si>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</si>
  <si>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</si>
  <si>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</si>
  <si>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</si>
  <si>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</si>
  <si>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</si>
  <si>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</si>
  <si>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</si>
  <si>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</si>
  <si>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</si>
  <si>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</si>
  <si>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</si>
  <si>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</si>
  <si>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</si>
  <si>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</si>
  <si>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</si>
  <si>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</si>
  <si>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</si>
  <si>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</si>
  <si>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</si>
  <si>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</si>
  <si>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</si>
  <si>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</si>
  <si>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</si>
  <si>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</si>
  <si>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</si>
  <si>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</si>
  <si>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</si>
  <si>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</si>
  <si>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</si>
  <si>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</si>
  <si>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</si>
  <si>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</si>
  <si>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</si>
  <si>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</si>
  <si>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</si>
  <si>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</si>
  <si>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</si>
  <si>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</si>
  <si>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</si>
  <si>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</si>
  <si>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</si>
  <si>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</si>
  <si>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</si>
  <si>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</si>
  <si>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</si>
  <si>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</si>
  <si>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</si>
  <si>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</si>
  <si>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</si>
  <si>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</si>
  <si>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</si>
  <si>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</si>
  <si>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</si>
  <si>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</si>
  <si>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</si>
  <si>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</si>
  <si>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</si>
  <si>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</si>
  <si>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</si>
  <si>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</si>
  <si>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</si>
  <si>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</si>
  <si>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</si>
  <si>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</si>
  <si>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</si>
  <si>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</si>
  <si>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</si>
  <si>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</si>
  <si>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</si>
  <si>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</si>
  <si>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</si>
  <si>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</si>
  <si>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</si>
  <si>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</si>
  <si>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</si>
  <si>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</si>
  <si>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</si>
  <si>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</si>
  <si>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</si>
  <si>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</si>
  <si>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</si>
  <si>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</si>
  <si>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</si>
  <si>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</si>
  <si>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</si>
  <si>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</si>
  <si>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</si>
  <si>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</si>
  <si>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</si>
  <si>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</si>
  <si>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</si>
  <si>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</si>
  <si>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</si>
  <si>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</si>
  <si>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</si>
  <si>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</si>
  <si>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</si>
  <si>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</si>
  <si>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</si>
  <si>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</si>
  <si>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</si>
  <si>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</si>
  <si>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</si>
  <si>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</si>
  <si>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</si>
  <si>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</si>
  <si>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</si>
  <si>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</si>
  <si>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</si>
  <si>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</si>
  <si>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</si>
  <si>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</si>
  <si>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</si>
  <si>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</si>
  <si>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</si>
  <si>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</si>
  <si>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</si>
  <si>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</si>
  <si>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</si>
  <si>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</si>
  <si>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</si>
  <si>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</si>
  <si>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</si>
  <si>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</si>
  <si>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</si>
  <si>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</si>
  <si>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</si>
  <si>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</si>
  <si>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</si>
  <si>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</si>
  <si>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</si>
  <si>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</si>
  <si>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</si>
  <si>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</si>
  <si>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</si>
  <si>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</si>
  <si>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</si>
  <si>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</si>
  <si>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</si>
  <si>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</si>
  <si>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</si>
  <si>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</si>
  <si>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</si>
  <si>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</si>
  <si>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</si>
  <si>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</si>
  <si>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</si>
  <si>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</si>
  <si>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</si>
  <si>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</si>
  <si>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</si>
  <si>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</si>
  <si>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</si>
  <si>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</si>
  <si>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</si>
  <si>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</si>
  <si>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</si>
  <si>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</si>
  <si>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</si>
  <si>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</si>
  <si>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</si>
  <si>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</si>
  <si>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</si>
  <si>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</si>
  <si>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</si>
  <si>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</si>
  <si>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</si>
  <si>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</si>
  <si>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</si>
  <si>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</si>
  <si>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</si>
  <si>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</si>
  <si>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</si>
  <si>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</si>
  <si>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</si>
  <si>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</si>
  <si>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</si>
  <si>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</si>
  <si>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</si>
  <si>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</si>
  <si>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</si>
  <si>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</si>
  <si>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</si>
  <si>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</si>
  <si>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</si>
  <si>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</si>
  <si>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</si>
  <si>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</si>
  <si>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</si>
  <si>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</si>
  <si>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</si>
  <si>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</si>
  <si>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</si>
  <si>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</si>
  <si>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</si>
  <si>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</si>
  <si>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</si>
  <si>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</si>
  <si>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</si>
  <si>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</si>
  <si>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</si>
  <si>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</si>
  <si>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</si>
  <si>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</si>
  <si>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</si>
  <si>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</si>
  <si>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</si>
  <si>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</si>
  <si>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</si>
  <si>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</si>
  <si>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</si>
  <si>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</si>
  <si>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</si>
  <si>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</si>
  <si>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</si>
  <si>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</si>
  <si>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</si>
  <si>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</si>
  <si>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</si>
  <si>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</si>
  <si>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</si>
  <si>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</si>
  <si>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</si>
  <si>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</si>
  <si>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</si>
  <si>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</si>
  <si>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</si>
  <si>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</si>
  <si>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</si>
  <si>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</si>
  <si>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</si>
  <si>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</si>
  <si>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</si>
  <si>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</si>
  <si>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</si>
  <si>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</si>
  <si>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</si>
  <si>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</si>
  <si>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</si>
  <si>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</si>
  <si>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</si>
  <si>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</si>
  <si>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</si>
  <si>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</si>
  <si>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</si>
  <si>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</si>
  <si>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</si>
  <si>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</si>
  <si>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</si>
  <si>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</si>
  <si>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</si>
  <si>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</si>
  <si>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</si>
  <si>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</si>
  <si>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</si>
  <si>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</si>
  <si>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</si>
  <si>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</si>
  <si>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</si>
  <si>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</si>
  <si>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</si>
  <si>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</si>
  <si>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</si>
  <si>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</si>
  <si>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</si>
  <si>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</si>
  <si>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</si>
  <si>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</si>
  <si>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</si>
  <si>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</si>
  <si>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</si>
  <si>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</si>
  <si>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</si>
  <si>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</si>
  <si>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</si>
  <si>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</si>
  <si>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</si>
  <si>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</si>
  <si>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</si>
  <si>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</si>
  <si>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</si>
  <si>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</si>
  <si>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</si>
  <si>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</si>
  <si>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</si>
  <si>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</si>
  <si>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</si>
  <si>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</si>
  <si>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</si>
  <si>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</si>
  <si>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</si>
  <si>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</si>
  <si>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</si>
  <si>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</si>
  <si>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</si>
  <si>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</si>
  <si>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</si>
  <si>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</si>
  <si>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</si>
  <si>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</si>
  <si>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</si>
  <si>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</si>
  <si>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</si>
  <si>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</si>
  <si>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</si>
  <si>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</si>
  <si>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</si>
  <si>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</si>
  <si>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</si>
  <si>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</si>
  <si>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</si>
  <si>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</si>
  <si>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</si>
  <si>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</si>
  <si>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</si>
  <si>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</si>
  <si>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</si>
  <si>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</si>
  <si>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</si>
  <si>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</si>
  <si>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</si>
  <si>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</si>
  <si>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</si>
  <si>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</si>
  <si>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</si>
  <si>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</si>
  <si>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</si>
  <si>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</si>
  <si>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</si>
  <si>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</si>
  <si>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</si>
  <si>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</si>
  <si>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</si>
  <si>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</si>
  <si>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</si>
  <si>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</si>
  <si>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</si>
  <si>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</si>
  <si>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</si>
  <si>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</si>
  <si>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</si>
  <si>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</si>
  <si>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</si>
  <si>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</si>
  <si>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</si>
  <si>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</si>
  <si>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</si>
  <si>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</si>
  <si>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</si>
  <si>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</si>
  <si>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</si>
  <si>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</si>
  <si>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</si>
  <si>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</si>
  <si>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</si>
  <si>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</si>
  <si>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</si>
  <si>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</si>
  <si>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</si>
  <si>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</si>
  <si>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</si>
  <si>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</si>
  <si>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</si>
  <si>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</si>
  <si>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</si>
  <si>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</si>
  <si>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</si>
  <si>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</si>
  <si>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</si>
  <si>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</si>
  <si>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</si>
  <si>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Sal.Base.Dis</t>
  </si>
  <si>
    <t>Grat.Incorp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</si>
  <si>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</si>
  <si>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</si>
  <si>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</si>
  <si>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</si>
  <si>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</si>
  <si>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</si>
  <si>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</si>
  <si>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</si>
  <si>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</si>
  <si>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</si>
  <si>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GRATIFICAÇÃO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</si>
  <si>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</si>
  <si>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</si>
  <si>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</si>
  <si>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</si>
  <si>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</si>
  <si>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AUXILIAR DE COZINHA</t>
  </si>
  <si>
    <t>DIRETOR PRESIDENTE</t>
  </si>
  <si>
    <t>DIR. ADM. FINANCEIRO</t>
  </si>
  <si>
    <t>DIR TEC INDUSTRIAL</t>
  </si>
  <si>
    <t>AUX DE ALMOXARIFADO</t>
  </si>
  <si>
    <t>TEC. NIVEL SUPERIOR</t>
  </si>
  <si>
    <t>ASSESSOR INTERMED.</t>
  </si>
  <si>
    <t>TEC.ELETRICIDADE I</t>
  </si>
  <si>
    <t>AGENTE DE PRODUCAO</t>
  </si>
  <si>
    <t>Assist. de Serv. I</t>
  </si>
  <si>
    <t>Tec. em Utilidades I</t>
  </si>
  <si>
    <t>Tec. Mant. Industria</t>
  </si>
  <si>
    <t>Tec. em Enfermagem</t>
  </si>
  <si>
    <t>Tec. Administ. Finan</t>
  </si>
  <si>
    <t>Tec. em Comercializa</t>
  </si>
  <si>
    <t>Tec. em Contabilidad</t>
  </si>
  <si>
    <t>Tec. em Seg. Trab.</t>
  </si>
  <si>
    <t>Assist. de Serv. III</t>
  </si>
  <si>
    <t>Tec. Manut. Ind.III</t>
  </si>
  <si>
    <t>Tec. Manut. Ind.II</t>
  </si>
  <si>
    <t>Assist. de Serv. II</t>
  </si>
  <si>
    <t>Tec. em Optica III</t>
  </si>
  <si>
    <t>Op. Prod. Ind. III</t>
  </si>
  <si>
    <t>Tec. Qual. Ind. II</t>
  </si>
  <si>
    <t>Tec. Qual. Ind. III</t>
  </si>
  <si>
    <t>Tec. Utilidades III</t>
  </si>
  <si>
    <t>Tec. Utilidades II</t>
  </si>
  <si>
    <t>TEC.ADM.FINANCAS I</t>
  </si>
  <si>
    <t>TEC.ADM.FINANCAS II</t>
  </si>
  <si>
    <t>TEC.ADM.FINANCAS III</t>
  </si>
  <si>
    <t>TEC. COMERCIAL lll</t>
  </si>
  <si>
    <t>ANALISTA COMERC. l</t>
  </si>
  <si>
    <t>ANALISTA COMERC. ll</t>
  </si>
  <si>
    <t>ANALISTA COMERC. lll</t>
  </si>
  <si>
    <t>ANALISTA CONTABIL l</t>
  </si>
  <si>
    <t>ANALISTA CONTABIL II</t>
  </si>
  <si>
    <t>ANAL.MANUT.IND.III</t>
  </si>
  <si>
    <t>ANALISTA EM RH III</t>
  </si>
  <si>
    <t>FARM. INDUSTRIAL IV</t>
  </si>
  <si>
    <t>ANALISTA EM PCP II</t>
  </si>
  <si>
    <t>ANALISTA EM PCP III</t>
  </si>
  <si>
    <t>ANAL.QUAL.INDUST.I</t>
  </si>
  <si>
    <t>ADM. E FINANCAS SUP.</t>
  </si>
  <si>
    <t>COORD.PESQ.DESENV.</t>
  </si>
  <si>
    <t>COORD. SUPRIMENTOS</t>
  </si>
  <si>
    <t>COOR.FARM.POPULARES</t>
  </si>
  <si>
    <t>COORD. P. ESPECIAIS</t>
  </si>
  <si>
    <t>SUPERINTENDENTE ADM.</t>
  </si>
  <si>
    <t>COORD AUDITORIA INT</t>
  </si>
  <si>
    <t>SUPERINTENDENTE TECN</t>
  </si>
  <si>
    <t>COORD.DE CONTABILIDA</t>
  </si>
  <si>
    <t>SUCOM-SUPERINT.COMER</t>
  </si>
  <si>
    <t>ASSIST. DE OPERACAO</t>
  </si>
  <si>
    <t>COORD.BOAS PRATICAS</t>
  </si>
  <si>
    <t>ASSIST. TEC. INDUST.</t>
  </si>
  <si>
    <t>ANALISTA EM INFORMAT</t>
  </si>
  <si>
    <t>ANALISTA FINANCEIRO</t>
  </si>
  <si>
    <t>FARM. INDUSTRIAL I</t>
  </si>
  <si>
    <t>ANAL.EM UTILIDADE I</t>
  </si>
  <si>
    <t>ANALISTA ASS.FARMACE</t>
  </si>
  <si>
    <t>ASS. DESENV. ADMIN.</t>
  </si>
  <si>
    <t>COORD. SEG. TRABALHO</t>
  </si>
  <si>
    <t>COORD. DE ART. INST.</t>
  </si>
  <si>
    <t>COORD.FARM. INTERIOR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</si>
  <si>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</si>
  <si>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</si>
  <si>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</si>
  <si>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</si>
  <si>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</si>
  <si>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</si>
  <si>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</si>
  <si>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EDIFICACOES</t>
  </si>
  <si>
    <t>TEC. EM ENF. DO TRAB</t>
  </si>
  <si>
    <t>TEC. EM INFORMATICA</t>
  </si>
  <si>
    <t>TEC.EM MAN. ELE. IND</t>
  </si>
  <si>
    <t>TEC. EM MAN. HID IND</t>
  </si>
  <si>
    <t>TEC.EM MAN. MEC. IND</t>
  </si>
  <si>
    <t>TEC.EM QUALIDADE IND</t>
  </si>
  <si>
    <t>TEC EM SEG DO TRAB.</t>
  </si>
  <si>
    <t>TEC EM UTI CALDEIRA</t>
  </si>
  <si>
    <t>TEC UTI TRA EFLUENTE</t>
  </si>
  <si>
    <t>ANALISTA COMERCIAL</t>
  </si>
  <si>
    <t>ANA GESTAO AMBIENTAL</t>
  </si>
  <si>
    <t>ANALISTA INFORMATICA</t>
  </si>
  <si>
    <t>ANA MANUT ELET IND</t>
  </si>
  <si>
    <t>ANA. SEG DO TRABALHO</t>
  </si>
  <si>
    <t>ANA UTI TRA EFLUENTE</t>
  </si>
  <si>
    <t>ENFERMEIRO TRABALHO</t>
  </si>
  <si>
    <t>MEDICO DO TRABALHO</t>
  </si>
  <si>
    <t>ANALISTA QUALI IND</t>
  </si>
  <si>
    <t>ANA ASS FARMACEUTICA</t>
  </si>
  <si>
    <t>DIR REL INSTITUCIONA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</si>
  <si>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</si>
  <si>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</si>
  <si>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</si>
  <si>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</si>
  <si>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</si>
  <si>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</si>
  <si>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COORD DE CONTRATOS</t>
  </si>
  <si>
    <t>GESTOR DE APOIO ADM.</t>
  </si>
  <si>
    <t>GESTOR DE APOIO TEC.</t>
  </si>
  <si>
    <t>COORD. DE PROJ. E IN</t>
  </si>
  <si>
    <t>DIRETOR D ENGENHARIA</t>
  </si>
  <si>
    <t>SUPERINT ENG PROJ OB</t>
  </si>
  <si>
    <t>COORD LICITA CONTRAT</t>
  </si>
  <si>
    <t>COORD ENG PROJ OBR</t>
  </si>
  <si>
    <t>RESUMO DA FOLHA DE OUTUBRO/2021</t>
  </si>
  <si>
    <t>31.10.2021</t>
  </si>
  <si>
    <t>Início: 04/10/2021</t>
  </si>
  <si>
    <t>Pagamento: 30/09/2021</t>
  </si>
  <si>
    <t>FÉRIAS OUTUBRO</t>
  </si>
  <si>
    <t>COFAR- COORDENADORIA DE FARMACIAS</t>
  </si>
  <si>
    <t>PESSOAL A DISPOSICAO/BENEFICIO</t>
  </si>
  <si>
    <t>DIVISAO DE GARANTIA DE QUALIDADE</t>
  </si>
  <si>
    <t>DIALM - DIVISAO DE ALMOXARIFADO</t>
  </si>
  <si>
    <t>FARMACIA DOIS IRMAOS</t>
  </si>
  <si>
    <t>FARMACIA VITORIA DE SANTO ANTAO</t>
  </si>
  <si>
    <t>FARMACIA AFOGADOS</t>
  </si>
  <si>
    <t>DIFAT- DIVISAO DE FATURAMENTO</t>
  </si>
  <si>
    <t>FARMACIA IMPERADOR</t>
  </si>
  <si>
    <t>DISOL I - DIVISAO DE SOLIDOS I</t>
  </si>
  <si>
    <t>FARMACIA OURICURI</t>
  </si>
  <si>
    <t>FARMACIA GARANHUNS EXPR. CIDADAO</t>
  </si>
  <si>
    <t>DILOG - DIVISAO DE LOGISTICA</t>
  </si>
  <si>
    <t>DIFIS- DIVISAO FISCAL</t>
  </si>
  <si>
    <t>DISET- DIV. DE SAUDE OCUPAC. E SEG.TRAB.</t>
  </si>
  <si>
    <t>COSET - COORD. DE SEG. DO TRAB E DO MEIO</t>
  </si>
  <si>
    <t>COPED- COORD. DE PESQUISA E DESENV.</t>
  </si>
  <si>
    <t>DIFIN- DIVISAO FINANCEIRA</t>
  </si>
  <si>
    <t>COCGC - COORDENADORIA DE COMPLIANCE, GES</t>
  </si>
  <si>
    <t>PRES- PRESIDENCIA</t>
  </si>
  <si>
    <t>DIVAL - DIVISAO DE VALIDACAO</t>
  </si>
  <si>
    <t>DIFIQ- DIV.FISICO-E CONTROLE DE PRODUTO</t>
  </si>
  <si>
    <t>DICCP- DIVISAO DE CONTABILIDADE E CUSTOS</t>
  </si>
  <si>
    <t>DIMAN - DIVISAO DE MANUTENCAO</t>
  </si>
  <si>
    <t>DIDEP - DIVISAO DE DESENVOLV PESSOAL</t>
  </si>
  <si>
    <t>COCON- COORD. DE CONTABIL. GERAL</t>
  </si>
  <si>
    <t>SUJUR - SUPERINTENDENTE JURIDICO</t>
  </si>
  <si>
    <t>DIVCO - DIVISAO DE COMPRAS</t>
  </si>
  <si>
    <t>Processo : 00001 - CELETISTA/ESTAGIARIO     Período : 202110     Pagamento : 01     Roteiro : FOL</t>
  </si>
  <si>
    <t>Processo : 00001 - CELETISTA/ESTAGIARIO     Período : 202110     Pagamento : 01     Roteiro : ADI</t>
  </si>
  <si>
    <t>DESLIGADO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</si>
</sst>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54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ourier New"/>
      <family val="3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50259">
    <xf numFmtId="0" fontId="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2" fillId="3" borderId="0" applyNumberFormat="0" applyBorder="0" applyAlignment="0" applyProtection="0"/>
    <xf numFmtId="0" fontId="33" fillId="4" borderId="0" applyNumberFormat="0" applyBorder="0" applyAlignment="0" applyProtection="0"/>
    <xf numFmtId="0" fontId="34" fillId="5" borderId="4" applyNumberFormat="0" applyAlignment="0" applyProtection="0"/>
    <xf numFmtId="0" fontId="35" fillId="6" borderId="5" applyNumberFormat="0" applyAlignment="0" applyProtection="0"/>
    <xf numFmtId="0" fontId="36" fillId="6" borderId="4" applyNumberFormat="0" applyAlignment="0" applyProtection="0"/>
    <xf numFmtId="0" fontId="37" fillId="0" borderId="6" applyNumberFormat="0" applyFill="0" applyAlignment="0" applyProtection="0"/>
    <xf numFmtId="0" fontId="38" fillId="7" borderId="7" applyNumberFormat="0" applyAlignment="0" applyProtection="0"/>
    <xf numFmtId="0" fontId="39" fillId="0" borderId="0" applyNumberFormat="0" applyFill="0" applyBorder="0" applyAlignment="0" applyProtection="0"/>
    <xf numFmtId="0" fontId="26" fillId="8" borderId="8" applyNumberFormat="0" applyFont="0" applyAlignment="0" applyProtection="0"/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2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42" fillId="3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14" borderId="0" applyNumberFormat="0" applyBorder="0" applyAlignment="0" applyProtection="0"/>
    <xf numFmtId="0" fontId="9" fillId="22" borderId="0" applyNumberFormat="0" applyBorder="0" applyAlignment="0" applyProtection="0"/>
    <xf numFmtId="0" fontId="9" fillId="19" borderId="0" applyNumberFormat="0" applyBorder="0" applyAlignment="0" applyProtection="0"/>
    <xf numFmtId="0" fontId="9" fillId="1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10" borderId="0" applyNumberFormat="0" applyBorder="0" applyAlignment="0" applyProtection="0"/>
    <xf numFmtId="0" fontId="4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" fillId="30" borderId="0" applyNumberFormat="0" applyBorder="0" applyAlignment="0" applyProtection="0"/>
    <xf numFmtId="0" fontId="9" fillId="8" borderId="8" applyNumberFormat="0" applyFont="0" applyAlignment="0" applyProtection="0"/>
    <xf numFmtId="0" fontId="9" fillId="15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10" borderId="0" applyNumberFormat="0" applyBorder="0" applyAlignment="0" applyProtection="0"/>
    <xf numFmtId="0" fontId="8" fillId="30" borderId="0" applyNumberFormat="0" applyBorder="0" applyAlignment="0" applyProtection="0"/>
    <xf numFmtId="0" fontId="8" fillId="8" borderId="8" applyNumberFormat="0" applyFont="0" applyAlignment="0" applyProtection="0"/>
    <xf numFmtId="0" fontId="8" fillId="15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43" fillId="0" borderId="0" applyNumberFormat="0" applyFill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22" borderId="0" applyNumberFormat="0" applyBorder="0" applyAlignment="0" applyProtection="0"/>
    <xf numFmtId="0" fontId="7" fillId="19" borderId="0" applyNumberFormat="0" applyBorder="0" applyAlignment="0" applyProtection="0"/>
    <xf numFmtId="0" fontId="7" fillId="11" borderId="0" applyNumberFormat="0" applyBorder="0" applyAlignment="0" applyProtection="0"/>
    <xf numFmtId="0" fontId="7" fillId="27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30" borderId="0" applyNumberFormat="0" applyBorder="0" applyAlignment="0" applyProtection="0"/>
    <xf numFmtId="0" fontId="7" fillId="8" borderId="8" applyNumberFormat="0" applyFont="0" applyAlignment="0" applyProtection="0"/>
    <xf numFmtId="0" fontId="7" fillId="15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14" borderId="0" applyNumberFormat="0" applyBorder="0" applyAlignment="0" applyProtection="0"/>
    <xf numFmtId="0" fontId="7" fillId="22" borderId="0" applyNumberFormat="0" applyBorder="0" applyAlignment="0" applyProtection="0"/>
    <xf numFmtId="0" fontId="7" fillId="19" borderId="0" applyNumberFormat="0" applyBorder="0" applyAlignment="0" applyProtection="0"/>
    <xf numFmtId="0" fontId="7" fillId="11" borderId="0" applyNumberFormat="0" applyBorder="0" applyAlignment="0" applyProtection="0"/>
    <xf numFmtId="0" fontId="7" fillId="27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10" borderId="0" applyNumberFormat="0" applyBorder="0" applyAlignment="0" applyProtection="0"/>
    <xf numFmtId="0" fontId="7" fillId="30" borderId="0" applyNumberFormat="0" applyBorder="0" applyAlignment="0" applyProtection="0"/>
    <xf numFmtId="0" fontId="7" fillId="8" borderId="8" applyNumberFormat="0" applyFont="0" applyAlignment="0" applyProtection="0"/>
    <xf numFmtId="0" fontId="7" fillId="15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0" fillId="0" borderId="0" applyNumberFormat="0" applyFill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43" fontId="0" fillId="0" borderId="10" xfId="0" applyNumberFormat="1" applyBorder="1"/>
    <xf numFmtId="0" fontId="45" fillId="0" borderId="0" xfId="0" applyFont="1"/>
    <xf numFmtId="0" fontId="45" fillId="0" borderId="0" xfId="0" applyFont="1" applyAlignment="1">
      <alignment horizontal="center" vertical="center" wrapText="1"/>
    </xf>
    <xf numFmtId="0" fontId="45" fillId="33" borderId="10" xfId="0" applyFont="1" applyFill="1" applyBorder="1" applyAlignment="1">
      <alignment horizontal="center" vertical="center" wrapText="1"/>
    </xf>
    <xf numFmtId="43" fontId="45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3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43" fillId="0" borderId="0" xfId="0" applyNumberFormat="1" applyFont="1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43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0" fontId="43" fillId="0" borderId="0" xfId="0" applyFont="1" applyFill="1" applyAlignment="1">
      <alignment horizontal="center"/>
    </xf>
    <xf numFmtId="43" fontId="43" fillId="0" borderId="0" xfId="0" applyNumberFormat="1" applyFont="1" applyAlignment="1">
      <alignment horizontal="right"/>
    </xf>
    <xf numFmtId="43" fontId="43" fillId="0" borderId="0" xfId="1596" applyNumberFormat="1" applyBorder="1" applyAlignment="1">
      <alignment horizontal="right"/>
    </xf>
    <xf numFmtId="43" fontId="43" fillId="0" borderId="0" xfId="1596" applyNumberFormat="1" applyBorder="1" applyAlignment="1"/>
    <xf numFmtId="0" fontId="0" fillId="0" borderId="0" xfId="0" applyFill="1" applyBorder="1" applyAlignment="1"/>
    <xf numFmtId="43" fontId="43" fillId="0" borderId="0" xfId="1596" applyNumberFormat="1"/>
    <xf numFmtId="0" fontId="0" fillId="0" borderId="0" xfId="0" applyFill="1" applyAlignment="1">
      <alignment horizontal="left"/>
    </xf>
    <xf numFmtId="43" fontId="43" fillId="0" borderId="0" xfId="1596" applyNumberFormat="1" applyBorder="1"/>
    <xf numFmtId="43" fontId="43" fillId="0" borderId="0" xfId="1596" applyNumberFormat="1" applyFont="1" applyBorder="1" applyAlignment="1">
      <alignment horizontal="right"/>
    </xf>
    <xf numFmtId="0" fontId="43" fillId="0" borderId="0" xfId="1596"/>
    <xf numFmtId="43" fontId="43" fillId="0" borderId="0" xfId="1596" applyNumberFormat="1" applyFont="1" applyBorder="1" applyAlignment="1">
      <alignment horizontal="right"/>
    </xf>
    <xf numFmtId="43" fontId="43" fillId="0" borderId="0" xfId="12560" applyNumberFormat="1" applyFill="1" applyBorder="1" applyAlignment="1">
      <alignment horizontal="center"/>
    </xf>
    <xf numFmtId="0" fontId="43" fillId="0" borderId="0" xfId="3161" applyFont="1" applyFill="1" applyBorder="1" applyAlignment="1">
      <alignment horizontal="center"/>
    </xf>
    <xf numFmtId="0" fontId="43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49" fillId="0" borderId="10" xfId="0" applyFont="1" applyFill="1" applyBorder="1" applyAlignment="1">
      <alignment horizontal="center"/>
    </xf>
    <xf numFmtId="164" fontId="49" fillId="0" borderId="10" xfId="0" applyNumberFormat="1" applyFont="1" applyFill="1" applyBorder="1" applyAlignment="1">
      <alignment horizontal="center"/>
    </xf>
    <xf numFmtId="0" fontId="48" fillId="0" borderId="10" xfId="0" applyFont="1" applyFill="1" applyBorder="1" applyAlignment="1">
      <alignment horizontal="center"/>
    </xf>
    <xf numFmtId="0" fontId="51" fillId="0" borderId="11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/>
    <xf numFmtId="0" fontId="0" fillId="0" borderId="0" xfId="0"/>
    <xf numFmtId="0" fontId="49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9" fillId="34" borderId="10" xfId="0" applyFont="1" applyFill="1" applyBorder="1" applyAlignment="1">
      <alignment horizontal="left"/>
    </xf>
    <xf numFmtId="164" fontId="49" fillId="0" borderId="10" xfId="0" applyNumberFormat="1" applyFont="1" applyBorder="1" applyAlignment="1">
      <alignment horizontal="center"/>
    </xf>
    <xf numFmtId="0" fontId="0" fillId="0" borderId="0" xfId="0" applyBorder="1" applyAlignment="1"/>
    <xf numFmtId="0" fontId="45" fillId="0" borderId="10" xfId="0" applyFont="1" applyBorder="1" applyAlignment="1">
      <alignment horizontal="center"/>
    </xf>
    <xf numFmtId="0" fontId="44" fillId="0" borderId="0" xfId="0" applyFont="1" applyAlignment="1">
      <alignment horizontal="center" vertical="center"/>
    </xf>
    <xf numFmtId="0" fontId="1" fillId="0" borderId="0" xfId="50232" applyFont="1" applyAlignment="1">
      <alignment horizontal="center"/>
    </xf>
    <xf numFmtId="0" fontId="1" fillId="0" borderId="0" xfId="50232" applyFont="1"/>
    <xf numFmtId="14" fontId="1" fillId="0" borderId="0" xfId="50232" applyNumberFormat="1" applyFont="1" applyAlignment="1">
      <alignment horizontal="center"/>
    </xf>
    <xf numFmtId="43" fontId="1" fillId="0" borderId="0" xfId="50232" applyNumberFormat="1" applyFont="1"/>
    <xf numFmtId="43" fontId="1" fillId="0" borderId="0" xfId="50232" applyNumberFormat="1" applyFont="1" applyAlignment="1">
      <alignment horizontal="center"/>
    </xf>
    <xf numFmtId="0" fontId="52" fillId="0" borderId="0" xfId="0" applyFont="1" applyAlignment="1">
      <alignment horizontal="center"/>
    </xf>
    <xf numFmtId="0" fontId="52" fillId="0" borderId="0" xfId="0" applyFont="1"/>
    <xf numFmtId="43" fontId="52" fillId="0" borderId="0" xfId="0" applyNumberFormat="1" applyFont="1" applyAlignment="1">
      <alignment horizontal="center"/>
    </xf>
    <xf numFmtId="43" fontId="52" fillId="0" borderId="0" xfId="0" applyNumberFormat="1" applyFont="1"/>
    <xf numFmtId="14" fontId="52" fillId="0" borderId="0" xfId="0" applyNumberFormat="1" applyFont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0" borderId="10" xfId="0" applyFont="1" applyBorder="1"/>
    <xf numFmtId="0" fontId="46" fillId="0" borderId="10" xfId="50232" applyFont="1" applyBorder="1"/>
    <xf numFmtId="0" fontId="0" fillId="0" borderId="0" xfId="0" applyFont="1" applyFill="1"/>
    <xf numFmtId="0" fontId="53" fillId="0" borderId="0" xfId="0" applyFont="1" applyFill="1" applyAlignment="1">
      <alignment horizontal="center" vertical="center"/>
    </xf>
    <xf numFmtId="0" fontId="53" fillId="0" borderId="12" xfId="0" applyFont="1" applyFill="1" applyBorder="1" applyAlignment="1">
      <alignment horizontal="center" vertical="center"/>
    </xf>
    <xf numFmtId="43" fontId="0" fillId="0" borderId="0" xfId="0" applyNumberFormat="1" applyFill="1" applyBorder="1"/>
    <xf numFmtId="43" fontId="43" fillId="0" borderId="0" xfId="1596" applyNumberFormat="1" applyFont="1" applyFill="1" applyBorder="1" applyAlignment="1">
      <alignment horizontal="right"/>
    </xf>
    <xf numFmtId="0" fontId="46" fillId="0" borderId="10" xfId="50232" applyFont="1" applyFill="1" applyBorder="1" applyAlignment="1">
      <alignment horizontal="center"/>
    </xf>
    <xf numFmtId="0" fontId="47" fillId="0" borderId="0" xfId="12561" applyNumberFormat="1" applyFont="1" applyBorder="1" applyAlignment="1">
      <alignment horizontal="center"/>
    </xf>
    <xf numFmtId="0" fontId="43" fillId="0" borderId="0" xfId="1596" applyFont="1" applyFill="1" applyBorder="1" applyAlignment="1">
      <alignment horizontal="left"/>
    </xf>
    <xf numFmtId="0" fontId="47" fillId="0" borderId="0" xfId="12561" applyBorder="1" applyAlignment="1">
      <alignment horizontal="center"/>
    </xf>
    <xf numFmtId="0" fontId="47" fillId="0" borderId="0" xfId="12561" applyAlignment="1">
      <alignment horizontal="center"/>
    </xf>
    <xf numFmtId="0" fontId="43" fillId="0" borderId="0" xfId="1596" applyFill="1"/>
    <xf numFmtId="0" fontId="43" fillId="0" borderId="0" xfId="1596" applyFill="1" applyBorder="1"/>
    <xf numFmtId="0" fontId="43" fillId="0" borderId="0" xfId="1596" applyFill="1" applyBorder="1" applyAlignment="1"/>
    <xf numFmtId="0" fontId="43" fillId="0" borderId="0" xfId="1596"/>
    <xf numFmtId="0" fontId="43" fillId="0" borderId="0" xfId="1596" applyBorder="1"/>
    <xf numFmtId="0" fontId="43" fillId="0" borderId="0" xfId="1596" applyFont="1" applyBorder="1" applyAlignment="1">
      <alignment horizontal="left"/>
    </xf>
    <xf numFmtId="0" fontId="43" fillId="0" borderId="0" xfId="1596" applyBorder="1" applyAlignment="1"/>
    <xf numFmtId="0" fontId="43" fillId="0" borderId="0" xfId="1596" applyNumberFormat="1" applyFont="1" applyBorder="1" applyAlignment="1">
      <alignment horizontal="left"/>
    </xf>
    <xf numFmtId="43" fontId="43" fillId="0" borderId="0" xfId="1596" applyNumberFormat="1" applyBorder="1"/>
    <xf numFmtId="43" fontId="43" fillId="0" borderId="0" xfId="1596" applyNumberFormat="1" applyFont="1" applyBorder="1" applyAlignment="1">
      <alignment horizontal="right"/>
    </xf>
    <xf numFmtId="43" fontId="43" fillId="0" borderId="0" xfId="1596" applyNumberFormat="1" applyBorder="1" applyAlignment="1"/>
    <xf numFmtId="43" fontId="43" fillId="0" borderId="0" xfId="1596" applyNumberFormat="1" applyBorder="1" applyAlignment="1">
      <alignment horizontal="right"/>
    </xf>
    <xf numFmtId="43" fontId="43" fillId="0" borderId="0" xfId="1596" applyNumberFormat="1" applyFill="1" applyBorder="1"/>
    <xf numFmtId="43" fontId="43" fillId="0" borderId="0" xfId="1596" applyNumberFormat="1" applyFill="1" applyBorder="1" applyAlignment="1">
      <alignment horizontal="right"/>
    </xf>
    <xf numFmtId="0" fontId="43" fillId="0" borderId="0" xfId="1596" applyNumberFormat="1" applyFont="1" applyFill="1" applyBorder="1" applyAlignment="1">
      <alignment horizontal="left"/>
    </xf>
    <xf numFmtId="43" fontId="43" fillId="0" borderId="0" xfId="1596" applyNumberFormat="1" applyFill="1" applyBorder="1" applyAlignment="1"/>
    <xf numFmtId="0" fontId="43" fillId="0" borderId="0" xfId="1596"/>
    <xf numFmtId="43" fontId="43" fillId="0" borderId="0" xfId="1596" applyNumberFormat="1" applyBorder="1"/>
    <xf numFmtId="43" fontId="43" fillId="0" borderId="0" xfId="1596" applyNumberFormat="1" applyFont="1" applyBorder="1" applyAlignment="1">
      <alignment horizontal="right"/>
    </xf>
    <xf numFmtId="43" fontId="43" fillId="0" borderId="0" xfId="1596" applyNumberFormat="1" applyBorder="1" applyAlignment="1">
      <alignment horizontal="right"/>
    </xf>
    <xf numFmtId="43" fontId="43" fillId="0" borderId="0" xfId="1596" applyNumberFormat="1" applyFont="1" applyBorder="1" applyAlignment="1">
      <alignment horizontal="right"/>
    </xf>
    <xf numFmtId="43" fontId="43" fillId="0" borderId="0" xfId="1596" applyNumberFormat="1" applyBorder="1" applyAlignment="1"/>
    <xf numFmtId="0" fontId="47" fillId="0" borderId="0" xfId="12561"/>
    <xf numFmtId="0" fontId="47" fillId="0" borderId="0" xfId="12561" applyFont="1" applyBorder="1" applyAlignment="1">
      <alignment horizontal="left"/>
    </xf>
    <xf numFmtId="0" fontId="47" fillId="0" borderId="0" xfId="12561" applyBorder="1" applyAlignment="1"/>
  </cellXfs>
  <cellStyles count="50259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3" xfId="8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1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28864</xdr:rowOff>
    </xdr:from>
    <xdr:to>
      <xdr:col>11</xdr:col>
      <xdr:colOff>1095375</xdr:colOff>
      <xdr:row>5</xdr:row>
      <xdr:rowOff>95250</xdr:rowOff>
    </xdr:to>
    <xdr:pic>
      <xdr:nvPicPr>
        <xdr:cNvPr id="1034" name="Picture 10" descr="https://encrypted-tbn0.gstatic.com/images?q=tbn%3AANd9GcQbViBHNXg1a3jzrh0Wc9I7s2_WyBNoU2Sy6gDxTlGzSvFXAN9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28864"/>
          <a:ext cx="2852309" cy="82838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14"/>
  <sheetViews>
    <sheetView tabSelected="1" zoomScaleNormal="100" workbookViewId="0">
      <pane ySplit="8" topLeftCell="A485" activePane="bottomLeft" state="frozen"/>
      <selection pane="bottomLeft" activeCell="H511" sqref="H511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8" customWidth="1"/>
    <col min="5" max="5" width="9" customWidth="1"/>
    <col min="6" max="6" width="10.5703125" customWidth="1"/>
    <col min="7" max="7" width="22.42578125" style="1" customWidth="1"/>
    <col min="8" max="8" width="19.5703125" style="2" customWidth="1"/>
    <col min="9" max="9" width="16.85546875" style="2" customWidth="1"/>
    <col min="10" max="12" width="17.28515625" style="2" customWidth="1"/>
    <col min="13" max="13" width="31.7109375" style="1" hidden="1" customWidth="1"/>
    <col min="14" max="14" width="11" hidden="1" customWidth="1"/>
    <col min="15" max="15" width="11" bestFit="1" customWidth="1"/>
  </cols>
  <sheetData>
    <row r="2" spans="2:14" ht="12" customHeight="1">
      <c r="E2" s="62" t="s">
        <v>744</v>
      </c>
      <c r="F2" s="62"/>
      <c r="G2" s="62"/>
      <c r="H2" s="62"/>
      <c r="I2" s="62"/>
      <c r="K2"/>
    </row>
    <row r="3" spans="2:14" ht="12" customHeight="1">
      <c r="E3" s="62"/>
      <c r="F3" s="62"/>
      <c r="G3" s="62"/>
      <c r="H3" s="62"/>
      <c r="I3" s="62"/>
    </row>
    <row r="4" spans="2:14" ht="12" customHeight="1">
      <c r="E4" s="62"/>
      <c r="F4" s="62"/>
      <c r="G4" s="62"/>
      <c r="H4" s="62"/>
      <c r="I4" s="62"/>
    </row>
    <row r="7" spans="2:14">
      <c r="B7" s="16" t="s">
        <v>610</v>
      </c>
      <c r="L7" s="34" t="s">
        <v>745</v>
      </c>
    </row>
    <row r="8" spans="2:14" s="5" customFormat="1" ht="27">
      <c r="B8" s="6" t="s">
        <v>576</v>
      </c>
      <c r="C8" s="6" t="s">
        <v>498</v>
      </c>
      <c r="D8" s="6" t="s">
        <v>499</v>
      </c>
      <c r="E8" s="6" t="s">
        <v>500</v>
      </c>
      <c r="F8" s="6" t="s">
        <v>582</v>
      </c>
      <c r="G8" s="6" t="s">
        <v>501</v>
      </c>
      <c r="H8" s="7" t="s">
        <v>577</v>
      </c>
      <c r="I8" s="7" t="s">
        <v>578</v>
      </c>
      <c r="J8" s="7" t="s">
        <v>579</v>
      </c>
      <c r="K8" s="7" t="s">
        <v>580</v>
      </c>
      <c r="L8" s="7" t="s">
        <v>581</v>
      </c>
    </row>
    <row r="9" spans="2:14" s="26" customFormat="1">
      <c r="B9" s="17">
        <f>A9+1</f>
        <v>1</v>
      </c>
      <c r="C9" s="73">
        <v>2274</v>
      </c>
      <c r="D9" s="74" t="s">
        <v>128</v>
      </c>
      <c r="E9" s="17" t="str">
        <f>IFERROR(VLOOKUP(C9,SRA!B:I,8,0),"")</f>
        <v>COM</v>
      </c>
      <c r="F9" s="25" t="s">
        <v>583</v>
      </c>
      <c r="G9" s="17" t="str">
        <f>IFERROR(VLOOKUP(VLOOKUP(C9,SRA!B:F,5,0),FUNÇÃO!A:B,2,0),"")</f>
        <v>DIRETOR COMERCIAL</v>
      </c>
      <c r="H9" s="13">
        <f>IFERROR(VLOOKUP(C9,SRA!B:T,18,0),"")</f>
        <v>0</v>
      </c>
      <c r="I9" s="13">
        <f>IFERROR(VLOOKUP(C9,SRA!B:T,19,0),"")</f>
        <v>9570.82</v>
      </c>
      <c r="J9" s="13">
        <f>IFERROR(VLOOKUP(C9,OUTUBRO!B:F,3,0),"")</f>
        <v>9570.82</v>
      </c>
      <c r="K9" s="13">
        <f>J9-L9</f>
        <v>2310.8899999999994</v>
      </c>
      <c r="L9" s="13">
        <f>IFERROR(VLOOKUP(C9,OUTUBRO!B:H,7,0),"")</f>
        <v>7259.93</v>
      </c>
      <c r="M9" s="39" t="str">
        <f>IFERROR(VLOOKUP(C9,FÉRIAS!C:D,2,0),"")</f>
        <v/>
      </c>
      <c r="N9" s="26" t="str">
        <f>IFERROR(VLOOKUP(C9,Plan2!B:C,2,0),"")</f>
        <v/>
      </c>
    </row>
    <row r="10" spans="2:14" s="26" customFormat="1">
      <c r="B10" s="17">
        <f>B9+1</f>
        <v>2</v>
      </c>
      <c r="C10" s="73">
        <v>2280</v>
      </c>
      <c r="D10" s="74" t="s">
        <v>129</v>
      </c>
      <c r="E10" s="17" t="str">
        <f>IFERROR(VLOOKUP(C10,SRA!B:I,8,0),"")</f>
        <v>COM</v>
      </c>
      <c r="F10" s="25" t="s">
        <v>583</v>
      </c>
      <c r="G10" s="17" t="str">
        <f>IFERROR(VLOOKUP(VLOOKUP(C10,SRA!B:F,5,0),FUNÇÃO!A:B,2,0),"")</f>
        <v>GERENTE ADM.</v>
      </c>
      <c r="H10" s="13">
        <f>IFERROR(VLOOKUP(C10,SRA!B:T,18,0),"")</f>
        <v>548.59</v>
      </c>
      <c r="I10" s="13">
        <f>IFERROR(VLOOKUP(C10,SRA!B:T,19,0),"")</f>
        <v>2194.37</v>
      </c>
      <c r="J10" s="13">
        <f>IFERROR(VLOOKUP(C10,OUTUBRO!B:F,3,0),"")</f>
        <v>2742.96</v>
      </c>
      <c r="K10" s="13">
        <f>J10-L10</f>
        <v>294.07000000000016</v>
      </c>
      <c r="L10" s="13">
        <f>IFERROR(VLOOKUP(C10,OUTUBRO!B:H,7,0),"")</f>
        <v>2448.89</v>
      </c>
      <c r="M10" s="39" t="str">
        <f>IFERROR(VLOOKUP(C10,FÉRIAS!C:D,2,0),"")</f>
        <v/>
      </c>
      <c r="N10" s="26" t="str">
        <f>IFERROR(VLOOKUP(C10,Plan2!B:C,2,0),"")</f>
        <v/>
      </c>
    </row>
    <row r="11" spans="2:14" s="26" customFormat="1">
      <c r="B11" s="17">
        <f t="shared" ref="B11:B74" si="0">B10+1</f>
        <v>3</v>
      </c>
      <c r="C11" s="73">
        <v>2291</v>
      </c>
      <c r="D11" s="74" t="s">
        <v>130</v>
      </c>
      <c r="E11" s="17" t="str">
        <f>IFERROR(VLOOKUP(C11,SRA!B:I,8,0),"")</f>
        <v>COM</v>
      </c>
      <c r="F11" s="25" t="s">
        <v>583</v>
      </c>
      <c r="G11" s="17" t="str">
        <f>IFERROR(VLOOKUP(VLOOKUP(C11,SRA!B:F,5,0),FUNÇÃO!A:B,2,0),"")</f>
        <v>GESTOR DE DESENV.</v>
      </c>
      <c r="H11" s="13">
        <f>IFERROR(VLOOKUP(C11,SRA!B:T,18,0),"")</f>
        <v>759.59</v>
      </c>
      <c r="I11" s="13">
        <f>IFERROR(VLOOKUP(C11,SRA!B:T,19,0),"")</f>
        <v>3038.35</v>
      </c>
      <c r="J11" s="13">
        <f>IFERROR(VLOOKUP(C11,OUTUBRO!B:F,3,0),"")</f>
        <v>3797.94</v>
      </c>
      <c r="K11" s="13">
        <f>J11-L11</f>
        <v>1393.27</v>
      </c>
      <c r="L11" s="13">
        <f>IFERROR(VLOOKUP(C11,OUTUBRO!B:H,7,0),"")</f>
        <v>2404.67</v>
      </c>
      <c r="M11" s="39" t="str">
        <f>IFERROR(VLOOKUP(C11,FÉRIAS!C:D,2,0),"")</f>
        <v/>
      </c>
      <c r="N11" s="26" t="str">
        <f>IFERROR(VLOOKUP(C11,Plan2!B:C,2,0),"")</f>
        <v/>
      </c>
    </row>
    <row r="12" spans="2:14" s="26" customFormat="1">
      <c r="B12" s="17">
        <f t="shared" si="0"/>
        <v>4</v>
      </c>
      <c r="C12" s="73">
        <v>2295</v>
      </c>
      <c r="D12" s="74" t="s">
        <v>131</v>
      </c>
      <c r="E12" s="17" t="str">
        <f>IFERROR(VLOOKUP(C12,SRA!B:I,8,0),"")</f>
        <v>COM</v>
      </c>
      <c r="F12" s="25" t="s">
        <v>583</v>
      </c>
      <c r="G12" s="17" t="str">
        <f>IFERROR(VLOOKUP(VLOOKUP(C12,SRA!B:F,5,0),FUNÇÃO!A:B,2,0),"")</f>
        <v>GESTOR DE DESENV.</v>
      </c>
      <c r="H12" s="13">
        <f>IFERROR(VLOOKUP(C12,SRA!B:T,18,0),"")</f>
        <v>759.59</v>
      </c>
      <c r="I12" s="13">
        <f>IFERROR(VLOOKUP(C12,SRA!B:T,19,0),"")</f>
        <v>3038.35</v>
      </c>
      <c r="J12" s="13">
        <f>IFERROR(VLOOKUP(C12,OUTUBRO!B:F,3,0),"")</f>
        <v>3797.94</v>
      </c>
      <c r="K12" s="13">
        <f>J12-L12</f>
        <v>541.5300000000002</v>
      </c>
      <c r="L12" s="13">
        <f>IFERROR(VLOOKUP(C12,OUTUBRO!B:H,7,0),"")</f>
        <v>3256.41</v>
      </c>
      <c r="M12" s="39" t="str">
        <f>IFERROR(VLOOKUP(C12,FÉRIAS!C:D,2,0),"")</f>
        <v/>
      </c>
      <c r="N12" s="26" t="str">
        <f>IFERROR(VLOOKUP(C12,Plan2!B:C,2,0),"")</f>
        <v/>
      </c>
    </row>
    <row r="13" spans="2:14" s="26" customFormat="1">
      <c r="B13" s="17">
        <f t="shared" si="0"/>
        <v>5</v>
      </c>
      <c r="C13" s="73">
        <v>2308</v>
      </c>
      <c r="D13" s="74" t="s">
        <v>132</v>
      </c>
      <c r="E13" s="17" t="str">
        <f>IFERROR(VLOOKUP(C13,SRA!B:I,8,0),"")</f>
        <v>COM</v>
      </c>
      <c r="F13" s="25" t="s">
        <v>583</v>
      </c>
      <c r="G13" s="17" t="str">
        <f>IFERROR(VLOOKUP(VLOOKUP(C13,SRA!B:F,5,0),FUNÇÃO!A:B,2,0),"")</f>
        <v>GERENTE ADM.</v>
      </c>
      <c r="H13" s="13">
        <f>IFERROR(VLOOKUP(C13,SRA!B:T,18,0),"")</f>
        <v>548.59</v>
      </c>
      <c r="I13" s="13">
        <f>IFERROR(VLOOKUP(C13,SRA!B:T,19,0),"")</f>
        <v>2194.37</v>
      </c>
      <c r="J13" s="13">
        <f>IFERROR(VLOOKUP(C13,OUTUBRO!B:F,3,0),"")</f>
        <v>3530.67</v>
      </c>
      <c r="K13" s="13">
        <f>J13-L13</f>
        <v>1050.0300000000002</v>
      </c>
      <c r="L13" s="13">
        <f>IFERROR(VLOOKUP(C13,OUTUBRO!B:H,7,0),"")</f>
        <v>2480.64</v>
      </c>
      <c r="M13" s="39" t="str">
        <f>IFERROR(VLOOKUP(C13,FÉRIAS!C:D,2,0),"")</f>
        <v/>
      </c>
      <c r="N13" s="26" t="str">
        <f>IFERROR(VLOOKUP(C13,Plan2!B:C,2,0),"")</f>
        <v/>
      </c>
    </row>
    <row r="14" spans="2:14" s="26" customFormat="1">
      <c r="B14" s="17">
        <f t="shared" si="0"/>
        <v>6</v>
      </c>
      <c r="C14" s="73">
        <v>2504</v>
      </c>
      <c r="D14" s="74" t="s">
        <v>167</v>
      </c>
      <c r="E14" s="17" t="str">
        <f>IFERROR(VLOOKUP(C14,SRA!B:I,8,0),"")</f>
        <v>COM</v>
      </c>
      <c r="F14" s="25" t="s">
        <v>583</v>
      </c>
      <c r="G14" s="17" t="str">
        <f>IFERROR(VLOOKUP(VLOOKUP(C14,SRA!B:F,5,0),FUNÇÃO!A:B,2,0),"")</f>
        <v>GESTOR DE APOIO TEC.</v>
      </c>
      <c r="H14" s="13">
        <f>IFERROR(VLOOKUP(C14,SRA!B:T,18,0),"")</f>
        <v>253.2</v>
      </c>
      <c r="I14" s="13">
        <f>IFERROR(VLOOKUP(C14,SRA!B:T,19,0),"")</f>
        <v>1012.78</v>
      </c>
      <c r="J14" s="13">
        <f>IFERROR(VLOOKUP(C14,OUTUBRO!B:F,3,0),"")</f>
        <v>1265.98</v>
      </c>
      <c r="K14" s="13">
        <f>J14-L14</f>
        <v>733.74</v>
      </c>
      <c r="L14" s="13">
        <f>IFERROR(VLOOKUP(C14,OUTUBRO!B:H,7,0),"")</f>
        <v>532.24</v>
      </c>
      <c r="M14" s="39" t="str">
        <f>IFERROR(VLOOKUP(C14,FÉRIAS!C:D,2,0),"")</f>
        <v/>
      </c>
      <c r="N14" s="26" t="str">
        <f>IFERROR(VLOOKUP(C14,Plan2!B:C,2,0),"")</f>
        <v/>
      </c>
    </row>
    <row r="15" spans="2:14" s="26" customFormat="1">
      <c r="B15" s="17">
        <f t="shared" si="0"/>
        <v>7</v>
      </c>
      <c r="C15" s="73">
        <v>2506</v>
      </c>
      <c r="D15" s="74" t="s">
        <v>168</v>
      </c>
      <c r="E15" s="17" t="str">
        <f>IFERROR(VLOOKUP(C15,SRA!B:I,8,0),"")</f>
        <v>COM</v>
      </c>
      <c r="F15" s="25" t="s">
        <v>583</v>
      </c>
      <c r="G15" s="17" t="str">
        <f>IFERROR(VLOOKUP(VLOOKUP(C15,SRA!B:F,5,0),FUNÇÃO!A:B,2,0),"")</f>
        <v>GESTOR DE APOIO TEC.</v>
      </c>
      <c r="H15" s="13">
        <f>IFERROR(VLOOKUP(C15,SRA!B:T,18,0),"")</f>
        <v>253.2</v>
      </c>
      <c r="I15" s="13">
        <f>IFERROR(VLOOKUP(C15,SRA!B:T,19,0),"")</f>
        <v>1012.78</v>
      </c>
      <c r="J15" s="13">
        <f>IFERROR(VLOOKUP(C15,OUTUBRO!B:F,3,0),"")</f>
        <v>1265.98</v>
      </c>
      <c r="K15" s="13">
        <f>J15-L15</f>
        <v>632.39</v>
      </c>
      <c r="L15" s="13">
        <f>IFERROR(VLOOKUP(C15,OUTUBRO!B:H,7,0),"")</f>
        <v>633.59</v>
      </c>
      <c r="M15" s="39" t="str">
        <f>IFERROR(VLOOKUP(C15,FÉRIAS!C:D,2,0),"")</f>
        <v/>
      </c>
      <c r="N15" s="26" t="str">
        <f>IFERROR(VLOOKUP(C15,Plan2!B:C,2,0),"")</f>
        <v/>
      </c>
    </row>
    <row r="16" spans="2:14" s="26" customFormat="1">
      <c r="B16" s="17">
        <f t="shared" si="0"/>
        <v>8</v>
      </c>
      <c r="C16" s="73">
        <v>2507</v>
      </c>
      <c r="D16" s="74" t="s">
        <v>169</v>
      </c>
      <c r="E16" s="17" t="str">
        <f>IFERROR(VLOOKUP(C16,SRA!B:I,8,0),"")</f>
        <v>COM</v>
      </c>
      <c r="F16" s="25" t="s">
        <v>583</v>
      </c>
      <c r="G16" s="17" t="str">
        <f>IFERROR(VLOOKUP(VLOOKUP(C16,SRA!B:F,5,0),FUNÇÃO!A:B,2,0),"")</f>
        <v>GESTOR DE APOIO TEC.</v>
      </c>
      <c r="H16" s="13">
        <f>IFERROR(VLOOKUP(C16,SRA!B:T,18,0),"")</f>
        <v>253.2</v>
      </c>
      <c r="I16" s="13">
        <f>IFERROR(VLOOKUP(C16,SRA!B:T,19,0),"")</f>
        <v>1012.78</v>
      </c>
      <c r="J16" s="13">
        <f>IFERROR(VLOOKUP(C16,OUTUBRO!B:F,3,0),"")</f>
        <v>1265.98</v>
      </c>
      <c r="K16" s="13">
        <f>J16-L16</f>
        <v>286.73</v>
      </c>
      <c r="L16" s="13">
        <f>IFERROR(VLOOKUP(C16,OUTUBRO!B:H,7,0),"")</f>
        <v>979.25</v>
      </c>
      <c r="M16" s="39" t="str">
        <f>IFERROR(VLOOKUP(C16,FÉRIAS!C:D,2,0),"")</f>
        <v/>
      </c>
      <c r="N16" s="26" t="str">
        <f>IFERROR(VLOOKUP(C16,Plan2!B:C,2,0),"")</f>
        <v/>
      </c>
    </row>
    <row r="17" spans="2:14" s="26" customFormat="1">
      <c r="B17" s="17">
        <f t="shared" si="0"/>
        <v>9</v>
      </c>
      <c r="C17" s="73">
        <v>2508</v>
      </c>
      <c r="D17" s="74" t="s">
        <v>170</v>
      </c>
      <c r="E17" s="17" t="str">
        <f>IFERROR(VLOOKUP(C17,SRA!B:I,8,0),"")</f>
        <v>COM</v>
      </c>
      <c r="F17" s="25" t="s">
        <v>583</v>
      </c>
      <c r="G17" s="17" t="str">
        <f>IFERROR(VLOOKUP(VLOOKUP(C17,SRA!B:F,5,0),FUNÇÃO!A:B,2,0),"")</f>
        <v>GERENTE ADM.</v>
      </c>
      <c r="H17" s="13">
        <f>IFERROR(VLOOKUP(C17,SRA!B:T,18,0),"")</f>
        <v>548.59</v>
      </c>
      <c r="I17" s="13">
        <f>IFERROR(VLOOKUP(C17,SRA!B:T,19,0),"")</f>
        <v>2194.37</v>
      </c>
      <c r="J17" s="13">
        <f>IFERROR(VLOOKUP(C17,OUTUBRO!B:F,3,0),"")</f>
        <v>3530.68</v>
      </c>
      <c r="K17" s="13">
        <f>J17-L17</f>
        <v>965.2199999999998</v>
      </c>
      <c r="L17" s="13">
        <f>IFERROR(VLOOKUP(C17,OUTUBRO!B:H,7,0),"")</f>
        <v>2565.46</v>
      </c>
      <c r="M17" s="39" t="str">
        <f>IFERROR(VLOOKUP(C17,FÉRIAS!C:D,2,0),"")</f>
        <v/>
      </c>
      <c r="N17" s="26" t="str">
        <f>IFERROR(VLOOKUP(C17,Plan2!B:C,2,0),"")</f>
        <v/>
      </c>
    </row>
    <row r="18" spans="2:14" s="26" customFormat="1">
      <c r="B18" s="17">
        <f t="shared" si="0"/>
        <v>10</v>
      </c>
      <c r="C18" s="73">
        <v>2509</v>
      </c>
      <c r="D18" s="74" t="s">
        <v>171</v>
      </c>
      <c r="E18" s="17" t="str">
        <f>IFERROR(VLOOKUP(C18,SRA!B:I,8,0),"")</f>
        <v>COM</v>
      </c>
      <c r="F18" s="25" t="s">
        <v>583</v>
      </c>
      <c r="G18" s="17" t="str">
        <f>IFERROR(VLOOKUP(VLOOKUP(C18,SRA!B:F,5,0),FUNÇÃO!A:B,2,0),"")</f>
        <v>GESTOR DE APOIO TEC.</v>
      </c>
      <c r="H18" s="13">
        <f>IFERROR(VLOOKUP(C18,SRA!B:T,18,0),"")</f>
        <v>253.2</v>
      </c>
      <c r="I18" s="13">
        <f>IFERROR(VLOOKUP(C18,SRA!B:T,19,0),"")</f>
        <v>1012.78</v>
      </c>
      <c r="J18" s="13">
        <f>IFERROR(VLOOKUP(C18,OUTUBRO!B:F,3,0),"")</f>
        <v>1323.02</v>
      </c>
      <c r="K18" s="13">
        <f>J18-L18</f>
        <v>1133.1199999999999</v>
      </c>
      <c r="L18" s="13">
        <f>IFERROR(VLOOKUP(C18,OUTUBRO!B:H,7,0),"")</f>
        <v>189.9</v>
      </c>
      <c r="M18" s="39" t="str">
        <f>IFERROR(VLOOKUP(C18,FÉRIAS!C:D,2,0),"")</f>
        <v/>
      </c>
      <c r="N18" s="26" t="str">
        <f>IFERROR(VLOOKUP(C18,Plan2!B:C,2,0),"")</f>
        <v/>
      </c>
    </row>
    <row r="19" spans="2:14" s="26" customFormat="1">
      <c r="B19" s="17">
        <f t="shared" si="0"/>
        <v>11</v>
      </c>
      <c r="C19" s="73">
        <v>2715</v>
      </c>
      <c r="D19" s="74" t="s">
        <v>209</v>
      </c>
      <c r="E19" s="17" t="str">
        <f>IFERROR(VLOOKUP(C19,SRA!B:I,8,0),"")</f>
        <v>COM</v>
      </c>
      <c r="F19" s="25" t="s">
        <v>583</v>
      </c>
      <c r="G19" s="17" t="str">
        <f>IFERROR(VLOOKUP(VLOOKUP(C19,SRA!B:F,5,0),FUNÇÃO!A:B,2,0),"")</f>
        <v>GESTOR DE APOIO TEC.</v>
      </c>
      <c r="H19" s="13">
        <f>IFERROR(VLOOKUP(C19,SRA!B:T,18,0),"")</f>
        <v>253.2</v>
      </c>
      <c r="I19" s="13">
        <f>IFERROR(VLOOKUP(C19,SRA!B:T,19,0),"")</f>
        <v>1012.78</v>
      </c>
      <c r="J19" s="13">
        <f>IFERROR(VLOOKUP(C19,OUTUBRO!B:F,3,0),"")</f>
        <v>1265.98</v>
      </c>
      <c r="K19" s="13">
        <f>J19-L19</f>
        <v>484.05999999999995</v>
      </c>
      <c r="L19" s="13">
        <f>IFERROR(VLOOKUP(C19,OUTUBRO!B:H,7,0),"")</f>
        <v>781.92000000000007</v>
      </c>
      <c r="M19" s="39" t="str">
        <f>IFERROR(VLOOKUP(C19,FÉRIAS!C:D,2,0),"")</f>
        <v/>
      </c>
      <c r="N19" s="26" t="str">
        <f>IFERROR(VLOOKUP(C19,Plan2!B:C,2,0),"")</f>
        <v/>
      </c>
    </row>
    <row r="20" spans="2:14" s="26" customFormat="1">
      <c r="B20" s="17">
        <f t="shared" si="0"/>
        <v>12</v>
      </c>
      <c r="C20" s="73">
        <v>2952</v>
      </c>
      <c r="D20" s="74" t="s">
        <v>282</v>
      </c>
      <c r="E20" s="17" t="str">
        <f>IFERROR(VLOOKUP(C20,SRA!B:I,8,0),"")</f>
        <v>COM</v>
      </c>
      <c r="F20" s="25" t="s">
        <v>597</v>
      </c>
      <c r="G20" s="17" t="str">
        <f>IFERROR(VLOOKUP(VLOOKUP(C20,SRA!B:F,5,0),FUNÇÃO!A:B,2,0),"")</f>
        <v>GESTOR DE DESENV.</v>
      </c>
      <c r="H20" s="13">
        <f>IFERROR(VLOOKUP(C20,SRA!B:T,18,0),"")</f>
        <v>759.59</v>
      </c>
      <c r="I20" s="13">
        <f>IFERROR(VLOOKUP(C20,SRA!B:T,19,0),"")</f>
        <v>3038.35</v>
      </c>
      <c r="J20" s="13">
        <f>IFERROR(VLOOKUP(C20,OUTUBRO!B:F,3,0),"")</f>
        <v>6456.5</v>
      </c>
      <c r="K20" s="13">
        <f>J20-L20</f>
        <v>5235.25</v>
      </c>
      <c r="L20" s="13">
        <f>IFERROR(VLOOKUP(C20,OUTUBRO!B:H,7,0),"")</f>
        <v>1221.25</v>
      </c>
      <c r="M20" s="39" t="str">
        <f>IFERROR(VLOOKUP(C20,FÉRIAS!C:D,2,0),"")</f>
        <v>FILIPE PETRUS B DE FIGUEIREDO</v>
      </c>
      <c r="N20" s="26" t="str">
        <f>IFERROR(VLOOKUP(C20,Plan2!B:C,2,0),"")</f>
        <v/>
      </c>
    </row>
    <row r="21" spans="2:14" s="26" customFormat="1">
      <c r="B21" s="17">
        <f t="shared" si="0"/>
        <v>13</v>
      </c>
      <c r="C21" s="73">
        <v>3081</v>
      </c>
      <c r="D21" s="74" t="s">
        <v>318</v>
      </c>
      <c r="E21" s="17" t="str">
        <f>IFERROR(VLOOKUP(C21,SRA!B:I,8,0),"")</f>
        <v>COM</v>
      </c>
      <c r="F21" s="25" t="s">
        <v>583</v>
      </c>
      <c r="G21" s="17" t="str">
        <f>IFERROR(VLOOKUP(VLOOKUP(C21,SRA!B:F,5,0),FUNÇÃO!A:B,2,0),"")</f>
        <v>GESTOR DE APOIO ADM.</v>
      </c>
      <c r="H21" s="13">
        <f>IFERROR(VLOOKUP(C21,SRA!B:T,18,0),"")</f>
        <v>253.2</v>
      </c>
      <c r="I21" s="13">
        <f>IFERROR(VLOOKUP(C21,SRA!B:T,19,0),"")</f>
        <v>1012.78</v>
      </c>
      <c r="J21" s="13">
        <f>IFERROR(VLOOKUP(C21,OUTUBRO!B:F,3,0),"")</f>
        <v>1265.98</v>
      </c>
      <c r="K21" s="13">
        <f>J21-L21</f>
        <v>273.57999999999993</v>
      </c>
      <c r="L21" s="13">
        <f>IFERROR(VLOOKUP(C21,OUTUBRO!B:H,7,0),"")</f>
        <v>992.40000000000009</v>
      </c>
      <c r="M21" s="39" t="str">
        <f>IFERROR(VLOOKUP(C21,FÉRIAS!C:D,2,0),"")</f>
        <v/>
      </c>
      <c r="N21" s="26" t="str">
        <f>IFERROR(VLOOKUP(C21,Plan2!B:C,2,0),"")</f>
        <v/>
      </c>
    </row>
    <row r="22" spans="2:14" s="26" customFormat="1">
      <c r="B22" s="17">
        <f t="shared" si="0"/>
        <v>14</v>
      </c>
      <c r="C22" s="73">
        <v>3092</v>
      </c>
      <c r="D22" s="74" t="s">
        <v>321</v>
      </c>
      <c r="E22" s="17" t="str">
        <f>IFERROR(VLOOKUP(C22,SRA!B:I,8,0),"")</f>
        <v>COM</v>
      </c>
      <c r="F22" s="25" t="s">
        <v>583</v>
      </c>
      <c r="G22" s="17" t="str">
        <f>IFERROR(VLOOKUP(VLOOKUP(C22,SRA!B:F,5,0),FUNÇÃO!A:B,2,0),"")</f>
        <v>DIR TEC INDUSTRIAL</v>
      </c>
      <c r="H22" s="13">
        <f>IFERROR(VLOOKUP(C22,SRA!B:T,18,0),"")</f>
        <v>2392.6999999999998</v>
      </c>
      <c r="I22" s="13">
        <f>IFERROR(VLOOKUP(C22,SRA!B:T,19,0),"")</f>
        <v>9570.82</v>
      </c>
      <c r="J22" s="13">
        <f>IFERROR(VLOOKUP(C22,OUTUBRO!B:F,3,0),"")</f>
        <v>12399.52</v>
      </c>
      <c r="K22" s="13">
        <f>J22-L22</f>
        <v>3050.130000000001</v>
      </c>
      <c r="L22" s="13">
        <f>IFERROR(VLOOKUP(C22,OUTUBRO!B:H,7,0),"")</f>
        <v>9349.39</v>
      </c>
      <c r="M22" s="39" t="str">
        <f>IFERROR(VLOOKUP(C22,FÉRIAS!C:D,2,0),"")</f>
        <v/>
      </c>
      <c r="N22" s="26" t="str">
        <f>IFERROR(VLOOKUP(C22,Plan2!B:C,2,0),"")</f>
        <v/>
      </c>
    </row>
    <row r="23" spans="2:14" s="26" customFormat="1">
      <c r="B23" s="17">
        <f t="shared" si="0"/>
        <v>15</v>
      </c>
      <c r="C23" s="73">
        <v>3201</v>
      </c>
      <c r="D23" s="74" t="s">
        <v>354</v>
      </c>
      <c r="E23" s="17" t="str">
        <f>IFERROR(VLOOKUP(C23,SRA!B:I,8,0),"")</f>
        <v>COM</v>
      </c>
      <c r="F23" s="25" t="s">
        <v>583</v>
      </c>
      <c r="G23" s="17" t="str">
        <f>IFERROR(VLOOKUP(VLOOKUP(C23,SRA!B:F,5,0),FUNÇÃO!A:B,2,0),"")</f>
        <v>GESTOR DE APOIO ADM.</v>
      </c>
      <c r="H23" s="13">
        <f>IFERROR(VLOOKUP(C23,SRA!B:T,18,0),"")</f>
        <v>253.2</v>
      </c>
      <c r="I23" s="13">
        <f>IFERROR(VLOOKUP(C23,SRA!B:T,19,0),"")</f>
        <v>1012.78</v>
      </c>
      <c r="J23" s="13">
        <f>IFERROR(VLOOKUP(C23,OUTUBRO!B:F,3,0),"")</f>
        <v>1265.98</v>
      </c>
      <c r="K23" s="13">
        <f>J23-L23</f>
        <v>186.62000000000012</v>
      </c>
      <c r="L23" s="13">
        <f>IFERROR(VLOOKUP(C23,OUTUBRO!B:H,7,0),"")</f>
        <v>1079.3599999999999</v>
      </c>
      <c r="M23" s="39" t="str">
        <f>IFERROR(VLOOKUP(C23,FÉRIAS!C:D,2,0),"")</f>
        <v/>
      </c>
      <c r="N23" s="26" t="str">
        <f>IFERROR(VLOOKUP(C23,Plan2!B:C,2,0),"")</f>
        <v/>
      </c>
    </row>
    <row r="24" spans="2:14" s="26" customFormat="1">
      <c r="B24" s="17">
        <f t="shared" si="0"/>
        <v>16</v>
      </c>
      <c r="C24" s="73">
        <v>3206</v>
      </c>
      <c r="D24" s="74" t="s">
        <v>355</v>
      </c>
      <c r="E24" s="17" t="str">
        <f>IFERROR(VLOOKUP(C24,SRA!B:I,8,0),"")</f>
        <v>COM</v>
      </c>
      <c r="F24" s="25" t="s">
        <v>583</v>
      </c>
      <c r="G24" s="17" t="str">
        <f>IFERROR(VLOOKUP(VLOOKUP(C24,SRA!B:F,5,0),FUNÇÃO!A:B,2,0),"")</f>
        <v>COORD DE MANUTENCAO</v>
      </c>
      <c r="H24" s="13">
        <f>IFERROR(VLOOKUP(C24,SRA!B:T,18,0),"")</f>
        <v>0</v>
      </c>
      <c r="I24" s="13">
        <f>IFERROR(VLOOKUP(C24,SRA!B:T,19,0),"")</f>
        <v>5739.47</v>
      </c>
      <c r="J24" s="13">
        <f>IFERROR(VLOOKUP(C24,OUTUBRO!B:F,3,0),"")</f>
        <v>5739.47</v>
      </c>
      <c r="K24" s="13">
        <f>J24-L24</f>
        <v>712.09000000000015</v>
      </c>
      <c r="L24" s="13">
        <f>IFERROR(VLOOKUP(C24,OUTUBRO!B:H,7,0),"")</f>
        <v>5027.38</v>
      </c>
      <c r="M24" s="39" t="str">
        <f>IFERROR(VLOOKUP(C24,FÉRIAS!C:D,2,0),"")</f>
        <v/>
      </c>
      <c r="N24" s="26" t="str">
        <f>IFERROR(VLOOKUP(C24,Plan2!B:C,2,0),"")</f>
        <v/>
      </c>
    </row>
    <row r="25" spans="2:14" s="26" customFormat="1">
      <c r="B25" s="17">
        <f t="shared" si="0"/>
        <v>17</v>
      </c>
      <c r="C25" s="73">
        <v>3208</v>
      </c>
      <c r="D25" s="74" t="s">
        <v>356</v>
      </c>
      <c r="E25" s="17" t="str">
        <f>IFERROR(VLOOKUP(C25,SRA!B:I,8,0),"")</f>
        <v>COM</v>
      </c>
      <c r="F25" s="25" t="s">
        <v>583</v>
      </c>
      <c r="G25" s="17" t="str">
        <f>IFERROR(VLOOKUP(VLOOKUP(C25,SRA!B:F,5,0),FUNÇÃO!A:B,2,0),"")</f>
        <v>GESTOR DE DESENV.</v>
      </c>
      <c r="H25" s="13">
        <f>IFERROR(VLOOKUP(C25,SRA!B:T,18,0),"")</f>
        <v>759.59</v>
      </c>
      <c r="I25" s="13">
        <f>IFERROR(VLOOKUP(C25,SRA!B:T,19,0),"")</f>
        <v>3038.35</v>
      </c>
      <c r="J25" s="13">
        <f>IFERROR(VLOOKUP(C25,OUTUBRO!B:F,3,0),"")</f>
        <v>3797.94</v>
      </c>
      <c r="K25" s="13">
        <f>J25-L25</f>
        <v>543.5300000000002</v>
      </c>
      <c r="L25" s="13">
        <f>IFERROR(VLOOKUP(C25,OUTUBRO!B:H,7,0),"")</f>
        <v>3254.41</v>
      </c>
      <c r="M25" s="39" t="str">
        <f>IFERROR(VLOOKUP(C25,FÉRIAS!C:D,2,0),"")</f>
        <v/>
      </c>
      <c r="N25" s="26" t="str">
        <f>IFERROR(VLOOKUP(C25,Plan2!B:C,2,0),"")</f>
        <v/>
      </c>
    </row>
    <row r="26" spans="2:14" s="26" customFormat="1">
      <c r="B26" s="17">
        <f t="shared" si="0"/>
        <v>18</v>
      </c>
      <c r="C26" s="73">
        <v>3220</v>
      </c>
      <c r="D26" s="74" t="s">
        <v>357</v>
      </c>
      <c r="E26" s="17" t="str">
        <f>IFERROR(VLOOKUP(C26,SRA!B:I,8,0),"")</f>
        <v>COM</v>
      </c>
      <c r="F26" s="25" t="s">
        <v>583</v>
      </c>
      <c r="G26" s="17" t="str">
        <f>IFERROR(VLOOKUP(VLOOKUP(C26,SRA!B:F,5,0),FUNÇÃO!A:B,2,0),"")</f>
        <v>COORD. RESP. SOCIAL</v>
      </c>
      <c r="H26" s="13">
        <f>IFERROR(VLOOKUP(C26,SRA!B:T,18,0),"")</f>
        <v>1434.87</v>
      </c>
      <c r="I26" s="13">
        <f>IFERROR(VLOOKUP(C26,SRA!B:T,19,0),"")</f>
        <v>5739.47</v>
      </c>
      <c r="J26" s="13">
        <f>IFERROR(VLOOKUP(C26,OUTUBRO!B:F,3,0),"")</f>
        <v>7174.34</v>
      </c>
      <c r="K26" s="13">
        <f>J26-L26</f>
        <v>1651.8600000000006</v>
      </c>
      <c r="L26" s="13">
        <f>IFERROR(VLOOKUP(C26,OUTUBRO!B:H,7,0),"")</f>
        <v>5522.48</v>
      </c>
      <c r="M26" s="39" t="str">
        <f>IFERROR(VLOOKUP(C26,FÉRIAS!C:D,2,0),"")</f>
        <v/>
      </c>
      <c r="N26" s="26" t="str">
        <f>IFERROR(VLOOKUP(C26,Plan2!B:C,2,0),"")</f>
        <v/>
      </c>
    </row>
    <row r="27" spans="2:14" s="26" customFormat="1">
      <c r="B27" s="17">
        <f t="shared" si="0"/>
        <v>19</v>
      </c>
      <c r="C27" s="73">
        <v>3221</v>
      </c>
      <c r="D27" s="74" t="s">
        <v>358</v>
      </c>
      <c r="E27" s="17" t="str">
        <f>IFERROR(VLOOKUP(C27,SRA!B:I,8,0),"")</f>
        <v>COM</v>
      </c>
      <c r="F27" s="25" t="s">
        <v>583</v>
      </c>
      <c r="G27" s="17" t="str">
        <f>IFERROR(VLOOKUP(VLOOKUP(C27,SRA!B:F,5,0),FUNÇÃO!A:B,2,0),"")</f>
        <v>SECRETARIA</v>
      </c>
      <c r="H27" s="13">
        <f>IFERROR(VLOOKUP(C27,SRA!B:T,18,0),"")</f>
        <v>337.59</v>
      </c>
      <c r="I27" s="13">
        <f>IFERROR(VLOOKUP(C27,SRA!B:T,19,0),"")</f>
        <v>1350.38</v>
      </c>
      <c r="J27" s="13">
        <f>IFERROR(VLOOKUP(C27,OUTUBRO!B:F,3,0),"")</f>
        <v>2521.3000000000002</v>
      </c>
      <c r="K27" s="13">
        <f>J27-L27</f>
        <v>490.07000000000016</v>
      </c>
      <c r="L27" s="13">
        <f>IFERROR(VLOOKUP(C27,OUTUBRO!B:H,7,0),"")</f>
        <v>2031.23</v>
      </c>
      <c r="M27" s="39" t="str">
        <f>IFERROR(VLOOKUP(C27,FÉRIAS!C:D,2,0),"")</f>
        <v/>
      </c>
      <c r="N27" s="26" t="str">
        <f>IFERROR(VLOOKUP(C27,Plan2!B:C,2,0),"")</f>
        <v/>
      </c>
    </row>
    <row r="28" spans="2:14" s="26" customFormat="1">
      <c r="B28" s="17">
        <f t="shared" si="0"/>
        <v>20</v>
      </c>
      <c r="C28" s="73">
        <v>3245</v>
      </c>
      <c r="D28" s="74" t="s">
        <v>366</v>
      </c>
      <c r="E28" s="17" t="str">
        <f>IFERROR(VLOOKUP(C28,SRA!B:I,8,0),"")</f>
        <v>COM</v>
      </c>
      <c r="F28" s="25" t="s">
        <v>583</v>
      </c>
      <c r="G28" s="17" t="str">
        <f>IFERROR(VLOOKUP(VLOOKUP(C28,SRA!B:F,5,0),FUNÇÃO!A:B,2,0),"")</f>
        <v>SUPERINTENDENTE ADM.</v>
      </c>
      <c r="H28" s="13">
        <f>IFERROR(VLOOKUP(C28,SRA!B:T,18,0),"")</f>
        <v>1561.48</v>
      </c>
      <c r="I28" s="13">
        <f>IFERROR(VLOOKUP(C28,SRA!B:T,19,0),"")</f>
        <v>7495.89</v>
      </c>
      <c r="J28" s="13">
        <f>IFERROR(VLOOKUP(C28,OUTUBRO!B:F,3,0),"")</f>
        <v>9057.3700000000008</v>
      </c>
      <c r="K28" s="13">
        <f>J28-L28</f>
        <v>2924.4700000000012</v>
      </c>
      <c r="L28" s="13">
        <f>IFERROR(VLOOKUP(C28,OUTUBRO!B:H,7,0),"")</f>
        <v>6132.9</v>
      </c>
      <c r="M28" s="39" t="str">
        <f>IFERROR(VLOOKUP(C28,FÉRIAS!C:D,2,0),"")</f>
        <v/>
      </c>
      <c r="N28" s="26" t="str">
        <f>IFERROR(VLOOKUP(C28,Plan2!B:C,2,0),"")</f>
        <v/>
      </c>
    </row>
    <row r="29" spans="2:14" s="26" customFormat="1">
      <c r="B29" s="17">
        <f t="shared" si="0"/>
        <v>21</v>
      </c>
      <c r="C29" s="73">
        <v>3247</v>
      </c>
      <c r="D29" s="74" t="s">
        <v>367</v>
      </c>
      <c r="E29" s="17" t="str">
        <f>IFERROR(VLOOKUP(C29,SRA!B:I,8,0),"")</f>
        <v>COM</v>
      </c>
      <c r="F29" s="25" t="s">
        <v>583</v>
      </c>
      <c r="G29" s="17" t="str">
        <f>IFERROR(VLOOKUP(VLOOKUP(C29,SRA!B:F,5,0),FUNÇÃO!A:B,2,0),"")</f>
        <v>CHEFE DE GABINETE</v>
      </c>
      <c r="H29" s="13">
        <f>IFERROR(VLOOKUP(C29,SRA!B:T,18,0),"")</f>
        <v>1561.48</v>
      </c>
      <c r="I29" s="13">
        <f>IFERROR(VLOOKUP(C29,SRA!B:T,19,0),"")</f>
        <v>7495.89</v>
      </c>
      <c r="J29" s="13">
        <f>IFERROR(VLOOKUP(C29,OUTUBRO!B:F,3,0),"")</f>
        <v>8083.89</v>
      </c>
      <c r="K29" s="13">
        <f>J29-L29</f>
        <v>1863.3400000000001</v>
      </c>
      <c r="L29" s="13">
        <f>IFERROR(VLOOKUP(C29,OUTUBRO!B:H,7,0),"")</f>
        <v>6220.55</v>
      </c>
      <c r="M29" s="39" t="str">
        <f>IFERROR(VLOOKUP(C29,FÉRIAS!C:D,2,0),"")</f>
        <v/>
      </c>
      <c r="N29" s="26" t="str">
        <f>IFERROR(VLOOKUP(C29,Plan2!B:C,2,0),"")</f>
        <v/>
      </c>
    </row>
    <row r="30" spans="2:14" s="26" customFormat="1">
      <c r="B30" s="17">
        <f t="shared" si="0"/>
        <v>22</v>
      </c>
      <c r="C30" s="73">
        <v>3249</v>
      </c>
      <c r="D30" s="74" t="s">
        <v>368</v>
      </c>
      <c r="E30" s="17" t="str">
        <f>IFERROR(VLOOKUP(C30,SRA!B:I,8,0),"")</f>
        <v>COM</v>
      </c>
      <c r="F30" s="25" t="s">
        <v>583</v>
      </c>
      <c r="G30" s="17" t="str">
        <f>IFERROR(VLOOKUP(VLOOKUP(C30,SRA!B:F,5,0),FUNÇÃO!A:B,2,0),"")</f>
        <v>ASSESSOR DIRETORIA</v>
      </c>
      <c r="H30" s="13">
        <f>IFERROR(VLOOKUP(C30,SRA!B:T,18,0),"")</f>
        <v>843.99</v>
      </c>
      <c r="I30" s="13">
        <f>IFERROR(VLOOKUP(C30,SRA!B:T,19,0),"")</f>
        <v>3375.95</v>
      </c>
      <c r="J30" s="13">
        <f>IFERROR(VLOOKUP(C30,OUTUBRO!B:F,3,0),"")</f>
        <v>4451.2700000000004</v>
      </c>
      <c r="K30" s="13">
        <f>J30-L30</f>
        <v>2110.1700000000005</v>
      </c>
      <c r="L30" s="13">
        <f>IFERROR(VLOOKUP(C30,OUTUBRO!B:H,7,0),"")</f>
        <v>2341.1</v>
      </c>
      <c r="M30" s="39" t="str">
        <f>IFERROR(VLOOKUP(C30,FÉRIAS!C:D,2,0),"")</f>
        <v/>
      </c>
      <c r="N30" s="26" t="str">
        <f>IFERROR(VLOOKUP(C30,Plan2!B:C,2,0),"")</f>
        <v/>
      </c>
    </row>
    <row r="31" spans="2:14" s="26" customFormat="1">
      <c r="B31" s="17">
        <f t="shared" si="0"/>
        <v>23</v>
      </c>
      <c r="C31" s="73">
        <v>3250</v>
      </c>
      <c r="D31" s="74" t="s">
        <v>369</v>
      </c>
      <c r="E31" s="17" t="str">
        <f>IFERROR(VLOOKUP(C31,SRA!B:I,8,0),"")</f>
        <v>COM</v>
      </c>
      <c r="F31" s="25" t="s">
        <v>597</v>
      </c>
      <c r="G31" s="17" t="str">
        <f>IFERROR(VLOOKUP(VLOOKUP(C31,SRA!B:F,5,0),FUNÇÃO!A:B,2,0),"")</f>
        <v>GESTOR DE DESENV.</v>
      </c>
      <c r="H31" s="13">
        <f>IFERROR(VLOOKUP(C31,SRA!B:T,18,0),"")</f>
        <v>759.59</v>
      </c>
      <c r="I31" s="13">
        <f>IFERROR(VLOOKUP(C31,SRA!B:T,19,0),"")</f>
        <v>3038.35</v>
      </c>
      <c r="J31" s="13">
        <f>IFERROR(VLOOKUP(C31,OUTUBRO!B:F,3,0),"")</f>
        <v>4092.18</v>
      </c>
      <c r="K31" s="13">
        <f>J31-L31</f>
        <v>1920.08</v>
      </c>
      <c r="L31" s="13">
        <f>IFERROR(VLOOKUP(C31,OUTUBRO!B:H,7,0),"")</f>
        <v>2172.1</v>
      </c>
      <c r="M31" s="39" t="str">
        <f>IFERROR(VLOOKUP(C31,FÉRIAS!C:D,2,0),"")</f>
        <v>GERMANA DE MELO LOBO FREIRE</v>
      </c>
      <c r="N31" s="26" t="str">
        <f>IFERROR(VLOOKUP(C31,Plan2!B:C,2,0),"")</f>
        <v/>
      </c>
    </row>
    <row r="32" spans="2:14" s="26" customFormat="1">
      <c r="B32" s="17">
        <f t="shared" si="0"/>
        <v>24</v>
      </c>
      <c r="C32" s="73">
        <v>3256</v>
      </c>
      <c r="D32" s="74" t="s">
        <v>370</v>
      </c>
      <c r="E32" s="17" t="str">
        <f>IFERROR(VLOOKUP(C32,SRA!B:I,8,0),"")</f>
        <v>COM</v>
      </c>
      <c r="F32" s="25" t="s">
        <v>583</v>
      </c>
      <c r="G32" s="17" t="str">
        <f>IFERROR(VLOOKUP(VLOOKUP(C32,SRA!B:F,5,0),FUNÇÃO!A:B,2,0),"")</f>
        <v>ASSESSOR DIRETORIA</v>
      </c>
      <c r="H32" s="13">
        <f>IFERROR(VLOOKUP(C32,SRA!B:T,18,0),"")</f>
        <v>843.99</v>
      </c>
      <c r="I32" s="13">
        <f>IFERROR(VLOOKUP(C32,SRA!B:T,19,0),"")</f>
        <v>3375.95</v>
      </c>
      <c r="J32" s="13">
        <f>IFERROR(VLOOKUP(C32,OUTUBRO!B:F,3,0),"")</f>
        <v>4219.9399999999996</v>
      </c>
      <c r="K32" s="13">
        <f>J32-L32</f>
        <v>1361.5699999999997</v>
      </c>
      <c r="L32" s="13">
        <f>IFERROR(VLOOKUP(C32,OUTUBRO!B:H,7,0),"")</f>
        <v>2858.37</v>
      </c>
      <c r="M32" s="39" t="str">
        <f>IFERROR(VLOOKUP(C32,FÉRIAS!C:D,2,0),"")</f>
        <v/>
      </c>
      <c r="N32" s="26" t="str">
        <f>IFERROR(VLOOKUP(C32,Plan2!B:C,2,0),"")</f>
        <v/>
      </c>
    </row>
    <row r="33" spans="2:14" s="26" customFormat="1">
      <c r="B33" s="17">
        <f t="shared" si="0"/>
        <v>25</v>
      </c>
      <c r="C33" s="73">
        <v>3258</v>
      </c>
      <c r="D33" s="74" t="s">
        <v>371</v>
      </c>
      <c r="E33" s="17" t="str">
        <f>IFERROR(VLOOKUP(C33,SRA!B:I,8,0),"")</f>
        <v>COM</v>
      </c>
      <c r="F33" s="25" t="s">
        <v>583</v>
      </c>
      <c r="G33" s="17" t="str">
        <f>IFERROR(VLOOKUP(VLOOKUP(C33,SRA!B:F,5,0),FUNÇÃO!A:B,2,0),"")</f>
        <v>COORD. DE PROJ. E IN</v>
      </c>
      <c r="H33" s="13">
        <f>IFERROR(VLOOKUP(C33,SRA!B:T,18,0),"")</f>
        <v>1434.87</v>
      </c>
      <c r="I33" s="13">
        <f>IFERROR(VLOOKUP(C33,SRA!B:T,19,0),"")</f>
        <v>5739.47</v>
      </c>
      <c r="J33" s="13">
        <f>IFERROR(VLOOKUP(C33,OUTUBRO!B:F,3,0),"")</f>
        <v>7174.34</v>
      </c>
      <c r="K33" s="13">
        <f>J33-L33</f>
        <v>1886.7600000000002</v>
      </c>
      <c r="L33" s="13">
        <f>IFERROR(VLOOKUP(C33,OUTUBRO!B:H,7,0),"")</f>
        <v>5287.58</v>
      </c>
      <c r="M33" s="39" t="str">
        <f>IFERROR(VLOOKUP(C33,FÉRIAS!C:D,2,0),"")</f>
        <v/>
      </c>
      <c r="N33" s="26" t="str">
        <f>IFERROR(VLOOKUP(C33,Plan2!B:C,2,0),"")</f>
        <v/>
      </c>
    </row>
    <row r="34" spans="2:14" s="26" customFormat="1">
      <c r="B34" s="17">
        <f t="shared" si="0"/>
        <v>26</v>
      </c>
      <c r="C34" s="73">
        <v>3263</v>
      </c>
      <c r="D34" s="74" t="s">
        <v>372</v>
      </c>
      <c r="E34" s="17" t="str">
        <f>IFERROR(VLOOKUP(C34,SRA!B:I,8,0),"")</f>
        <v>COM</v>
      </c>
      <c r="F34" s="25" t="s">
        <v>583</v>
      </c>
      <c r="G34" s="17" t="str">
        <f>IFERROR(VLOOKUP(VLOOKUP(C34,SRA!B:F,5,0),FUNÇÃO!A:B,2,0),"")</f>
        <v>COORD DE CONTRATOS</v>
      </c>
      <c r="H34" s="13">
        <f>IFERROR(VLOOKUP(C34,SRA!B:T,18,0),"")</f>
        <v>1434.87</v>
      </c>
      <c r="I34" s="13">
        <f>IFERROR(VLOOKUP(C34,SRA!B:T,19,0),"")</f>
        <v>5739.47</v>
      </c>
      <c r="J34" s="13">
        <f>IFERROR(VLOOKUP(C34,OUTUBRO!B:F,3,0),"")</f>
        <v>7174.34</v>
      </c>
      <c r="K34" s="13">
        <f>J34-L34</f>
        <v>1732.7299999999996</v>
      </c>
      <c r="L34" s="13">
        <f>IFERROR(VLOOKUP(C34,OUTUBRO!B:H,7,0),"")</f>
        <v>5441.6100000000006</v>
      </c>
      <c r="M34" s="39" t="str">
        <f>IFERROR(VLOOKUP(C34,FÉRIAS!C:D,2,0),"")</f>
        <v/>
      </c>
      <c r="N34" s="26" t="str">
        <f>IFERROR(VLOOKUP(C34,Plan2!B:C,2,0),"")</f>
        <v/>
      </c>
    </row>
    <row r="35" spans="2:14" s="26" customFormat="1">
      <c r="B35" s="17">
        <f t="shared" si="0"/>
        <v>27</v>
      </c>
      <c r="C35" s="73">
        <v>3278</v>
      </c>
      <c r="D35" s="74" t="s">
        <v>373</v>
      </c>
      <c r="E35" s="17" t="str">
        <f>IFERROR(VLOOKUP(C35,SRA!B:I,8,0),"")</f>
        <v>COM</v>
      </c>
      <c r="F35" s="25" t="s">
        <v>583</v>
      </c>
      <c r="G35" s="17" t="str">
        <f>IFERROR(VLOOKUP(VLOOKUP(C35,SRA!B:F,5,0),FUNÇÃO!A:B,2,0),"")</f>
        <v>GESTOR DE DESENV.</v>
      </c>
      <c r="H35" s="13">
        <f>IFERROR(VLOOKUP(C35,SRA!B:T,18,0),"")</f>
        <v>759.59</v>
      </c>
      <c r="I35" s="13">
        <f>IFERROR(VLOOKUP(C35,SRA!B:T,19,0),"")</f>
        <v>3038.35</v>
      </c>
      <c r="J35" s="13">
        <f>IFERROR(VLOOKUP(C35,OUTUBRO!B:F,3,0),"")</f>
        <v>3797.94</v>
      </c>
      <c r="K35" s="13">
        <f>J35-L35</f>
        <v>543.5300000000002</v>
      </c>
      <c r="L35" s="13">
        <f>IFERROR(VLOOKUP(C35,OUTUBRO!B:H,7,0),"")</f>
        <v>3254.41</v>
      </c>
      <c r="M35" s="39" t="str">
        <f>IFERROR(VLOOKUP(C35,FÉRIAS!C:D,2,0),"")</f>
        <v/>
      </c>
      <c r="N35" s="26" t="str">
        <f>IFERROR(VLOOKUP(C35,Plan2!B:C,2,0),"")</f>
        <v/>
      </c>
    </row>
    <row r="36" spans="2:14" s="26" customFormat="1">
      <c r="B36" s="17">
        <f t="shared" si="0"/>
        <v>28</v>
      </c>
      <c r="C36" s="73">
        <v>3283</v>
      </c>
      <c r="D36" s="74" t="s">
        <v>375</v>
      </c>
      <c r="E36" s="17" t="str">
        <f>IFERROR(VLOOKUP(C36,SRA!B:I,8,0),"")</f>
        <v>COM</v>
      </c>
      <c r="F36" s="25" t="s">
        <v>583</v>
      </c>
      <c r="G36" s="17" t="str">
        <f>IFERROR(VLOOKUP(VLOOKUP(C36,SRA!B:F,5,0),FUNÇÃO!A:B,2,0),"")</f>
        <v>COORD. AP. TEC. INST</v>
      </c>
      <c r="H36" s="13">
        <f>IFERROR(VLOOKUP(C36,SRA!B:T,18,0),"")</f>
        <v>1434.87</v>
      </c>
      <c r="I36" s="13">
        <f>IFERROR(VLOOKUP(C36,SRA!B:T,19,0),"")</f>
        <v>5739.47</v>
      </c>
      <c r="J36" s="13">
        <f>IFERROR(VLOOKUP(C36,OUTUBRO!B:F,3,0),"")</f>
        <v>7450.86</v>
      </c>
      <c r="K36" s="13">
        <f>J36-L36</f>
        <v>1727.8999999999996</v>
      </c>
      <c r="L36" s="13">
        <f>IFERROR(VLOOKUP(C36,OUTUBRO!B:H,7,0),"")</f>
        <v>5722.96</v>
      </c>
      <c r="M36" s="39" t="str">
        <f>IFERROR(VLOOKUP(C36,FÉRIAS!C:D,2,0),"")</f>
        <v/>
      </c>
      <c r="N36" s="26" t="str">
        <f>IFERROR(VLOOKUP(C36,Plan2!B:C,2,0),"")</f>
        <v/>
      </c>
    </row>
    <row r="37" spans="2:14" s="26" customFormat="1">
      <c r="B37" s="17">
        <f t="shared" si="0"/>
        <v>29</v>
      </c>
      <c r="C37" s="73">
        <v>3289</v>
      </c>
      <c r="D37" s="74" t="s">
        <v>376</v>
      </c>
      <c r="E37" s="17" t="str">
        <f>IFERROR(VLOOKUP(C37,SRA!B:I,8,0),"")</f>
        <v>COM</v>
      </c>
      <c r="F37" s="25" t="s">
        <v>583</v>
      </c>
      <c r="G37" s="17" t="str">
        <f>IFERROR(VLOOKUP(VLOOKUP(C37,SRA!B:F,5,0),FUNÇÃO!A:B,2,0),"")</f>
        <v>DIR. ADM. FINANCEIRO</v>
      </c>
      <c r="H37" s="13">
        <f>IFERROR(VLOOKUP(C37,SRA!B:T,18,0),"")</f>
        <v>2392.6999999999998</v>
      </c>
      <c r="I37" s="13">
        <f>IFERROR(VLOOKUP(C37,SRA!B:T,19,0),"")</f>
        <v>9570.82</v>
      </c>
      <c r="J37" s="13">
        <f>IFERROR(VLOOKUP(C37,OUTUBRO!B:F,3,0),"")</f>
        <v>11963.52</v>
      </c>
      <c r="K37" s="13">
        <f>J37-L37</f>
        <v>2968.880000000001</v>
      </c>
      <c r="L37" s="13">
        <f>IFERROR(VLOOKUP(C37,OUTUBRO!B:H,7,0),"")</f>
        <v>8994.64</v>
      </c>
      <c r="M37" s="39" t="str">
        <f>IFERROR(VLOOKUP(C37,FÉRIAS!C:D,2,0),"")</f>
        <v/>
      </c>
      <c r="N37" s="26" t="str">
        <f>IFERROR(VLOOKUP(C37,Plan2!B:C,2,0),"")</f>
        <v/>
      </c>
    </row>
    <row r="38" spans="2:14" s="26" customFormat="1">
      <c r="B38" s="17">
        <f t="shared" si="0"/>
        <v>30</v>
      </c>
      <c r="C38" s="73">
        <v>3304</v>
      </c>
      <c r="D38" s="74" t="s">
        <v>377</v>
      </c>
      <c r="E38" s="17" t="str">
        <f>IFERROR(VLOOKUP(C38,SRA!B:I,8,0),"")</f>
        <v>COM</v>
      </c>
      <c r="F38" s="25" t="s">
        <v>583</v>
      </c>
      <c r="G38" s="17" t="str">
        <f>IFERROR(VLOOKUP(VLOOKUP(C38,SRA!B:F,5,0),FUNÇÃO!A:B,2,0),"")</f>
        <v>SECRETARIA DIR.</v>
      </c>
      <c r="H38" s="13">
        <f>IFERROR(VLOOKUP(C38,SRA!B:T,18,0),"")</f>
        <v>337.59</v>
      </c>
      <c r="I38" s="13">
        <f>IFERROR(VLOOKUP(C38,SRA!B:T,19,0),"")</f>
        <v>1350.38</v>
      </c>
      <c r="J38" s="13">
        <f>IFERROR(VLOOKUP(C38,OUTUBRO!B:F,3,0),"")</f>
        <v>1687.97</v>
      </c>
      <c r="K38" s="13">
        <f>J38-L38</f>
        <v>232.19000000000005</v>
      </c>
      <c r="L38" s="13">
        <f>IFERROR(VLOOKUP(C38,OUTUBRO!B:H,7,0),"")</f>
        <v>1455.78</v>
      </c>
      <c r="M38" s="39" t="str">
        <f>IFERROR(VLOOKUP(C38,FÉRIAS!C:D,2,0),"")</f>
        <v/>
      </c>
      <c r="N38" s="26" t="str">
        <f>IFERROR(VLOOKUP(C38,Plan2!B:C,2,0),"")</f>
        <v/>
      </c>
    </row>
    <row r="39" spans="2:14" s="26" customFormat="1">
      <c r="B39" s="17">
        <f t="shared" si="0"/>
        <v>31</v>
      </c>
      <c r="C39" s="73">
        <v>3312</v>
      </c>
      <c r="D39" s="74" t="s">
        <v>378</v>
      </c>
      <c r="E39" s="17" t="str">
        <f>IFERROR(VLOOKUP(C39,SRA!B:I,8,0),"")</f>
        <v>COM</v>
      </c>
      <c r="F39" s="25" t="s">
        <v>583</v>
      </c>
      <c r="G39" s="17" t="str">
        <f>IFERROR(VLOOKUP(VLOOKUP(C39,SRA!B:F,5,0),FUNÇÃO!A:B,2,0),"")</f>
        <v>COORD. DE VENDAS</v>
      </c>
      <c r="H39" s="13">
        <f>IFERROR(VLOOKUP(C39,SRA!B:T,18,0),"")</f>
        <v>1434.87</v>
      </c>
      <c r="I39" s="13">
        <f>IFERROR(VLOOKUP(C39,SRA!B:T,19,0),"")</f>
        <v>5379.47</v>
      </c>
      <c r="J39" s="13">
        <f>IFERROR(VLOOKUP(C39,OUTUBRO!B:F,3,0),"")</f>
        <v>7344.34</v>
      </c>
      <c r="K39" s="13">
        <f>J39-L39</f>
        <v>3295.31</v>
      </c>
      <c r="L39" s="13">
        <f>IFERROR(VLOOKUP(C39,OUTUBRO!B:H,7,0),"")</f>
        <v>4049.03</v>
      </c>
      <c r="M39" s="39" t="str">
        <f>IFERROR(VLOOKUP(C39,FÉRIAS!C:D,2,0),"")</f>
        <v/>
      </c>
      <c r="N39" s="26" t="str">
        <f>IFERROR(VLOOKUP(C39,Plan2!B:C,2,0),"")</f>
        <v/>
      </c>
    </row>
    <row r="40" spans="2:14" s="33" customFormat="1">
      <c r="B40" s="17">
        <f t="shared" si="0"/>
        <v>32</v>
      </c>
      <c r="C40" s="73">
        <v>3314</v>
      </c>
      <c r="D40" s="74" t="s">
        <v>379</v>
      </c>
      <c r="E40" s="17" t="str">
        <f>IFERROR(VLOOKUP(C40,SRA!B:I,8,0),"")</f>
        <v>COM</v>
      </c>
      <c r="F40" s="25" t="s">
        <v>583</v>
      </c>
      <c r="G40" s="17" t="str">
        <f>IFERROR(VLOOKUP(VLOOKUP(C40,SRA!B:F,5,0),FUNÇÃO!A:B,2,0),"")</f>
        <v>ASSESSOR DIRETORIA</v>
      </c>
      <c r="H40" s="13">
        <f>IFERROR(VLOOKUP(C40,SRA!B:T,18,0),"")</f>
        <v>843.99</v>
      </c>
      <c r="I40" s="13">
        <f>IFERROR(VLOOKUP(C40,SRA!B:T,19,0),"")</f>
        <v>3375.95</v>
      </c>
      <c r="J40" s="13">
        <f>IFERROR(VLOOKUP(C40,OUTUBRO!B:F,3,0),"")</f>
        <v>4219.9399999999996</v>
      </c>
      <c r="K40" s="13">
        <f>J40-L40</f>
        <v>1906.4999999999995</v>
      </c>
      <c r="L40" s="13">
        <f>IFERROR(VLOOKUP(C40,OUTUBRO!B:H,7,0),"")</f>
        <v>2313.44</v>
      </c>
      <c r="M40" s="39" t="str">
        <f>IFERROR(VLOOKUP(C40,FÉRIAS!C:D,2,0),"")</f>
        <v/>
      </c>
      <c r="N40" s="26" t="str">
        <f>IFERROR(VLOOKUP(C40,Plan2!B:C,2,0),"")</f>
        <v/>
      </c>
    </row>
    <row r="41" spans="2:14" s="33" customFormat="1">
      <c r="B41" s="17">
        <f t="shared" si="0"/>
        <v>33</v>
      </c>
      <c r="C41" s="73">
        <v>3316</v>
      </c>
      <c r="D41" s="74" t="s">
        <v>380</v>
      </c>
      <c r="E41" s="17" t="str">
        <f>IFERROR(VLOOKUP(C41,SRA!B:I,8,0),"")</f>
        <v>COM</v>
      </c>
      <c r="F41" s="25" t="s">
        <v>583</v>
      </c>
      <c r="G41" s="17" t="str">
        <f>IFERROR(VLOOKUP(VLOOKUP(C41,SRA!B:F,5,0),FUNÇÃO!A:B,2,0),"")</f>
        <v>GESTOR DE APOIO TEC.</v>
      </c>
      <c r="H41" s="13">
        <f>IFERROR(VLOOKUP(C41,SRA!B:T,18,0),"")</f>
        <v>253.2</v>
      </c>
      <c r="I41" s="13">
        <f>IFERROR(VLOOKUP(C41,SRA!B:T,19,0),"")</f>
        <v>1012.78</v>
      </c>
      <c r="J41" s="13">
        <f>IFERROR(VLOOKUP(C41,OUTUBRO!B:F,3,0),"")</f>
        <v>1265.98</v>
      </c>
      <c r="K41" s="13">
        <f>J41-L41</f>
        <v>163.82999999999993</v>
      </c>
      <c r="L41" s="13">
        <f>IFERROR(VLOOKUP(C41,OUTUBRO!B:H,7,0),"")</f>
        <v>1102.1500000000001</v>
      </c>
      <c r="M41" s="39" t="str">
        <f>IFERROR(VLOOKUP(C41,FÉRIAS!C:D,2,0),"")</f>
        <v/>
      </c>
      <c r="N41" s="26" t="str">
        <f>IFERROR(VLOOKUP(C41,Plan2!B:C,2,0),"")</f>
        <v/>
      </c>
    </row>
    <row r="42" spans="2:14" s="33" customFormat="1">
      <c r="B42" s="17">
        <f t="shared" si="0"/>
        <v>34</v>
      </c>
      <c r="C42" s="73">
        <v>3319</v>
      </c>
      <c r="D42" s="74" t="s">
        <v>382</v>
      </c>
      <c r="E42" s="17" t="str">
        <f>IFERROR(VLOOKUP(C42,SRA!B:I,8,0),"")</f>
        <v>COM</v>
      </c>
      <c r="F42" s="25" t="s">
        <v>583</v>
      </c>
      <c r="G42" s="17" t="str">
        <f>IFERROR(VLOOKUP(VLOOKUP(C42,SRA!B:F,5,0),FUNÇÃO!A:B,2,0),"")</f>
        <v>GESTOR DE APOIO ADM.</v>
      </c>
      <c r="H42" s="13">
        <f>IFERROR(VLOOKUP(C42,SRA!B:T,18,0),"")</f>
        <v>253.2</v>
      </c>
      <c r="I42" s="13">
        <f>IFERROR(VLOOKUP(C42,SRA!B:T,19,0),"")</f>
        <v>1265.98</v>
      </c>
      <c r="J42" s="13">
        <f>IFERROR(VLOOKUP(C42,OUTUBRO!B:F,3,0),"")</f>
        <v>1754.18</v>
      </c>
      <c r="K42" s="13">
        <f>J42-L42</f>
        <v>501.19000000000005</v>
      </c>
      <c r="L42" s="13">
        <f>IFERROR(VLOOKUP(C42,OUTUBRO!B:H,7,0),"")</f>
        <v>1252.99</v>
      </c>
      <c r="M42" s="39" t="str">
        <f>IFERROR(VLOOKUP(C42,FÉRIAS!C:D,2,0),"")</f>
        <v/>
      </c>
      <c r="N42" s="26" t="str">
        <f>IFERROR(VLOOKUP(C42,Plan2!B:C,2,0),"")</f>
        <v/>
      </c>
    </row>
    <row r="43" spans="2:14" s="26" customFormat="1">
      <c r="B43" s="17">
        <f t="shared" si="0"/>
        <v>35</v>
      </c>
      <c r="C43" s="73">
        <v>3324</v>
      </c>
      <c r="D43" s="74" t="s">
        <v>384</v>
      </c>
      <c r="E43" s="17" t="str">
        <f>IFERROR(VLOOKUP(C43,SRA!B:I,8,0),"")</f>
        <v>COM</v>
      </c>
      <c r="F43" s="25" t="s">
        <v>583</v>
      </c>
      <c r="G43" s="17" t="str">
        <f>IFERROR(VLOOKUP(VLOOKUP(C43,SRA!B:F,5,0),FUNÇÃO!A:B,2,0),"")</f>
        <v>SUP. JURIDICO</v>
      </c>
      <c r="H43" s="13">
        <f>IFERROR(VLOOKUP(C43,SRA!B:T,18,0),"")</f>
        <v>1561.48</v>
      </c>
      <c r="I43" s="13">
        <f>IFERROR(VLOOKUP(C43,SRA!B:T,19,0),"")</f>
        <v>6245.89</v>
      </c>
      <c r="J43" s="13">
        <f>IFERROR(VLOOKUP(C43,OUTUBRO!B:F,3,0),"")</f>
        <v>7807.37</v>
      </c>
      <c r="K43" s="13">
        <f>J43-L43</f>
        <v>3826.41</v>
      </c>
      <c r="L43" s="13">
        <f>IFERROR(VLOOKUP(C43,OUTUBRO!B:H,7,0),"")</f>
        <v>3980.96</v>
      </c>
      <c r="M43" s="39" t="str">
        <f>IFERROR(VLOOKUP(C43,FÉRIAS!C:D,2,0),"")</f>
        <v/>
      </c>
      <c r="N43" s="26" t="str">
        <f>IFERROR(VLOOKUP(C43,Plan2!B:C,2,0),"")</f>
        <v/>
      </c>
    </row>
    <row r="44" spans="2:14" s="26" customFormat="1">
      <c r="B44" s="17">
        <f t="shared" si="0"/>
        <v>36</v>
      </c>
      <c r="C44" s="73">
        <v>3325</v>
      </c>
      <c r="D44" s="74" t="s">
        <v>385</v>
      </c>
      <c r="E44" s="17" t="str">
        <f>IFERROR(VLOOKUP(C44,SRA!B:I,8,0),"")</f>
        <v>COM</v>
      </c>
      <c r="F44" s="25" t="s">
        <v>583</v>
      </c>
      <c r="G44" s="17" t="str">
        <f>IFERROR(VLOOKUP(VLOOKUP(C44,SRA!B:F,5,0),FUNÇÃO!A:B,2,0),"")</f>
        <v>COORD.DE CONTABILIDA</v>
      </c>
      <c r="H44" s="13">
        <f>IFERROR(VLOOKUP(C44,SRA!B:T,18,0),"")</f>
        <v>1434.87</v>
      </c>
      <c r="I44" s="13">
        <f>IFERROR(VLOOKUP(C44,SRA!B:T,19,0),"")</f>
        <v>5739.47</v>
      </c>
      <c r="J44" s="13">
        <f>IFERROR(VLOOKUP(C44,OUTUBRO!B:F,3,0),"")</f>
        <v>7174.34</v>
      </c>
      <c r="K44" s="13">
        <f>J44-L44</f>
        <v>4204.55</v>
      </c>
      <c r="L44" s="13">
        <f>IFERROR(VLOOKUP(C44,OUTUBRO!B:H,7,0),"")</f>
        <v>2969.79</v>
      </c>
      <c r="M44" s="39" t="str">
        <f>IFERROR(VLOOKUP(C44,FÉRIAS!C:D,2,0),"")</f>
        <v/>
      </c>
      <c r="N44" s="26" t="str">
        <f>IFERROR(VLOOKUP(C44,Plan2!B:C,2,0),"")</f>
        <v/>
      </c>
    </row>
    <row r="45" spans="2:14" s="26" customFormat="1">
      <c r="B45" s="17">
        <f t="shared" si="0"/>
        <v>37</v>
      </c>
      <c r="C45" s="73">
        <v>3327</v>
      </c>
      <c r="D45" s="74" t="s">
        <v>386</v>
      </c>
      <c r="E45" s="17" t="str">
        <f>IFERROR(VLOOKUP(C45,SRA!B:I,8,0),"")</f>
        <v>COM</v>
      </c>
      <c r="F45" s="25" t="s">
        <v>583</v>
      </c>
      <c r="G45" s="17" t="str">
        <f>IFERROR(VLOOKUP(VLOOKUP(C45,SRA!B:F,5,0),FUNÇÃO!A:B,2,0),"")</f>
        <v>COORD. SUPRIMENTOS</v>
      </c>
      <c r="H45" s="13">
        <f>IFERROR(VLOOKUP(C45,SRA!B:T,18,0),"")</f>
        <v>1434.87</v>
      </c>
      <c r="I45" s="13">
        <f>IFERROR(VLOOKUP(C45,SRA!B:T,19,0),"")</f>
        <v>5739.47</v>
      </c>
      <c r="J45" s="13">
        <f>IFERROR(VLOOKUP(C45,OUTUBRO!B:F,3,0),"")</f>
        <v>7174.34</v>
      </c>
      <c r="K45" s="13">
        <f>J45-L45</f>
        <v>1599.7199999999993</v>
      </c>
      <c r="L45" s="13">
        <f>IFERROR(VLOOKUP(C45,OUTUBRO!B:H,7,0),"")</f>
        <v>5574.6200000000008</v>
      </c>
      <c r="M45" s="39" t="str">
        <f>IFERROR(VLOOKUP(C45,FÉRIAS!C:D,2,0),"")</f>
        <v/>
      </c>
      <c r="N45" s="26" t="str">
        <f>IFERROR(VLOOKUP(C45,Plan2!B:C,2,0),"")</f>
        <v/>
      </c>
    </row>
    <row r="46" spans="2:14" s="26" customFormat="1">
      <c r="B46" s="17">
        <f t="shared" si="0"/>
        <v>38</v>
      </c>
      <c r="C46" s="73">
        <v>3328</v>
      </c>
      <c r="D46" s="74" t="s">
        <v>387</v>
      </c>
      <c r="E46" s="17" t="str">
        <f>IFERROR(VLOOKUP(C46,SRA!B:I,8,0),"")</f>
        <v>COM</v>
      </c>
      <c r="F46" s="25" t="s">
        <v>583</v>
      </c>
      <c r="G46" s="17" t="str">
        <f>IFERROR(VLOOKUP(VLOOKUP(C46,SRA!B:F,5,0),FUNÇÃO!A:B,2,0),"")</f>
        <v>COORD. LOGISTICA</v>
      </c>
      <c r="H46" s="13">
        <f>IFERROR(VLOOKUP(C46,SRA!B:T,18,0),"")</f>
        <v>1434.87</v>
      </c>
      <c r="I46" s="13">
        <f>IFERROR(VLOOKUP(C46,SRA!B:T,19,0),"")</f>
        <v>5739.47</v>
      </c>
      <c r="J46" s="13">
        <f>IFERROR(VLOOKUP(C46,OUTUBRO!B:F,3,0),"")</f>
        <v>7174.34</v>
      </c>
      <c r="K46" s="13">
        <f>J46-L46</f>
        <v>2620.4400000000005</v>
      </c>
      <c r="L46" s="13">
        <f>IFERROR(VLOOKUP(C46,OUTUBRO!B:H,7,0),"")</f>
        <v>4553.8999999999996</v>
      </c>
      <c r="M46" s="39" t="str">
        <f>IFERROR(VLOOKUP(C46,FÉRIAS!C:D,2,0),"")</f>
        <v/>
      </c>
      <c r="N46" s="26" t="str">
        <f>IFERROR(VLOOKUP(C46,Plan2!B:C,2,0),"")</f>
        <v/>
      </c>
    </row>
    <row r="47" spans="2:14" s="26" customFormat="1">
      <c r="B47" s="17">
        <f t="shared" si="0"/>
        <v>39</v>
      </c>
      <c r="C47" s="73">
        <v>3338</v>
      </c>
      <c r="D47" s="74" t="s">
        <v>390</v>
      </c>
      <c r="E47" s="17" t="str">
        <f>IFERROR(VLOOKUP(C47,SRA!B:I,8,0),"")</f>
        <v>COM</v>
      </c>
      <c r="F47" s="25" t="s">
        <v>583</v>
      </c>
      <c r="G47" s="17" t="str">
        <f>IFERROR(VLOOKUP(VLOOKUP(C47,SRA!B:F,5,0),FUNÇÃO!A:B,2,0),"")</f>
        <v>ASSESSOR DIRETORIA</v>
      </c>
      <c r="H47" s="13">
        <f>IFERROR(VLOOKUP(C47,SRA!B:T,18,0),"")</f>
        <v>843.99</v>
      </c>
      <c r="I47" s="13">
        <f>IFERROR(VLOOKUP(C47,SRA!B:T,19,0),"")</f>
        <v>3375.95</v>
      </c>
      <c r="J47" s="13">
        <f>IFERROR(VLOOKUP(C47,OUTUBRO!B:F,3,0),"")</f>
        <v>4219.9399999999996</v>
      </c>
      <c r="K47" s="13">
        <f>J47-L47</f>
        <v>746.32999999999993</v>
      </c>
      <c r="L47" s="13">
        <f>IFERROR(VLOOKUP(C47,OUTUBRO!B:H,7,0),"")</f>
        <v>3473.6099999999997</v>
      </c>
      <c r="M47" s="39" t="str">
        <f>IFERROR(VLOOKUP(C47,FÉRIAS!C:D,2,0),"")</f>
        <v/>
      </c>
      <c r="N47" s="26" t="str">
        <f>IFERROR(VLOOKUP(C47,Plan2!B:C,2,0),"")</f>
        <v/>
      </c>
    </row>
    <row r="48" spans="2:14" s="26" customFormat="1">
      <c r="B48" s="17">
        <f t="shared" si="0"/>
        <v>40</v>
      </c>
      <c r="C48" s="73">
        <v>3340</v>
      </c>
      <c r="D48" s="74" t="s">
        <v>392</v>
      </c>
      <c r="E48" s="17" t="str">
        <f>IFERROR(VLOOKUP(C48,SRA!B:I,8,0),"")</f>
        <v>COM</v>
      </c>
      <c r="F48" s="25" t="s">
        <v>583</v>
      </c>
      <c r="G48" s="17" t="str">
        <f>IFERROR(VLOOKUP(VLOOKUP(C48,SRA!B:F,5,0),FUNÇÃO!A:B,2,0),"")</f>
        <v>COORD. DE ART. INST.</v>
      </c>
      <c r="H48" s="13">
        <f>IFERROR(VLOOKUP(C48,SRA!B:T,18,0),"")</f>
        <v>1434.87</v>
      </c>
      <c r="I48" s="13">
        <f>IFERROR(VLOOKUP(C48,SRA!B:T,19,0),"")</f>
        <v>5739.47</v>
      </c>
      <c r="J48" s="13">
        <f>IFERROR(VLOOKUP(C48,OUTUBRO!B:F,3,0),"")</f>
        <v>7174.34</v>
      </c>
      <c r="K48" s="13">
        <f>J48-L48</f>
        <v>2604.2399999999998</v>
      </c>
      <c r="L48" s="13">
        <f>IFERROR(VLOOKUP(C48,OUTUBRO!B:H,7,0),"")</f>
        <v>4570.1000000000004</v>
      </c>
      <c r="M48" s="39" t="str">
        <f>IFERROR(VLOOKUP(C48,FÉRIAS!C:D,2,0),"")</f>
        <v/>
      </c>
      <c r="N48" s="26" t="str">
        <f>IFERROR(VLOOKUP(C48,Plan2!B:C,2,0),"")</f>
        <v/>
      </c>
    </row>
    <row r="49" spans="2:14" s="26" customFormat="1">
      <c r="B49" s="17">
        <f t="shared" si="0"/>
        <v>41</v>
      </c>
      <c r="C49" s="73">
        <v>3341</v>
      </c>
      <c r="D49" s="74" t="s">
        <v>393</v>
      </c>
      <c r="E49" s="17" t="str">
        <f>IFERROR(VLOOKUP(C49,SRA!B:I,8,0),"")</f>
        <v>COM</v>
      </c>
      <c r="F49" s="25" t="s">
        <v>597</v>
      </c>
      <c r="G49" s="17" t="str">
        <f>IFERROR(VLOOKUP(VLOOKUP(C49,SRA!B:F,5,0),FUNÇÃO!A:B,2,0),"")</f>
        <v>GESTOR DE DESENV.</v>
      </c>
      <c r="H49" s="13">
        <f>IFERROR(VLOOKUP(C49,SRA!B:T,18,0),"")</f>
        <v>759.59</v>
      </c>
      <c r="I49" s="13">
        <f>IFERROR(VLOOKUP(C49,SRA!B:T,19,0),"")</f>
        <v>3038.35</v>
      </c>
      <c r="J49" s="13">
        <f>IFERROR(VLOOKUP(C49,OUTUBRO!B:F,3,0),"")</f>
        <v>5317.12</v>
      </c>
      <c r="K49" s="13">
        <f>J49-L49</f>
        <v>5052.1099999999997</v>
      </c>
      <c r="L49" s="13">
        <f>IFERROR(VLOOKUP(C49,OUTUBRO!B:H,7,0),"")</f>
        <v>265.01</v>
      </c>
      <c r="M49" s="39" t="str">
        <f>IFERROR(VLOOKUP(C49,FÉRIAS!C:D,2,0),"")</f>
        <v>JOSE VICTOR M A BARBOSA</v>
      </c>
      <c r="N49" s="26" t="str">
        <f>IFERROR(VLOOKUP(C49,Plan2!B:C,2,0),"")</f>
        <v/>
      </c>
    </row>
    <row r="50" spans="2:14" s="26" customFormat="1">
      <c r="B50" s="17">
        <f t="shared" si="0"/>
        <v>42</v>
      </c>
      <c r="C50" s="73">
        <v>3343</v>
      </c>
      <c r="D50" s="74" t="s">
        <v>394</v>
      </c>
      <c r="E50" s="17" t="str">
        <f>IFERROR(VLOOKUP(C50,SRA!B:I,8,0),"")</f>
        <v>COM</v>
      </c>
      <c r="F50" s="25" t="s">
        <v>583</v>
      </c>
      <c r="G50" s="17" t="str">
        <f>IFERROR(VLOOKUP(VLOOKUP(C50,SRA!B:F,5,0),FUNÇÃO!A:B,2,0),"")</f>
        <v>GESTOR DE APOIO ADM.</v>
      </c>
      <c r="H50" s="13">
        <f>IFERROR(VLOOKUP(C50,SRA!B:T,18,0),"")</f>
        <v>253.2</v>
      </c>
      <c r="I50" s="13">
        <f>IFERROR(VLOOKUP(C50,SRA!B:T,19,0),"")</f>
        <v>1012.78</v>
      </c>
      <c r="J50" s="13">
        <f>IFERROR(VLOOKUP(C50,OUTUBRO!B:F,3,0),"")</f>
        <v>1687.97</v>
      </c>
      <c r="K50" s="13">
        <f>J50-L50</f>
        <v>138.51</v>
      </c>
      <c r="L50" s="13">
        <f>IFERROR(VLOOKUP(C50,OUTUBRO!B:H,7,0),"")</f>
        <v>1549.46</v>
      </c>
      <c r="M50" s="39" t="str">
        <f>IFERROR(VLOOKUP(C50,FÉRIAS!C:D,2,0),"")</f>
        <v/>
      </c>
      <c r="N50" s="26" t="str">
        <f>IFERROR(VLOOKUP(C50,Plan2!B:C,2,0),"")</f>
        <v/>
      </c>
    </row>
    <row r="51" spans="2:14" s="26" customFormat="1">
      <c r="B51" s="17">
        <f t="shared" si="0"/>
        <v>43</v>
      </c>
      <c r="C51" s="73">
        <v>3358</v>
      </c>
      <c r="D51" s="74" t="s">
        <v>406</v>
      </c>
      <c r="E51" s="17" t="str">
        <f>IFERROR(VLOOKUP(C51,SRA!B:I,8,0),"")</f>
        <v>COM</v>
      </c>
      <c r="F51" s="25" t="s">
        <v>583</v>
      </c>
      <c r="G51" s="17" t="str">
        <f>IFERROR(VLOOKUP(VLOOKUP(C51,SRA!B:F,5,0),FUNÇÃO!A:B,2,0),"")</f>
        <v>DIRETOR D ENGENHARIA</v>
      </c>
      <c r="H51" s="13">
        <f>IFERROR(VLOOKUP(C51,SRA!B:T,18,0),"")</f>
        <v>2392.6999999999998</v>
      </c>
      <c r="I51" s="13">
        <f>IFERROR(VLOOKUP(C51,SRA!B:T,19,0),"")</f>
        <v>9570.82</v>
      </c>
      <c r="J51" s="13">
        <f>IFERROR(VLOOKUP(C51,OUTUBRO!B:F,3,0),"")</f>
        <v>11963.52</v>
      </c>
      <c r="K51" s="13">
        <f>J51-L51</f>
        <v>3319.7300000000014</v>
      </c>
      <c r="L51" s="13">
        <f>IFERROR(VLOOKUP(C51,OUTUBRO!B:H,7,0),"")</f>
        <v>8643.7899999999991</v>
      </c>
      <c r="M51" s="39" t="str">
        <f>IFERROR(VLOOKUP(C51,FÉRIAS!C:D,2,0),"")</f>
        <v/>
      </c>
      <c r="N51" s="26" t="str">
        <f>IFERROR(VLOOKUP(C51,Plan2!B:C,2,0),"")</f>
        <v/>
      </c>
    </row>
    <row r="52" spans="2:14" s="26" customFormat="1">
      <c r="B52" s="17">
        <f t="shared" si="0"/>
        <v>44</v>
      </c>
      <c r="C52" s="73">
        <v>3359</v>
      </c>
      <c r="D52" s="74" t="s">
        <v>407</v>
      </c>
      <c r="E52" s="17" t="str">
        <f>IFERROR(VLOOKUP(C52,SRA!B:I,8,0),"")</f>
        <v>COM</v>
      </c>
      <c r="F52" s="25" t="s">
        <v>583</v>
      </c>
      <c r="G52" s="17" t="str">
        <f>IFERROR(VLOOKUP(VLOOKUP(C52,SRA!B:F,5,0),FUNÇÃO!A:B,2,0),"")</f>
        <v>COORD. COMUNIC. SOCI</v>
      </c>
      <c r="H52" s="13">
        <f>IFERROR(VLOOKUP(C52,SRA!B:T,18,0),"")</f>
        <v>1434.97</v>
      </c>
      <c r="I52" s="13">
        <f>IFERROR(VLOOKUP(C52,SRA!B:T,19,0),"")</f>
        <v>5739.47</v>
      </c>
      <c r="J52" s="13">
        <f>IFERROR(VLOOKUP(C52,OUTUBRO!B:F,3,0),"")</f>
        <v>7174.44</v>
      </c>
      <c r="K52" s="13">
        <f>J52-L52</f>
        <v>1651.88</v>
      </c>
      <c r="L52" s="13">
        <f>IFERROR(VLOOKUP(C52,OUTUBRO!B:H,7,0),"")</f>
        <v>5522.5599999999995</v>
      </c>
      <c r="M52" s="39" t="str">
        <f>IFERROR(VLOOKUP(C52,FÉRIAS!C:D,2,0),"")</f>
        <v/>
      </c>
      <c r="N52" s="26" t="str">
        <f>IFERROR(VLOOKUP(C52,Plan2!B:C,2,0),"")</f>
        <v/>
      </c>
    </row>
    <row r="53" spans="2:14" s="26" customFormat="1">
      <c r="B53" s="17">
        <f t="shared" si="0"/>
        <v>45</v>
      </c>
      <c r="C53" s="25">
        <v>3361</v>
      </c>
      <c r="D53" s="74" t="s">
        <v>408</v>
      </c>
      <c r="E53" s="17" t="str">
        <f>IFERROR(VLOOKUP(C53,SRA!B:I,8,0),"")</f>
        <v>COM</v>
      </c>
      <c r="F53" s="25" t="s">
        <v>613</v>
      </c>
      <c r="G53" s="17" t="str">
        <f>IFERROR(VLOOKUP(VLOOKUP(C53,SRA!B:F,5,0),FUNÇÃO!A:B,2,0),"")</f>
        <v>GESTOR DE DESENV.</v>
      </c>
      <c r="H53" s="13">
        <f>IFERROR(VLOOKUP(C53,SRA!B:T,18,0),"")</f>
        <v>759.59</v>
      </c>
      <c r="I53" s="13">
        <f>IFERROR(VLOOKUP(C53,SRA!B:T,19,0),"")</f>
        <v>3038.35</v>
      </c>
      <c r="J53" s="13">
        <f>IFERROR(VLOOKUP(C53,OUTUBRO!B:F,3,0),"")</f>
        <v>4350.9799999999996</v>
      </c>
      <c r="K53" s="13">
        <f>J53-L53</f>
        <v>999.26999999999953</v>
      </c>
      <c r="L53" s="13">
        <f>IFERROR(VLOOKUP(C53,OUTUBRO!B:H,7,0),"")</f>
        <v>3351.71</v>
      </c>
      <c r="M53" s="39" t="str">
        <f>IFERROR(VLOOKUP(C53,FÉRIAS!C:D,2,0),"")</f>
        <v/>
      </c>
      <c r="N53" s="26" t="str">
        <f>IFERROR(VLOOKUP(C53,Plan2!B:C,2,0),"")</f>
        <v>DANIELLY C. DO NASCIMENTO</v>
      </c>
    </row>
    <row r="54" spans="2:14" s="26" customFormat="1">
      <c r="B54" s="17">
        <f t="shared" si="0"/>
        <v>46</v>
      </c>
      <c r="C54" s="73">
        <v>3362</v>
      </c>
      <c r="D54" s="74" t="s">
        <v>409</v>
      </c>
      <c r="E54" s="17" t="str">
        <f>IFERROR(VLOOKUP(C54,SRA!B:I,8,0),"")</f>
        <v>COM</v>
      </c>
      <c r="F54" s="25" t="s">
        <v>583</v>
      </c>
      <c r="G54" s="17" t="str">
        <f>IFERROR(VLOOKUP(VLOOKUP(C54,SRA!B:F,5,0),FUNÇÃO!A:B,2,0),"")</f>
        <v>SECRETARIA</v>
      </c>
      <c r="H54" s="13">
        <f>IFERROR(VLOOKUP(C54,SRA!B:T,18,0),"")</f>
        <v>337.59</v>
      </c>
      <c r="I54" s="13">
        <f>IFERROR(VLOOKUP(C54,SRA!B:T,19,0),"")</f>
        <v>1350.38</v>
      </c>
      <c r="J54" s="13">
        <f>IFERROR(VLOOKUP(C54,OUTUBRO!B:F,3,0),"")</f>
        <v>1687.97</v>
      </c>
      <c r="K54" s="13">
        <f>J54-L54</f>
        <v>532.20000000000005</v>
      </c>
      <c r="L54" s="13">
        <f>IFERROR(VLOOKUP(C54,OUTUBRO!B:H,7,0),"")</f>
        <v>1155.77</v>
      </c>
      <c r="M54" s="39" t="str">
        <f>IFERROR(VLOOKUP(C54,FÉRIAS!C:D,2,0),"")</f>
        <v/>
      </c>
      <c r="N54" s="26" t="str">
        <f>IFERROR(VLOOKUP(C54,Plan2!B:C,2,0),"")</f>
        <v/>
      </c>
    </row>
    <row r="55" spans="2:14" s="26" customFormat="1">
      <c r="B55" s="17">
        <f t="shared" si="0"/>
        <v>47</v>
      </c>
      <c r="C55" s="73">
        <v>3365</v>
      </c>
      <c r="D55" s="74" t="s">
        <v>411</v>
      </c>
      <c r="E55" s="17" t="str">
        <f>IFERROR(VLOOKUP(C55,SRA!B:I,8,0),"")</f>
        <v>COM</v>
      </c>
      <c r="F55" s="25" t="s">
        <v>583</v>
      </c>
      <c r="G55" s="17" t="str">
        <f>IFERROR(VLOOKUP(VLOOKUP(C55,SRA!B:F,5,0),FUNÇÃO!A:B,2,0),"")</f>
        <v>COORD. COMPLIANCE/GR</v>
      </c>
      <c r="H55" s="13">
        <f>IFERROR(VLOOKUP(C55,SRA!B:T,18,0),"")</f>
        <v>1434.87</v>
      </c>
      <c r="I55" s="13">
        <f>IFERROR(VLOOKUP(C55,SRA!B:T,19,0),"")</f>
        <v>5739.47</v>
      </c>
      <c r="J55" s="13">
        <f>IFERROR(VLOOKUP(C55,OUTUBRO!B:F,3,0),"")</f>
        <v>7174.34</v>
      </c>
      <c r="K55" s="13">
        <f>J55-L55</f>
        <v>1672.3500000000004</v>
      </c>
      <c r="L55" s="13">
        <f>IFERROR(VLOOKUP(C55,OUTUBRO!B:H,7,0),"")</f>
        <v>5501.99</v>
      </c>
      <c r="M55" s="39" t="str">
        <f>IFERROR(VLOOKUP(C55,FÉRIAS!C:D,2,0),"")</f>
        <v/>
      </c>
      <c r="N55" s="26" t="str">
        <f>IFERROR(VLOOKUP(C55,Plan2!B:C,2,0),"")</f>
        <v/>
      </c>
    </row>
    <row r="56" spans="2:14" s="26" customFormat="1">
      <c r="B56" s="17">
        <f t="shared" si="0"/>
        <v>48</v>
      </c>
      <c r="C56" s="73">
        <v>3366</v>
      </c>
      <c r="D56" s="74" t="s">
        <v>412</v>
      </c>
      <c r="E56" s="17" t="str">
        <f>IFERROR(VLOOKUP(C56,SRA!B:I,8,0),"")</f>
        <v>COM</v>
      </c>
      <c r="F56" s="25" t="s">
        <v>583</v>
      </c>
      <c r="G56" s="17" t="str">
        <f>IFERROR(VLOOKUP(VLOOKUP(C56,SRA!B:F,5,0),FUNÇÃO!A:B,2,0),"")</f>
        <v>COORD AUDITORIA INT</v>
      </c>
      <c r="H56" s="13">
        <f>IFERROR(VLOOKUP(C56,SRA!B:T,18,0),"")</f>
        <v>1434.87</v>
      </c>
      <c r="I56" s="13">
        <f>IFERROR(VLOOKUP(C56,SRA!B:T,19,0),"")</f>
        <v>5739.47</v>
      </c>
      <c r="J56" s="13">
        <f>IFERROR(VLOOKUP(C56,OUTUBRO!B:F,3,0),"")</f>
        <v>7174.34</v>
      </c>
      <c r="K56" s="13">
        <f>J56-L56</f>
        <v>1651.8600000000006</v>
      </c>
      <c r="L56" s="13">
        <f>IFERROR(VLOOKUP(C56,OUTUBRO!B:H,7,0),"")</f>
        <v>5522.48</v>
      </c>
      <c r="M56" s="39" t="str">
        <f>IFERROR(VLOOKUP(C56,FÉRIAS!C:D,2,0),"")</f>
        <v/>
      </c>
      <c r="N56" s="26" t="str">
        <f>IFERROR(VLOOKUP(C56,Plan2!B:C,2,0),"")</f>
        <v/>
      </c>
    </row>
    <row r="57" spans="2:14" s="26" customFormat="1">
      <c r="B57" s="17">
        <f t="shared" si="0"/>
        <v>49</v>
      </c>
      <c r="C57" s="73">
        <v>3367</v>
      </c>
      <c r="D57" s="74" t="s">
        <v>592</v>
      </c>
      <c r="E57" s="17" t="str">
        <f>IFERROR(VLOOKUP(C57,SRA!B:I,8,0),"")</f>
        <v>COM</v>
      </c>
      <c r="F57" s="25" t="s">
        <v>583</v>
      </c>
      <c r="G57" s="17" t="str">
        <f>IFERROR(VLOOKUP(VLOOKUP(C57,SRA!B:F,5,0),FUNÇÃO!A:B,2,0),"")</f>
        <v>ASSESSOR DIRETORIA</v>
      </c>
      <c r="H57" s="13">
        <f>IFERROR(VLOOKUP(C57,SRA!B:T,18,0),"")</f>
        <v>843.99</v>
      </c>
      <c r="I57" s="13">
        <f>IFERROR(VLOOKUP(C57,SRA!B:T,19,0),"")</f>
        <v>3375.95</v>
      </c>
      <c r="J57" s="13">
        <f>IFERROR(VLOOKUP(C57,OUTUBRO!B:F,3,0),"")</f>
        <v>4772.9799999999996</v>
      </c>
      <c r="K57" s="13">
        <f>J57-L57</f>
        <v>783.48999999999978</v>
      </c>
      <c r="L57" s="13">
        <f>IFERROR(VLOOKUP(C57,OUTUBRO!B:H,7,0),"")</f>
        <v>3989.49</v>
      </c>
      <c r="M57" s="39" t="str">
        <f>IFERROR(VLOOKUP(C57,FÉRIAS!C:D,2,0),"")</f>
        <v/>
      </c>
      <c r="N57" s="26" t="str">
        <f>IFERROR(VLOOKUP(C57,Plan2!B:C,2,0),"")</f>
        <v/>
      </c>
    </row>
    <row r="58" spans="2:14" s="26" customFormat="1">
      <c r="B58" s="17">
        <f t="shared" si="0"/>
        <v>50</v>
      </c>
      <c r="C58" s="73">
        <v>3370</v>
      </c>
      <c r="D58" s="74" t="s">
        <v>591</v>
      </c>
      <c r="E58" s="17" t="str">
        <f>IFERROR(VLOOKUP(C58,SRA!B:I,8,0),"")</f>
        <v>COM</v>
      </c>
      <c r="F58" s="25" t="s">
        <v>583</v>
      </c>
      <c r="G58" s="17" t="str">
        <f>IFERROR(VLOOKUP(VLOOKUP(C58,SRA!B:F,5,0),FUNÇÃO!A:B,2,0),"")</f>
        <v>SUP DE REL INSTITUCI</v>
      </c>
      <c r="H58" s="13">
        <f>IFERROR(VLOOKUP(C58,SRA!B:T,18,0),"")</f>
        <v>1561.48</v>
      </c>
      <c r="I58" s="13">
        <f>IFERROR(VLOOKUP(C58,SRA!B:T,19,0),"")</f>
        <v>6245.89</v>
      </c>
      <c r="J58" s="13">
        <f>IFERROR(VLOOKUP(C58,OUTUBRO!B:F,3,0),"")</f>
        <v>7807.37</v>
      </c>
      <c r="K58" s="13">
        <f>J58-L58</f>
        <v>1825.9399999999996</v>
      </c>
      <c r="L58" s="13">
        <f>IFERROR(VLOOKUP(C58,OUTUBRO!B:H,7,0),"")</f>
        <v>5981.43</v>
      </c>
      <c r="M58" s="39" t="str">
        <f>IFERROR(VLOOKUP(C58,FÉRIAS!C:D,2,0),"")</f>
        <v/>
      </c>
      <c r="N58" s="26" t="str">
        <f>IFERROR(VLOOKUP(C58,Plan2!B:C,2,0),"")</f>
        <v/>
      </c>
    </row>
    <row r="59" spans="2:14" s="26" customFormat="1">
      <c r="B59" s="17">
        <f t="shared" si="0"/>
        <v>51</v>
      </c>
      <c r="C59" s="73">
        <v>3373</v>
      </c>
      <c r="D59" s="74" t="s">
        <v>598</v>
      </c>
      <c r="E59" s="17" t="str">
        <f>IFERROR(VLOOKUP(C59,SRA!B:I,8,0),"")</f>
        <v>COM</v>
      </c>
      <c r="F59" s="25" t="s">
        <v>583</v>
      </c>
      <c r="G59" s="17" t="str">
        <f>IFERROR(VLOOKUP(VLOOKUP(C59,SRA!B:F,5,0),FUNÇÃO!A:B,2,0),"")</f>
        <v>COORD. GOVER. CORP.</v>
      </c>
      <c r="H59" s="13">
        <f>IFERROR(VLOOKUP(C59,SRA!B:T,18,0),"")</f>
        <v>1434.87</v>
      </c>
      <c r="I59" s="13">
        <f>IFERROR(VLOOKUP(C59,SRA!B:T,19,0),"")</f>
        <v>5739.47</v>
      </c>
      <c r="J59" s="13">
        <f>IFERROR(VLOOKUP(C59,OUTUBRO!B:F,3,0),"")</f>
        <v>7174.34</v>
      </c>
      <c r="K59" s="13">
        <f>J59-L59</f>
        <v>1834.37</v>
      </c>
      <c r="L59" s="13">
        <f>IFERROR(VLOOKUP(C59,OUTUBRO!B:H,7,0),"")</f>
        <v>5339.97</v>
      </c>
      <c r="M59" s="39" t="str">
        <f>IFERROR(VLOOKUP(C59,FÉRIAS!C:D,2,0),"")</f>
        <v/>
      </c>
      <c r="N59" s="26" t="str">
        <f>IFERROR(VLOOKUP(C59,Plan2!B:C,2,0),"")</f>
        <v/>
      </c>
    </row>
    <row r="60" spans="2:14" s="26" customFormat="1">
      <c r="B60" s="17">
        <f t="shared" si="0"/>
        <v>52</v>
      </c>
      <c r="C60" s="73">
        <v>3375</v>
      </c>
      <c r="D60" s="74" t="s">
        <v>599</v>
      </c>
      <c r="E60" s="17" t="str">
        <f>IFERROR(VLOOKUP(C60,SRA!B:I,8,0),"")</f>
        <v>COM</v>
      </c>
      <c r="F60" s="25" t="s">
        <v>583</v>
      </c>
      <c r="G60" s="17" t="str">
        <f>IFERROR(VLOOKUP(VLOOKUP(C60,SRA!B:F,5,0),FUNÇÃO!A:B,2,0),"")</f>
        <v>COOR.FARM.POPULARES</v>
      </c>
      <c r="H60" s="13">
        <f>IFERROR(VLOOKUP(C60,SRA!B:T,18,0),"")</f>
        <v>1434.87</v>
      </c>
      <c r="I60" s="13">
        <f>IFERROR(VLOOKUP(C60,SRA!B:T,19,0),"")</f>
        <v>5739.47</v>
      </c>
      <c r="J60" s="13">
        <f>IFERROR(VLOOKUP(C60,OUTUBRO!B:F,3,0),"")</f>
        <v>7174.34</v>
      </c>
      <c r="K60" s="13">
        <f>J60-L60</f>
        <v>1754.5200000000004</v>
      </c>
      <c r="L60" s="13">
        <f>IFERROR(VLOOKUP(C60,OUTUBRO!B:H,7,0),"")</f>
        <v>5419.82</v>
      </c>
      <c r="M60" s="39" t="str">
        <f>IFERROR(VLOOKUP(C60,FÉRIAS!C:D,2,0),"")</f>
        <v/>
      </c>
      <c r="N60" s="26" t="str">
        <f>IFERROR(VLOOKUP(C60,Plan2!B:C,2,0),"")</f>
        <v/>
      </c>
    </row>
    <row r="61" spans="2:14" s="26" customFormat="1">
      <c r="B61" s="17">
        <f t="shared" si="0"/>
        <v>53</v>
      </c>
      <c r="C61" s="73">
        <v>3378</v>
      </c>
      <c r="D61" s="74" t="s">
        <v>605</v>
      </c>
      <c r="E61" s="17" t="str">
        <f>IFERROR(VLOOKUP(C61,SRA!B:I,8,0),"")</f>
        <v>COM</v>
      </c>
      <c r="F61" s="25" t="s">
        <v>583</v>
      </c>
      <c r="G61" s="17" t="str">
        <f>IFERROR(VLOOKUP(VLOOKUP(C61,SRA!B:F,5,0),FUNÇÃO!A:B,2,0),"")</f>
        <v>COORD. FINANCEIRA</v>
      </c>
      <c r="H61" s="13">
        <f>IFERROR(VLOOKUP(C61,SRA!B:T,18,0),"")</f>
        <v>1434.87</v>
      </c>
      <c r="I61" s="13">
        <f>IFERROR(VLOOKUP(C61,SRA!B:T,19,0),"")</f>
        <v>5739.47</v>
      </c>
      <c r="J61" s="13">
        <f>IFERROR(VLOOKUP(C61,OUTUBRO!B:F,3,0),"")</f>
        <v>7174.34</v>
      </c>
      <c r="K61" s="13">
        <f>J61-L61</f>
        <v>2861.74</v>
      </c>
      <c r="L61" s="13">
        <f>IFERROR(VLOOKUP(C61,OUTUBRO!B:H,7,0),"")</f>
        <v>4312.6000000000004</v>
      </c>
      <c r="M61" s="39" t="str">
        <f>IFERROR(VLOOKUP(C61,FÉRIAS!C:D,2,0),"")</f>
        <v/>
      </c>
      <c r="N61" s="26" t="str">
        <f>IFERROR(VLOOKUP(C61,Plan2!B:C,2,0),"")</f>
        <v/>
      </c>
    </row>
    <row r="62" spans="2:14" s="26" customFormat="1">
      <c r="B62" s="17">
        <f t="shared" si="0"/>
        <v>54</v>
      </c>
      <c r="C62" s="73">
        <v>3379</v>
      </c>
      <c r="D62" s="74" t="s">
        <v>606</v>
      </c>
      <c r="E62" s="17" t="str">
        <f>IFERROR(VLOOKUP(C62,SRA!B:I,8,0),"")</f>
        <v>COM</v>
      </c>
      <c r="F62" s="25" t="s">
        <v>583</v>
      </c>
      <c r="G62" s="17" t="str">
        <f>IFERROR(VLOOKUP(VLOOKUP(C62,SRA!B:F,5,0),FUNÇÃO!A:B,2,0),"")</f>
        <v>ASSESSOR DIRETORIA</v>
      </c>
      <c r="H62" s="13">
        <f>IFERROR(VLOOKUP(C62,SRA!B:T,18,0),"")</f>
        <v>843.99</v>
      </c>
      <c r="I62" s="13">
        <f>IFERROR(VLOOKUP(C62,SRA!B:T,19,0),"")</f>
        <v>3375.95</v>
      </c>
      <c r="J62" s="13">
        <f>IFERROR(VLOOKUP(C62,OUTUBRO!B:F,3,0),"")</f>
        <v>4219.9399999999996</v>
      </c>
      <c r="K62" s="13">
        <f>J62-L62</f>
        <v>659.05999999999949</v>
      </c>
      <c r="L62" s="13">
        <f>IFERROR(VLOOKUP(C62,OUTUBRO!B:H,7,0),"")</f>
        <v>3560.88</v>
      </c>
      <c r="M62" s="39" t="str">
        <f>IFERROR(VLOOKUP(C62,FÉRIAS!C:D,2,0),"")</f>
        <v/>
      </c>
      <c r="N62" s="26" t="str">
        <f>IFERROR(VLOOKUP(C62,Plan2!B:C,2,0),"")</f>
        <v/>
      </c>
    </row>
    <row r="63" spans="2:14" s="26" customFormat="1">
      <c r="B63" s="17">
        <f t="shared" si="0"/>
        <v>55</v>
      </c>
      <c r="C63" s="73">
        <v>3380</v>
      </c>
      <c r="D63" s="74" t="s">
        <v>607</v>
      </c>
      <c r="E63" s="17" t="str">
        <f>IFERROR(VLOOKUP(C63,SRA!B:I,8,0),"")</f>
        <v>COM</v>
      </c>
      <c r="F63" s="25" t="s">
        <v>583</v>
      </c>
      <c r="G63" s="17" t="str">
        <f>IFERROR(VLOOKUP(VLOOKUP(C63,SRA!B:F,5,0),FUNÇÃO!A:B,2,0),"")</f>
        <v>GESTOR DE APOIO ADM.</v>
      </c>
      <c r="H63" s="13">
        <f>IFERROR(VLOOKUP(C63,SRA!B:T,18,0),"")</f>
        <v>253.2</v>
      </c>
      <c r="I63" s="13">
        <f>IFERROR(VLOOKUP(C63,SRA!B:T,19,0),"")</f>
        <v>1012.78</v>
      </c>
      <c r="J63" s="13">
        <f>IFERROR(VLOOKUP(C63,OUTUBRO!B:F,3,0),"")</f>
        <v>1265.98</v>
      </c>
      <c r="K63" s="13">
        <f>J63-L63</f>
        <v>287.23</v>
      </c>
      <c r="L63" s="13">
        <f>IFERROR(VLOOKUP(C63,OUTUBRO!B:H,7,0),"")</f>
        <v>978.75</v>
      </c>
      <c r="M63" s="39" t="str">
        <f>IFERROR(VLOOKUP(C63,FÉRIAS!C:D,2,0),"")</f>
        <v/>
      </c>
      <c r="N63" s="26" t="str">
        <f>IFERROR(VLOOKUP(C63,Plan2!B:C,2,0),"")</f>
        <v/>
      </c>
    </row>
    <row r="64" spans="2:14" s="26" customFormat="1">
      <c r="B64" s="17">
        <f t="shared" si="0"/>
        <v>56</v>
      </c>
      <c r="C64" s="73">
        <v>3381</v>
      </c>
      <c r="D64" s="74" t="s">
        <v>608</v>
      </c>
      <c r="E64" s="17" t="str">
        <f>IFERROR(VLOOKUP(C64,SRA!B:I,8,0),"")</f>
        <v>COM</v>
      </c>
      <c r="F64" s="25" t="s">
        <v>583</v>
      </c>
      <c r="G64" s="17" t="str">
        <f>IFERROR(VLOOKUP(VLOOKUP(C64,SRA!B:F,5,0),FUNÇÃO!A:B,2,0),"")</f>
        <v>GESTOR DE APOIO TEC.</v>
      </c>
      <c r="H64" s="13">
        <f>IFERROR(VLOOKUP(C64,SRA!B:T,18,0),"")</f>
        <v>253.2</v>
      </c>
      <c r="I64" s="13">
        <f>IFERROR(VLOOKUP(C64,SRA!B:T,19,0),"")</f>
        <v>1012.78</v>
      </c>
      <c r="J64" s="13">
        <f>IFERROR(VLOOKUP(C64,OUTUBRO!B:F,3,0),"")</f>
        <v>1646.21</v>
      </c>
      <c r="K64" s="13">
        <f>J64-L64</f>
        <v>138.94000000000005</v>
      </c>
      <c r="L64" s="13">
        <f>IFERROR(VLOOKUP(C64,OUTUBRO!B:H,7,0),"")</f>
        <v>1507.27</v>
      </c>
      <c r="M64" s="39" t="str">
        <f>IFERROR(VLOOKUP(C64,FÉRIAS!C:D,2,0),"")</f>
        <v/>
      </c>
      <c r="N64" s="26" t="str">
        <f>IFERROR(VLOOKUP(C64,Plan2!B:C,2,0),"")</f>
        <v/>
      </c>
    </row>
    <row r="65" spans="2:14" s="26" customFormat="1">
      <c r="B65" s="17">
        <f t="shared" si="0"/>
        <v>57</v>
      </c>
      <c r="C65" s="73">
        <v>3382</v>
      </c>
      <c r="D65" s="74" t="s">
        <v>609</v>
      </c>
      <c r="E65" s="17" t="str">
        <f>IFERROR(VLOOKUP(C65,SRA!B:I,8,0),"")</f>
        <v>COM</v>
      </c>
      <c r="F65" s="25" t="s">
        <v>583</v>
      </c>
      <c r="G65" s="17" t="str">
        <f>IFERROR(VLOOKUP(VLOOKUP(C65,SRA!B:F,5,0),FUNÇÃO!A:B,2,0),"")</f>
        <v>SUCOM-SUPERINT.COMER</v>
      </c>
      <c r="H65" s="13">
        <f>IFERROR(VLOOKUP(C65,SRA!B:T,18,0),"")</f>
        <v>1561.48</v>
      </c>
      <c r="I65" s="13">
        <f>IFERROR(VLOOKUP(C65,SRA!B:T,19,0),"")</f>
        <v>6245.89</v>
      </c>
      <c r="J65" s="13">
        <f>IFERROR(VLOOKUP(C65,OUTUBRO!B:F,3,0),"")</f>
        <v>7807.37</v>
      </c>
      <c r="K65" s="13">
        <f>J65-L65</f>
        <v>1992.4799999999996</v>
      </c>
      <c r="L65" s="13">
        <f>IFERROR(VLOOKUP(C65,OUTUBRO!B:H,7,0),"")</f>
        <v>5814.89</v>
      </c>
      <c r="M65" s="39" t="str">
        <f>IFERROR(VLOOKUP(C65,FÉRIAS!C:D,2,0),"")</f>
        <v/>
      </c>
      <c r="N65" s="26" t="str">
        <f>IFERROR(VLOOKUP(C65,Plan2!B:C,2,0),"")</f>
        <v/>
      </c>
    </row>
    <row r="66" spans="2:14" s="26" customFormat="1">
      <c r="B66" s="17">
        <f t="shared" si="0"/>
        <v>58</v>
      </c>
      <c r="C66" s="73">
        <v>3383</v>
      </c>
      <c r="D66" s="74" t="s">
        <v>611</v>
      </c>
      <c r="E66" s="17" t="str">
        <f>IFERROR(VLOOKUP(C66,SRA!B:I,8,0),"")</f>
        <v>COM</v>
      </c>
      <c r="F66" s="25" t="s">
        <v>583</v>
      </c>
      <c r="G66" s="17" t="str">
        <f>IFERROR(VLOOKUP(VLOOKUP(C66,SRA!B:F,5,0),FUNÇÃO!A:B,2,0),"")</f>
        <v>DIRETOR PRESIDENTE</v>
      </c>
      <c r="H66" s="13">
        <f>IFERROR(VLOOKUP(C66,SRA!B:T,18,0),"")</f>
        <v>2658.56</v>
      </c>
      <c r="I66" s="13">
        <f>IFERROR(VLOOKUP(C66,SRA!B:T,19,0),"")</f>
        <v>10634.24</v>
      </c>
      <c r="J66" s="13">
        <f>IFERROR(VLOOKUP(C66,OUTUBRO!B:F,3,0),"")</f>
        <v>13292.8</v>
      </c>
      <c r="K66" s="13">
        <f>J66-L66</f>
        <v>3282.2999999999993</v>
      </c>
      <c r="L66" s="13">
        <f>IFERROR(VLOOKUP(C66,OUTUBRO!B:H,7,0),"")</f>
        <v>10010.5</v>
      </c>
      <c r="M66" s="39" t="str">
        <f>IFERROR(VLOOKUP(C66,FÉRIAS!C:D,2,0),"")</f>
        <v/>
      </c>
      <c r="N66" s="26" t="str">
        <f>IFERROR(VLOOKUP(C66,Plan2!B:C,2,0),"")</f>
        <v/>
      </c>
    </row>
    <row r="67" spans="2:14" s="26" customFormat="1">
      <c r="B67" s="17">
        <f t="shared" si="0"/>
        <v>59</v>
      </c>
      <c r="C67" s="73">
        <v>3384</v>
      </c>
      <c r="D67" s="74" t="s">
        <v>614</v>
      </c>
      <c r="E67" s="17" t="str">
        <f>IFERROR(VLOOKUP(C67,SRA!B:I,8,0),"")</f>
        <v>COM</v>
      </c>
      <c r="F67" s="25" t="s">
        <v>583</v>
      </c>
      <c r="G67" s="17" t="str">
        <f>IFERROR(VLOOKUP(VLOOKUP(C67,SRA!B:F,5,0),FUNÇÃO!A:B,2,0),"")</f>
        <v>COORD GESTAO E PLANE</v>
      </c>
      <c r="H67" s="13">
        <f>IFERROR(VLOOKUP(C67,SRA!B:T,18,0),"")</f>
        <v>1434.87</v>
      </c>
      <c r="I67" s="13">
        <f>IFERROR(VLOOKUP(C67,SRA!B:T,19,0),"")</f>
        <v>5739.47</v>
      </c>
      <c r="J67" s="13">
        <f>IFERROR(VLOOKUP(C67,OUTUBRO!B:F,3,0),"")</f>
        <v>7174.34</v>
      </c>
      <c r="K67" s="13">
        <f>J67-L67</f>
        <v>1547.58</v>
      </c>
      <c r="L67" s="13">
        <f>IFERROR(VLOOKUP(C67,OUTUBRO!B:H,7,0),"")</f>
        <v>5626.76</v>
      </c>
      <c r="M67" s="39" t="str">
        <f>IFERROR(VLOOKUP(C67,FÉRIAS!C:D,2,0),"")</f>
        <v/>
      </c>
      <c r="N67" s="26" t="str">
        <f>IFERROR(VLOOKUP(C67,Plan2!B:C,2,0),"")</f>
        <v/>
      </c>
    </row>
    <row r="68" spans="2:14" s="26" customFormat="1">
      <c r="B68" s="17">
        <f t="shared" si="0"/>
        <v>60</v>
      </c>
      <c r="C68" s="73">
        <v>3385</v>
      </c>
      <c r="D68" s="74" t="s">
        <v>615</v>
      </c>
      <c r="E68" s="17" t="str">
        <f>IFERROR(VLOOKUP(C68,SRA!B:I,8,0),"")</f>
        <v>COM</v>
      </c>
      <c r="F68" s="25" t="s">
        <v>583</v>
      </c>
      <c r="G68" s="17" t="str">
        <f>IFERROR(VLOOKUP(VLOOKUP(C68,SRA!B:F,5,0),FUNÇÃO!A:B,2,0),"")</f>
        <v>COORD.DE INFORM.</v>
      </c>
      <c r="H68" s="13">
        <f>IFERROR(VLOOKUP(C68,SRA!B:T,18,0),"")</f>
        <v>1434.87</v>
      </c>
      <c r="I68" s="13">
        <f>IFERROR(VLOOKUP(C68,SRA!B:T,19,0),"")</f>
        <v>5739.47</v>
      </c>
      <c r="J68" s="13">
        <f>IFERROR(VLOOKUP(C68,OUTUBRO!B:F,3,0),"")</f>
        <v>7174.34</v>
      </c>
      <c r="K68" s="13">
        <f>J68-L68</f>
        <v>1651.8600000000006</v>
      </c>
      <c r="L68" s="13">
        <f>IFERROR(VLOOKUP(C68,OUTUBRO!B:H,7,0),"")</f>
        <v>5522.48</v>
      </c>
      <c r="M68" s="39"/>
      <c r="N68" s="26" t="str">
        <f>IFERROR(VLOOKUP(C68,Plan2!B:C,2,0),"")</f>
        <v/>
      </c>
    </row>
    <row r="69" spans="2:14" s="26" customFormat="1">
      <c r="B69" s="17">
        <f t="shared" si="0"/>
        <v>61</v>
      </c>
      <c r="C69" s="73">
        <v>3386</v>
      </c>
      <c r="D69" s="74" t="s">
        <v>617</v>
      </c>
      <c r="E69" s="17" t="str">
        <f>IFERROR(VLOOKUP(C69,SRA!B:I,8,0),"")</f>
        <v>COM</v>
      </c>
      <c r="F69" s="25" t="s">
        <v>583</v>
      </c>
      <c r="G69" s="17" t="str">
        <f>IFERROR(VLOOKUP(VLOOKUP(C69,SRA!B:F,5,0),FUNÇÃO!A:B,2,0),"")</f>
        <v>GESTOR DE APOIO ADM.</v>
      </c>
      <c r="H69" s="13">
        <f>IFERROR(VLOOKUP(C69,SRA!B:T,18,0),"")</f>
        <v>253.2</v>
      </c>
      <c r="I69" s="13">
        <f>IFERROR(VLOOKUP(C69,SRA!B:T,19,0),"")</f>
        <v>1012.78</v>
      </c>
      <c r="J69" s="13">
        <f>IFERROR(VLOOKUP(C69,OUTUBRO!B:F,3,0),"")</f>
        <v>1265.98</v>
      </c>
      <c r="K69" s="13">
        <f>J69-L69</f>
        <v>183.6099999999999</v>
      </c>
      <c r="L69" s="13">
        <f>IFERROR(VLOOKUP(C69,OUTUBRO!B:H,7,0),"")</f>
        <v>1082.3700000000001</v>
      </c>
      <c r="M69" s="39"/>
      <c r="N69" s="26" t="str">
        <f>IFERROR(VLOOKUP(C69,Plan2!B:C,2,0),"")</f>
        <v/>
      </c>
    </row>
    <row r="70" spans="2:14" s="26" customFormat="1">
      <c r="B70" s="17">
        <f t="shared" si="0"/>
        <v>62</v>
      </c>
      <c r="C70" s="73">
        <v>3387</v>
      </c>
      <c r="D70" s="74" t="s">
        <v>618</v>
      </c>
      <c r="E70" s="17" t="str">
        <f>IFERROR(VLOOKUP(C70,SRA!B:I,8,0),"")</f>
        <v>COM</v>
      </c>
      <c r="F70" s="25" t="s">
        <v>583</v>
      </c>
      <c r="G70" s="17" t="str">
        <f>IFERROR(VLOOKUP(VLOOKUP(C70,SRA!B:F,5,0),FUNÇÃO!A:B,2,0),"")</f>
        <v>COORD. DE ADM.</v>
      </c>
      <c r="H70" s="13">
        <f>IFERROR(VLOOKUP(C70,SRA!B:T,18,0),"")</f>
        <v>1434.87</v>
      </c>
      <c r="I70" s="13">
        <f>IFERROR(VLOOKUP(C70,SRA!B:T,19,0),"")</f>
        <v>5739.47</v>
      </c>
      <c r="J70" s="13">
        <f>IFERROR(VLOOKUP(C70,OUTUBRO!B:F,3,0),"")</f>
        <v>7174.34</v>
      </c>
      <c r="K70" s="13">
        <f>J70-L70</f>
        <v>1728.46</v>
      </c>
      <c r="L70" s="13">
        <f>IFERROR(VLOOKUP(C70,OUTUBRO!B:H,7,0),"")</f>
        <v>5445.88</v>
      </c>
      <c r="M70" s="39"/>
      <c r="N70" s="26" t="str">
        <f>IFERROR(VLOOKUP(C70,Plan2!B:C,2,0),"")</f>
        <v/>
      </c>
    </row>
    <row r="71" spans="2:14" s="26" customFormat="1">
      <c r="B71" s="17">
        <f t="shared" si="0"/>
        <v>63</v>
      </c>
      <c r="C71" s="73">
        <v>3388</v>
      </c>
      <c r="D71" s="74" t="s">
        <v>634</v>
      </c>
      <c r="E71" s="17" t="str">
        <f>IFERROR(VLOOKUP(C71,SRA!B:I,8,0),"")</f>
        <v>COM</v>
      </c>
      <c r="F71" s="25" t="s">
        <v>583</v>
      </c>
      <c r="G71" s="17" t="str">
        <f>IFERROR(VLOOKUP(VLOOKUP(C71,SRA!B:F,5,0),FUNÇÃO!A:B,2,0),"")</f>
        <v>ASSESSOR DIRETORIA</v>
      </c>
      <c r="H71" s="13">
        <f>IFERROR(VLOOKUP(C71,SRA!B:T,18,0),"")</f>
        <v>843.99</v>
      </c>
      <c r="I71" s="13">
        <f>IFERROR(VLOOKUP(C71,SRA!B:T,19,0),"")</f>
        <v>3375.95</v>
      </c>
      <c r="J71" s="13">
        <f>IFERROR(VLOOKUP(C71,OUTUBRO!B:F,3,0),"")</f>
        <v>3952.67</v>
      </c>
      <c r="K71" s="13">
        <f>J71-L71</f>
        <v>554.71</v>
      </c>
      <c r="L71" s="13">
        <f>IFERROR(VLOOKUP(C71,OUTUBRO!B:H,7,0),"")</f>
        <v>3397.96</v>
      </c>
      <c r="M71" s="39"/>
      <c r="N71" s="26" t="str">
        <f>IFERROR(VLOOKUP(C71,Plan2!B:C,2,0),"")</f>
        <v/>
      </c>
    </row>
    <row r="72" spans="2:14" s="26" customFormat="1">
      <c r="B72" s="17">
        <f t="shared" si="0"/>
        <v>64</v>
      </c>
      <c r="C72" s="73">
        <v>3389</v>
      </c>
      <c r="D72" s="74" t="s">
        <v>636</v>
      </c>
      <c r="E72" s="17" t="str">
        <f>IFERROR(VLOOKUP(C72,SRA!B:I,8,0),"")</f>
        <v>COM</v>
      </c>
      <c r="F72" s="25" t="s">
        <v>583</v>
      </c>
      <c r="G72" s="17" t="str">
        <f>IFERROR(VLOOKUP(VLOOKUP(C72,SRA!B:F,5,0),FUNÇÃO!A:B,2,0),"")</f>
        <v>GESTOR DE DESENV.</v>
      </c>
      <c r="H72" s="13">
        <f>IFERROR(VLOOKUP(C72,SRA!B:T,18,0),"")</f>
        <v>759.59</v>
      </c>
      <c r="I72" s="13">
        <f>IFERROR(VLOOKUP(C72,SRA!B:T,19,0),"")</f>
        <v>3038.35</v>
      </c>
      <c r="J72" s="13">
        <f>IFERROR(VLOOKUP(C72,OUTUBRO!B:F,3,0),"")</f>
        <v>1265.98</v>
      </c>
      <c r="K72" s="13">
        <f>J72-L72</f>
        <v>98.529999999999973</v>
      </c>
      <c r="L72" s="13">
        <f>IFERROR(VLOOKUP(C72,OUTUBRO!B:H,7,0),"")</f>
        <v>1167.45</v>
      </c>
      <c r="M72" s="39"/>
      <c r="N72" s="26" t="str">
        <f>IFERROR(VLOOKUP(C72,Plan2!B:C,2,0),"")</f>
        <v/>
      </c>
    </row>
    <row r="73" spans="2:14" s="26" customFormat="1">
      <c r="B73" s="17">
        <f t="shared" si="0"/>
        <v>65</v>
      </c>
      <c r="C73" s="73">
        <v>8249</v>
      </c>
      <c r="D73" s="74" t="s">
        <v>413</v>
      </c>
      <c r="E73" s="17" t="str">
        <f>IFERROR(VLOOKUP(C73,SRA!B:I,8,0),"")</f>
        <v>COM</v>
      </c>
      <c r="F73" s="25" t="s">
        <v>597</v>
      </c>
      <c r="G73" s="17" t="str">
        <f>IFERROR(VLOOKUP(VLOOKUP(C73,SRA!B:F,5,0),FUNÇÃO!A:B,2,0),"")</f>
        <v>SECRETARIA</v>
      </c>
      <c r="H73" s="13">
        <f>IFERROR(VLOOKUP(C73,SRA!B:T,18,0),"")</f>
        <v>548.59</v>
      </c>
      <c r="I73" s="13">
        <f>IFERROR(VLOOKUP(C73,SRA!B:T,19,0),"")</f>
        <v>2194.37</v>
      </c>
      <c r="J73" s="13">
        <f>IFERROR(VLOOKUP(C73,OUTUBRO!B:F,3,0),"")</f>
        <v>3952.47</v>
      </c>
      <c r="K73" s="13">
        <f>J73-L73</f>
        <v>2468.4499999999998</v>
      </c>
      <c r="L73" s="13">
        <f>IFERROR(VLOOKUP(C73,OUTUBRO!B:H,7,0),"")</f>
        <v>1484.02</v>
      </c>
      <c r="M73" s="39" t="str">
        <f>IFERROR(VLOOKUP(C73,FÉRIAS!C:D,2,0),"")</f>
        <v>SELMA BEZERRA DE CARVALHO</v>
      </c>
      <c r="N73" s="26" t="str">
        <f>IFERROR(VLOOKUP(C73,Plan2!B:C,2,0),"")</f>
        <v/>
      </c>
    </row>
    <row r="74" spans="2:14" s="26" customFormat="1">
      <c r="B74" s="17">
        <f t="shared" si="0"/>
        <v>66</v>
      </c>
      <c r="C74" s="73">
        <v>200</v>
      </c>
      <c r="D74" s="74" t="s">
        <v>3</v>
      </c>
      <c r="E74" s="17" t="str">
        <f>IFERROR(VLOOKUP(C74,SRA!B:I,8,0),"")</f>
        <v>CLT</v>
      </c>
      <c r="F74" s="25" t="s">
        <v>583</v>
      </c>
      <c r="G74" s="17" t="str">
        <f>IFERROR(VLOOKUP(VLOOKUP(C74,SRA!B:F,5,0),FUNÇÃO!A:B,2,0),"")</f>
        <v>OP. DE PROD. IND.</v>
      </c>
      <c r="H74" s="13">
        <f>IFERROR(VLOOKUP(C74,SRA!B:T,18,0),"")</f>
        <v>4004.59</v>
      </c>
      <c r="I74" s="13">
        <f>IFERROR(VLOOKUP(C74,SRA!B:T,19,0),"")</f>
        <v>0</v>
      </c>
      <c r="J74" s="13">
        <f>IFERROR(VLOOKUP(C74,OUTUBRO!B:F,3,0),"")</f>
        <v>4102.2700000000004</v>
      </c>
      <c r="K74" s="13">
        <f>J74-L74</f>
        <v>1004.4400000000005</v>
      </c>
      <c r="L74" s="13">
        <f>IFERROR(VLOOKUP(C74,OUTUBRO!B:H,7,0),"")</f>
        <v>3097.83</v>
      </c>
      <c r="M74" s="39" t="str">
        <f>IFERROR(VLOOKUP(C74,FÉRIAS!C:D,2,0),"")</f>
        <v/>
      </c>
      <c r="N74" s="26" t="str">
        <f>IFERROR(VLOOKUP(C74,Plan2!B:C,2,0),"")</f>
        <v/>
      </c>
    </row>
    <row r="75" spans="2:14" s="26" customFormat="1">
      <c r="B75" s="17">
        <f t="shared" ref="B75:B138" si="1">B74+1</f>
        <v>67</v>
      </c>
      <c r="C75" s="73">
        <v>397</v>
      </c>
      <c r="D75" s="74" t="s">
        <v>4</v>
      </c>
      <c r="E75" s="17" t="str">
        <f>IFERROR(VLOOKUP(C75,SRA!B:I,8,0),"")</f>
        <v>CLT</v>
      </c>
      <c r="F75" s="25" t="s">
        <v>583</v>
      </c>
      <c r="G75" s="17" t="str">
        <f>IFERROR(VLOOKUP(VLOOKUP(C75,SRA!B:F,5,0),FUNÇÃO!A:B,2,0),"")</f>
        <v>TEC. EM ADM. E FIN.</v>
      </c>
      <c r="H75" s="13">
        <f>IFERROR(VLOOKUP(C75,SRA!B:T,18,0),"")</f>
        <v>4168.55</v>
      </c>
      <c r="I75" s="13">
        <f>IFERROR(VLOOKUP(C75,SRA!B:T,19,0),"")</f>
        <v>0</v>
      </c>
      <c r="J75" s="13">
        <f>IFERROR(VLOOKUP(C75,OUTUBRO!B:F,3,0),"")</f>
        <v>4168.55</v>
      </c>
      <c r="K75" s="13">
        <f>J75-L75</f>
        <v>1065.1400000000003</v>
      </c>
      <c r="L75" s="13">
        <f>IFERROR(VLOOKUP(C75,OUTUBRO!B:H,7,0),"")</f>
        <v>3103.41</v>
      </c>
      <c r="M75" s="39" t="str">
        <f>IFERROR(VLOOKUP(C75,FÉRIAS!C:D,2,0),"")</f>
        <v/>
      </c>
      <c r="N75" s="26" t="str">
        <f>IFERROR(VLOOKUP(C75,Plan2!B:C,2,0),"")</f>
        <v/>
      </c>
    </row>
    <row r="76" spans="2:14" s="26" customFormat="1">
      <c r="B76" s="17">
        <f t="shared" si="1"/>
        <v>68</v>
      </c>
      <c r="C76" s="73">
        <v>508</v>
      </c>
      <c r="D76" s="74" t="s">
        <v>5</v>
      </c>
      <c r="E76" s="17" t="str">
        <f>IFERROR(VLOOKUP(C76,SRA!B:I,8,0),"")</f>
        <v>CLT</v>
      </c>
      <c r="F76" s="25" t="s">
        <v>583</v>
      </c>
      <c r="G76" s="17" t="str">
        <f>IFERROR(VLOOKUP(VLOOKUP(C76,SRA!B:F,5,0),FUNÇÃO!A:B,2,0),"")</f>
        <v>TEC. EM ADM. E FIN.</v>
      </c>
      <c r="H76" s="13">
        <f>IFERROR(VLOOKUP(C76,SRA!B:T,18,0),"")</f>
        <v>4236.7</v>
      </c>
      <c r="I76" s="13">
        <f>IFERROR(VLOOKUP(C76,SRA!B:T,19,0),"")</f>
        <v>0</v>
      </c>
      <c r="J76" s="13">
        <f>IFERROR(VLOOKUP(C76,OUTUBRO!B:F,3,0),"")</f>
        <v>4236.6899999999996</v>
      </c>
      <c r="K76" s="13">
        <f>J76-L76</f>
        <v>1626.1799999999994</v>
      </c>
      <c r="L76" s="13">
        <f>IFERROR(VLOOKUP(C76,OUTUBRO!B:H,7,0),"")</f>
        <v>2610.5100000000002</v>
      </c>
      <c r="M76" s="39" t="str">
        <f>IFERROR(VLOOKUP(C76,FÉRIAS!C:D,2,0),"")</f>
        <v/>
      </c>
      <c r="N76" s="26" t="str">
        <f>IFERROR(VLOOKUP(C76,Plan2!B:C,2,0),"")</f>
        <v/>
      </c>
    </row>
    <row r="77" spans="2:14" s="26" customFormat="1">
      <c r="B77" s="17">
        <f t="shared" si="1"/>
        <v>69</v>
      </c>
      <c r="C77" s="73">
        <v>510</v>
      </c>
      <c r="D77" s="74" t="s">
        <v>6</v>
      </c>
      <c r="E77" s="17" t="str">
        <f>IFERROR(VLOOKUP(C77,SRA!B:I,8,0),"")</f>
        <v>CLT</v>
      </c>
      <c r="F77" s="25" t="s">
        <v>597</v>
      </c>
      <c r="G77" s="17" t="str">
        <f>IFERROR(VLOOKUP(VLOOKUP(C77,SRA!B:F,5,0),FUNÇÃO!A:B,2,0),"")</f>
        <v>TEC. EM ADM. E FIN.</v>
      </c>
      <c r="H77" s="13">
        <f>IFERROR(VLOOKUP(C77,SRA!B:T,18,0),"")</f>
        <v>3433.36</v>
      </c>
      <c r="I77" s="13">
        <f>IFERROR(VLOOKUP(C77,SRA!B:T,19,0),"")</f>
        <v>0</v>
      </c>
      <c r="J77" s="13">
        <f>IFERROR(VLOOKUP(C77,OUTUBRO!B:F,3,0),"")</f>
        <v>4806.71</v>
      </c>
      <c r="K77" s="13">
        <f>J77-L77</f>
        <v>4567.1400000000003</v>
      </c>
      <c r="L77" s="13">
        <f>IFERROR(VLOOKUP(C77,OUTUBRO!B:H,7,0),"")</f>
        <v>239.57</v>
      </c>
      <c r="M77" s="39" t="str">
        <f>IFERROR(VLOOKUP(C77,FÉRIAS!C:D,2,0),"")</f>
        <v>FRANCISCO FERREIRA DE SOUSA</v>
      </c>
      <c r="N77" s="26" t="str">
        <f>IFERROR(VLOOKUP(C77,Plan2!B:C,2,0),"")</f>
        <v/>
      </c>
    </row>
    <row r="78" spans="2:14" s="26" customFormat="1">
      <c r="B78" s="17">
        <f t="shared" si="1"/>
        <v>70</v>
      </c>
      <c r="C78" s="73">
        <v>542</v>
      </c>
      <c r="D78" s="74" t="s">
        <v>7</v>
      </c>
      <c r="E78" s="17" t="str">
        <f>IFERROR(VLOOKUP(C78,SRA!B:I,8,0),"")</f>
        <v>CLT</v>
      </c>
      <c r="F78" s="25" t="s">
        <v>583</v>
      </c>
      <c r="G78" s="17" t="str">
        <f>IFERROR(VLOOKUP(VLOOKUP(C78,SRA!B:F,5,0),FUNÇÃO!A:B,2,0),"")</f>
        <v>TEC.EM QUALIDADE IND</v>
      </c>
      <c r="H78" s="13">
        <f>IFERROR(VLOOKUP(C78,SRA!B:T,18,0),"")</f>
        <v>1651.49</v>
      </c>
      <c r="I78" s="13">
        <f>IFERROR(VLOOKUP(C78,SRA!B:T,19,0),"")</f>
        <v>0</v>
      </c>
      <c r="J78" s="13">
        <f>IFERROR(VLOOKUP(C78,OUTUBRO!B:F,3,0),"")</f>
        <v>2031.72</v>
      </c>
      <c r="K78" s="13">
        <f>J78-L78</f>
        <v>408.88000000000011</v>
      </c>
      <c r="L78" s="13">
        <f>IFERROR(VLOOKUP(C78,OUTUBRO!B:H,7,0),"")</f>
        <v>1622.84</v>
      </c>
      <c r="M78" s="39" t="str">
        <f>IFERROR(VLOOKUP(C78,FÉRIAS!C:D,2,0),"")</f>
        <v/>
      </c>
      <c r="N78" s="26" t="str">
        <f>IFERROR(VLOOKUP(C78,Plan2!B:C,2,0),"")</f>
        <v/>
      </c>
    </row>
    <row r="79" spans="2:14" s="26" customFormat="1">
      <c r="B79" s="17">
        <f t="shared" si="1"/>
        <v>71</v>
      </c>
      <c r="C79" s="73">
        <v>788</v>
      </c>
      <c r="D79" s="74" t="s">
        <v>8</v>
      </c>
      <c r="E79" s="17" t="str">
        <f>IFERROR(VLOOKUP(C79,SRA!B:I,8,0),"")</f>
        <v>CLT</v>
      </c>
      <c r="F79" s="25" t="s">
        <v>583</v>
      </c>
      <c r="G79" s="17" t="str">
        <f>IFERROR(VLOOKUP(VLOOKUP(C79,SRA!B:F,5,0),FUNÇÃO!A:B,2,0),"")</f>
        <v>OP. DE PROD. IND.</v>
      </c>
      <c r="H79" s="13">
        <f>IFERROR(VLOOKUP(C79,SRA!B:T,18,0),"")</f>
        <v>2795.76</v>
      </c>
      <c r="I79" s="13">
        <f>IFERROR(VLOOKUP(C79,SRA!B:T,19,0),"")</f>
        <v>0</v>
      </c>
      <c r="J79" s="13">
        <f>IFERROR(VLOOKUP(C79,OUTUBRO!B:F,3,0),"")</f>
        <v>2807.61</v>
      </c>
      <c r="K79" s="13">
        <f>J79-L79</f>
        <v>966.95000000000027</v>
      </c>
      <c r="L79" s="13">
        <f>IFERROR(VLOOKUP(C79,OUTUBRO!B:H,7,0),"")</f>
        <v>1840.6599999999999</v>
      </c>
      <c r="M79" s="39" t="str">
        <f>IFERROR(VLOOKUP(C79,FÉRIAS!C:D,2,0),"")</f>
        <v/>
      </c>
      <c r="N79" s="26" t="str">
        <f>IFERROR(VLOOKUP(C79,Plan2!B:C,2,0),"")</f>
        <v/>
      </c>
    </row>
    <row r="80" spans="2:14" s="26" customFormat="1">
      <c r="B80" s="17">
        <f t="shared" si="1"/>
        <v>72</v>
      </c>
      <c r="C80" s="73">
        <v>820</v>
      </c>
      <c r="D80" s="74" t="s">
        <v>9</v>
      </c>
      <c r="E80" s="17" t="str">
        <f>IFERROR(VLOOKUP(C80,SRA!B:I,8,0),"")</f>
        <v>CLT</v>
      </c>
      <c r="F80" s="25" t="s">
        <v>583</v>
      </c>
      <c r="G80" s="17" t="str">
        <f>IFERROR(VLOOKUP(VLOOKUP(C80,SRA!B:F,5,0),FUNÇÃO!A:B,2,0),"")</f>
        <v>ASS. DE SERVICOS</v>
      </c>
      <c r="H80" s="13">
        <f>IFERROR(VLOOKUP(C80,SRA!B:T,18,0),"")</f>
        <v>2116.63</v>
      </c>
      <c r="I80" s="13">
        <f>IFERROR(VLOOKUP(C80,SRA!B:T,19,0),"")</f>
        <v>0</v>
      </c>
      <c r="J80" s="13">
        <f>IFERROR(VLOOKUP(C80,OUTUBRO!B:F,3,0),"")</f>
        <v>2116.63</v>
      </c>
      <c r="K80" s="13">
        <f>J80-L80</f>
        <v>1066.47</v>
      </c>
      <c r="L80" s="13">
        <f>IFERROR(VLOOKUP(C80,OUTUBRO!B:H,7,0),"")</f>
        <v>1050.1600000000001</v>
      </c>
      <c r="M80" s="39" t="str">
        <f>IFERROR(VLOOKUP(C80,FÉRIAS!C:D,2,0),"")</f>
        <v/>
      </c>
      <c r="N80" s="26" t="str">
        <f>IFERROR(VLOOKUP(C80,Plan2!B:C,2,0),"")</f>
        <v/>
      </c>
    </row>
    <row r="81" spans="2:14" s="26" customFormat="1">
      <c r="B81" s="17">
        <f t="shared" si="1"/>
        <v>73</v>
      </c>
      <c r="C81" s="73">
        <v>830</v>
      </c>
      <c r="D81" s="74" t="s">
        <v>10</v>
      </c>
      <c r="E81" s="17" t="str">
        <f>IFERROR(VLOOKUP(C81,SRA!B:I,8,0),"")</f>
        <v>CLT</v>
      </c>
      <c r="F81" s="25" t="s">
        <v>583</v>
      </c>
      <c r="G81" s="17" t="str">
        <f>IFERROR(VLOOKUP(VLOOKUP(C81,SRA!B:F,5,0),FUNÇÃO!A:B,2,0),"")</f>
        <v>TEC. EM ADM. E FIN.</v>
      </c>
      <c r="H81" s="13">
        <f>IFERROR(VLOOKUP(C81,SRA!B:T,18,0),"")</f>
        <v>4173.26</v>
      </c>
      <c r="I81" s="13">
        <f>IFERROR(VLOOKUP(C81,SRA!B:T,19,0),"")</f>
        <v>0</v>
      </c>
      <c r="J81" s="13">
        <f>IFERROR(VLOOKUP(C81,OUTUBRO!B:F,3,0),"")</f>
        <v>4173.26</v>
      </c>
      <c r="K81" s="13">
        <f>J81-L81</f>
        <v>1300.5900000000001</v>
      </c>
      <c r="L81" s="13">
        <f>IFERROR(VLOOKUP(C81,OUTUBRO!B:H,7,0),"")</f>
        <v>2872.67</v>
      </c>
      <c r="M81" s="39" t="str">
        <f>IFERROR(VLOOKUP(C81,FÉRIAS!C:D,2,0),"")</f>
        <v/>
      </c>
      <c r="N81" s="26" t="str">
        <f>IFERROR(VLOOKUP(C81,Plan2!B:C,2,0),"")</f>
        <v/>
      </c>
    </row>
    <row r="82" spans="2:14" s="26" customFormat="1">
      <c r="B82" s="17">
        <f t="shared" si="1"/>
        <v>74</v>
      </c>
      <c r="C82" s="73">
        <v>863</v>
      </c>
      <c r="D82" s="74" t="s">
        <v>11</v>
      </c>
      <c r="E82" s="17" t="str">
        <f>IFERROR(VLOOKUP(C82,SRA!B:I,8,0),"")</f>
        <v>CLT</v>
      </c>
      <c r="F82" s="25" t="s">
        <v>597</v>
      </c>
      <c r="G82" s="17" t="str">
        <f>IFERROR(VLOOKUP(VLOOKUP(C82,SRA!B:F,5,0),FUNÇÃO!A:B,2,0),"")</f>
        <v>ASS. DE SERVICOS</v>
      </c>
      <c r="H82" s="13">
        <f>IFERROR(VLOOKUP(C82,SRA!B:T,18,0),"")</f>
        <v>2116.63</v>
      </c>
      <c r="I82" s="13">
        <f>IFERROR(VLOOKUP(C82,SRA!B:T,19,0),"")</f>
        <v>0</v>
      </c>
      <c r="J82" s="13">
        <f>IFERROR(VLOOKUP(C82,OUTUBRO!B:F,3,0),"")</f>
        <v>5079.92</v>
      </c>
      <c r="K82" s="13">
        <f>J82-L82</f>
        <v>2939.19</v>
      </c>
      <c r="L82" s="13">
        <f>IFERROR(VLOOKUP(C82,OUTUBRO!B:H,7,0),"")</f>
        <v>2140.73</v>
      </c>
      <c r="M82" s="39" t="str">
        <f>IFERROR(VLOOKUP(C82,FÉRIAS!C:D,2,0),"")</f>
        <v>JOSE AMARO DOS SANTOS</v>
      </c>
      <c r="N82" s="26" t="str">
        <f>IFERROR(VLOOKUP(C82,Plan2!B:C,2,0),"")</f>
        <v/>
      </c>
    </row>
    <row r="83" spans="2:14" s="26" customFormat="1">
      <c r="B83" s="17">
        <f t="shared" si="1"/>
        <v>75</v>
      </c>
      <c r="C83" s="73">
        <v>871</v>
      </c>
      <c r="D83" s="74" t="s">
        <v>12</v>
      </c>
      <c r="E83" s="17" t="str">
        <f>IFERROR(VLOOKUP(C83,SRA!B:I,8,0),"")</f>
        <v>CLT</v>
      </c>
      <c r="F83" s="25" t="s">
        <v>583</v>
      </c>
      <c r="G83" s="17" t="str">
        <f>IFERROR(VLOOKUP(VLOOKUP(C83,SRA!B:F,5,0),FUNÇÃO!A:B,2,0),"")</f>
        <v>TEC. EM ADM. E FIN.</v>
      </c>
      <c r="H83" s="13">
        <f>IFERROR(VLOOKUP(C83,SRA!B:T,18,0),"")</f>
        <v>4487.76</v>
      </c>
      <c r="I83" s="13">
        <f>IFERROR(VLOOKUP(C83,SRA!B:T,19,0),"")</f>
        <v>0</v>
      </c>
      <c r="J83" s="13">
        <f>IFERROR(VLOOKUP(C83,OUTUBRO!B:F,3,0),"")</f>
        <v>4687.2</v>
      </c>
      <c r="K83" s="13">
        <f>J83-L83</f>
        <v>2471.87</v>
      </c>
      <c r="L83" s="13">
        <f>IFERROR(VLOOKUP(C83,OUTUBRO!B:H,7,0),"")</f>
        <v>2215.33</v>
      </c>
      <c r="M83" s="39" t="str">
        <f>IFERROR(VLOOKUP(C83,FÉRIAS!C:D,2,0),"")</f>
        <v/>
      </c>
      <c r="N83" s="26" t="str">
        <f>IFERROR(VLOOKUP(C83,Plan2!B:C,2,0),"")</f>
        <v/>
      </c>
    </row>
    <row r="84" spans="2:14" s="26" customFormat="1">
      <c r="B84" s="17">
        <f t="shared" si="1"/>
        <v>76</v>
      </c>
      <c r="C84" s="73">
        <v>897</v>
      </c>
      <c r="D84" s="74" t="s">
        <v>13</v>
      </c>
      <c r="E84" s="17" t="str">
        <f>IFERROR(VLOOKUP(C84,SRA!B:I,8,0),"")</f>
        <v>CLT</v>
      </c>
      <c r="F84" s="25" t="s">
        <v>583</v>
      </c>
      <c r="G84" s="17" t="str">
        <f>IFERROR(VLOOKUP(VLOOKUP(C84,SRA!B:F,5,0),FUNÇÃO!A:B,2,0),"")</f>
        <v>ASS. DE SERVICOS</v>
      </c>
      <c r="H84" s="13">
        <f>IFERROR(VLOOKUP(C84,SRA!B:T,18,0),"")</f>
        <v>1579.46</v>
      </c>
      <c r="I84" s="13">
        <f>IFERROR(VLOOKUP(C84,SRA!B:T,19,0),"")</f>
        <v>0</v>
      </c>
      <c r="J84" s="13">
        <f>IFERROR(VLOOKUP(C84,OUTUBRO!B:F,3,0),"")</f>
        <v>1579.46</v>
      </c>
      <c r="K84" s="13">
        <f>J84-L84</f>
        <v>1409.46</v>
      </c>
      <c r="L84" s="13">
        <f>IFERROR(VLOOKUP(C84,OUTUBRO!B:H,7,0),"")</f>
        <v>170</v>
      </c>
      <c r="M84" s="39" t="str">
        <f>IFERROR(VLOOKUP(C84,FÉRIAS!C:D,2,0),"")</f>
        <v/>
      </c>
      <c r="N84" s="26" t="str">
        <f>IFERROR(VLOOKUP(C84,Plan2!B:C,2,0),"")</f>
        <v/>
      </c>
    </row>
    <row r="85" spans="2:14" s="26" customFormat="1">
      <c r="B85" s="17">
        <f t="shared" si="1"/>
        <v>77</v>
      </c>
      <c r="C85" s="73">
        <v>996</v>
      </c>
      <c r="D85" s="74" t="s">
        <v>14</v>
      </c>
      <c r="E85" s="17" t="str">
        <f>IFERROR(VLOOKUP(C85,SRA!B:I,8,0),"")</f>
        <v>CLT</v>
      </c>
      <c r="F85" s="25" t="s">
        <v>583</v>
      </c>
      <c r="G85" s="17" t="str">
        <f>IFERROR(VLOOKUP(VLOOKUP(C85,SRA!B:F,5,0),FUNÇÃO!A:B,2,0),"")</f>
        <v>OP. DE PROD. IND.</v>
      </c>
      <c r="H85" s="13">
        <f>IFERROR(VLOOKUP(C85,SRA!B:T,18,0),"")</f>
        <v>3283.6</v>
      </c>
      <c r="I85" s="13">
        <f>IFERROR(VLOOKUP(C85,SRA!B:T,19,0),"")</f>
        <v>0</v>
      </c>
      <c r="J85" s="13">
        <f>IFERROR(VLOOKUP(C85,OUTUBRO!B:F,3,0),"")</f>
        <v>3283.6</v>
      </c>
      <c r="K85" s="13">
        <f>J85-L85</f>
        <v>1167.6500000000001</v>
      </c>
      <c r="L85" s="13">
        <f>IFERROR(VLOOKUP(C85,OUTUBRO!B:H,7,0),"")</f>
        <v>2115.9499999999998</v>
      </c>
      <c r="M85" s="39" t="str">
        <f>IFERROR(VLOOKUP(C85,FÉRIAS!C:D,2,0),"")</f>
        <v/>
      </c>
      <c r="N85" s="26" t="str">
        <f>IFERROR(VLOOKUP(C85,Plan2!B:C,2,0),"")</f>
        <v/>
      </c>
    </row>
    <row r="86" spans="2:14" s="26" customFormat="1">
      <c r="B86" s="17">
        <f t="shared" si="1"/>
        <v>78</v>
      </c>
      <c r="C86" s="73">
        <v>1008</v>
      </c>
      <c r="D86" s="74" t="s">
        <v>15</v>
      </c>
      <c r="E86" s="17" t="str">
        <f>IFERROR(VLOOKUP(C86,SRA!B:I,8,0),"")</f>
        <v>CLT</v>
      </c>
      <c r="F86" s="25" t="s">
        <v>583</v>
      </c>
      <c r="G86" s="17" t="str">
        <f>IFERROR(VLOOKUP(VLOOKUP(C86,SRA!B:F,5,0),FUNÇÃO!A:B,2,0),"")</f>
        <v>ASS. DE SERVICOS</v>
      </c>
      <c r="H86" s="13">
        <f>IFERROR(VLOOKUP(C86,SRA!B:T,18,0),"")</f>
        <v>1828.4</v>
      </c>
      <c r="I86" s="13">
        <f>IFERROR(VLOOKUP(C86,SRA!B:T,19,0),"")</f>
        <v>0</v>
      </c>
      <c r="J86" s="13">
        <f>IFERROR(VLOOKUP(C86,OUTUBRO!B:F,3,0),"")</f>
        <v>1828.4</v>
      </c>
      <c r="K86" s="13">
        <f>J86-L86</f>
        <v>619.31000000000017</v>
      </c>
      <c r="L86" s="13">
        <f>IFERROR(VLOOKUP(C86,OUTUBRO!B:H,7,0),"")</f>
        <v>1209.0899999999999</v>
      </c>
      <c r="M86" s="39" t="str">
        <f>IFERROR(VLOOKUP(C86,FÉRIAS!C:D,2,0),"")</f>
        <v/>
      </c>
      <c r="N86" s="26" t="str">
        <f>IFERROR(VLOOKUP(C86,Plan2!B:C,2,0),"")</f>
        <v/>
      </c>
    </row>
    <row r="87" spans="2:14" s="26" customFormat="1">
      <c r="B87" s="17">
        <f t="shared" si="1"/>
        <v>79</v>
      </c>
      <c r="C87" s="73">
        <v>1037</v>
      </c>
      <c r="D87" s="74" t="s">
        <v>16</v>
      </c>
      <c r="E87" s="17" t="str">
        <f>IFERROR(VLOOKUP(C87,SRA!B:I,8,0),"")</f>
        <v>CLT</v>
      </c>
      <c r="F87" s="25" t="s">
        <v>583</v>
      </c>
      <c r="G87" s="17" t="str">
        <f>IFERROR(VLOOKUP(VLOOKUP(C87,SRA!B:F,5,0),FUNÇÃO!A:B,2,0),"")</f>
        <v>OP. DE PROD. IND.</v>
      </c>
      <c r="H87" s="13">
        <f>IFERROR(VLOOKUP(C87,SRA!B:T,18,0),"")</f>
        <v>3127.25</v>
      </c>
      <c r="I87" s="13">
        <f>IFERROR(VLOOKUP(C87,SRA!B:T,19,0),"")</f>
        <v>0</v>
      </c>
      <c r="J87" s="13">
        <f>IFERROR(VLOOKUP(C87,OUTUBRO!B:F,3,0),"")</f>
        <v>3127.25</v>
      </c>
      <c r="K87" s="13">
        <f>J87-L87</f>
        <v>1113.49</v>
      </c>
      <c r="L87" s="13">
        <f>IFERROR(VLOOKUP(C87,OUTUBRO!B:H,7,0),"")</f>
        <v>2013.76</v>
      </c>
      <c r="M87" s="39" t="str">
        <f>IFERROR(VLOOKUP(C87,FÉRIAS!C:D,2,0),"")</f>
        <v/>
      </c>
      <c r="N87" s="26" t="str">
        <f>IFERROR(VLOOKUP(C87,Plan2!B:C,2,0),"")</f>
        <v/>
      </c>
    </row>
    <row r="88" spans="2:14" s="26" customFormat="1">
      <c r="B88" s="17">
        <f t="shared" si="1"/>
        <v>80</v>
      </c>
      <c r="C88" s="73">
        <v>1051</v>
      </c>
      <c r="D88" s="74" t="s">
        <v>17</v>
      </c>
      <c r="E88" s="17" t="str">
        <f>IFERROR(VLOOKUP(C88,SRA!B:I,8,0),"")</f>
        <v>CLT</v>
      </c>
      <c r="F88" s="25" t="s">
        <v>583</v>
      </c>
      <c r="G88" s="17" t="str">
        <f>IFERROR(VLOOKUP(VLOOKUP(C88,SRA!B:F,5,0),FUNÇÃO!A:B,2,0),"")</f>
        <v>ANALISTA EM PCP</v>
      </c>
      <c r="H88" s="13">
        <f>IFERROR(VLOOKUP(C88,SRA!B:T,18,0),"")</f>
        <v>16814.78</v>
      </c>
      <c r="I88" s="13">
        <f>IFERROR(VLOOKUP(C88,SRA!B:T,19,0),"")</f>
        <v>0</v>
      </c>
      <c r="J88" s="13">
        <f>IFERROR(VLOOKUP(C88,OUTUBRO!B:F,3,0),"")</f>
        <v>16814.78</v>
      </c>
      <c r="K88" s="13">
        <f>J88-L88</f>
        <v>5749.8599999999988</v>
      </c>
      <c r="L88" s="13">
        <f>IFERROR(VLOOKUP(C88,OUTUBRO!B:H,7,0),"")</f>
        <v>11064.92</v>
      </c>
      <c r="M88" s="39" t="str">
        <f>IFERROR(VLOOKUP(C88,FÉRIAS!C:D,2,0),"")</f>
        <v/>
      </c>
      <c r="N88" s="26" t="str">
        <f>IFERROR(VLOOKUP(C88,Plan2!B:C,2,0),"")</f>
        <v/>
      </c>
    </row>
    <row r="89" spans="2:14" s="26" customFormat="1">
      <c r="B89" s="17">
        <f t="shared" si="1"/>
        <v>81</v>
      </c>
      <c r="C89" s="73">
        <v>1056</v>
      </c>
      <c r="D89" s="74" t="s">
        <v>18</v>
      </c>
      <c r="E89" s="17" t="str">
        <f>IFERROR(VLOOKUP(C89,SRA!B:I,8,0),"")</f>
        <v>CLT</v>
      </c>
      <c r="F89" s="25" t="s">
        <v>583</v>
      </c>
      <c r="G89" s="17" t="str">
        <f>IFERROR(VLOOKUP(VLOOKUP(C89,SRA!B:F,5,0),FUNÇÃO!A:B,2,0),"")</f>
        <v>TEC.EM QUALIDADE IND</v>
      </c>
      <c r="H89" s="13">
        <f>IFERROR(VLOOKUP(C89,SRA!B:T,18,0),"")</f>
        <v>3785.26</v>
      </c>
      <c r="I89" s="13">
        <f>IFERROR(VLOOKUP(C89,SRA!B:T,19,0),"")</f>
        <v>0</v>
      </c>
      <c r="J89" s="13">
        <f>IFERROR(VLOOKUP(C89,OUTUBRO!B:F,3,0),"")</f>
        <v>4388.05</v>
      </c>
      <c r="K89" s="13">
        <f>J89-L89</f>
        <v>2235.67</v>
      </c>
      <c r="L89" s="13">
        <f>IFERROR(VLOOKUP(C89,OUTUBRO!B:H,7,0),"")</f>
        <v>2152.38</v>
      </c>
      <c r="M89" s="39" t="str">
        <f>IFERROR(VLOOKUP(C89,FÉRIAS!C:D,2,0),"")</f>
        <v/>
      </c>
      <c r="N89" s="26" t="str">
        <f>IFERROR(VLOOKUP(C89,Plan2!B:C,2,0),"")</f>
        <v/>
      </c>
    </row>
    <row r="90" spans="2:14" s="26" customFormat="1">
      <c r="B90" s="17">
        <f t="shared" si="1"/>
        <v>82</v>
      </c>
      <c r="C90" s="81">
        <v>1067</v>
      </c>
      <c r="D90" s="75" t="s">
        <v>19</v>
      </c>
      <c r="E90" s="17" t="str">
        <f>IFERROR(VLOOKUP(C90,SRA!B:I,8,0),"")</f>
        <v>CLT</v>
      </c>
      <c r="F90" s="25" t="s">
        <v>779</v>
      </c>
      <c r="G90" s="17" t="str">
        <f>IFERROR(VLOOKUP(VLOOKUP(C90,SRA!B:F,5,0),FUNÇÃO!A:B,2,0),"")</f>
        <v>OP. DE PROD. IND.</v>
      </c>
      <c r="H90" s="13">
        <f>IFERROR(VLOOKUP(C90,SRA!B:T,18,0),"")</f>
        <v>4021.81</v>
      </c>
      <c r="I90" s="13">
        <f>IFERROR(VLOOKUP(C90,SRA!B:T,19,0),"")</f>
        <v>0</v>
      </c>
      <c r="J90" s="13">
        <v>29895.45</v>
      </c>
      <c r="K90" s="13">
        <f>J90-L90</f>
        <v>8996.75</v>
      </c>
      <c r="L90" s="13">
        <v>20898.7</v>
      </c>
      <c r="M90" s="39" t="str">
        <f>IFERROR(VLOOKUP(C90,FÉRIAS!C:D,2,0),"")</f>
        <v/>
      </c>
      <c r="N90" s="26" t="str">
        <f>IFERROR(VLOOKUP(C90,Plan2!B:C,2,0),"")</f>
        <v/>
      </c>
    </row>
    <row r="91" spans="2:14" s="26" customFormat="1">
      <c r="B91" s="17">
        <f t="shared" si="1"/>
        <v>83</v>
      </c>
      <c r="C91" s="73">
        <v>1071</v>
      </c>
      <c r="D91" s="74" t="s">
        <v>20</v>
      </c>
      <c r="E91" s="17" t="str">
        <f>IFERROR(VLOOKUP(C91,SRA!B:I,8,0),"")</f>
        <v>CLT</v>
      </c>
      <c r="F91" s="25" t="s">
        <v>583</v>
      </c>
      <c r="G91" s="17" t="str">
        <f>IFERROR(VLOOKUP(VLOOKUP(C91,SRA!B:F,5,0),FUNÇÃO!A:B,2,0),"")</f>
        <v>OP. DE PROD. IND.</v>
      </c>
      <c r="H91" s="13">
        <f>IFERROR(VLOOKUP(C91,SRA!B:T,18,0),"")</f>
        <v>1741.36</v>
      </c>
      <c r="I91" s="13">
        <f>IFERROR(VLOOKUP(C91,SRA!B:T,19,0),"")</f>
        <v>0</v>
      </c>
      <c r="J91" s="13">
        <f>IFERROR(VLOOKUP(C91,OUTUBRO!B:F,3,0),"")</f>
        <v>1790.39</v>
      </c>
      <c r="K91" s="13">
        <f>J91-L91</f>
        <v>363.13000000000011</v>
      </c>
      <c r="L91" s="13">
        <f>IFERROR(VLOOKUP(C91,OUTUBRO!B:H,7,0),"")</f>
        <v>1427.26</v>
      </c>
      <c r="M91" s="39" t="str">
        <f>IFERROR(VLOOKUP(C91,FÉRIAS!C:D,2,0),"")</f>
        <v/>
      </c>
      <c r="N91" s="26" t="str">
        <f>IFERROR(VLOOKUP(C91,Plan2!B:C,2,0),"")</f>
        <v/>
      </c>
    </row>
    <row r="92" spans="2:14" s="26" customFormat="1">
      <c r="B92" s="17">
        <f t="shared" si="1"/>
        <v>84</v>
      </c>
      <c r="C92" s="73">
        <v>1080</v>
      </c>
      <c r="D92" s="74" t="s">
        <v>21</v>
      </c>
      <c r="E92" s="17" t="str">
        <f>IFERROR(VLOOKUP(C92,SRA!B:I,8,0),"")</f>
        <v>CLT</v>
      </c>
      <c r="F92" s="25" t="s">
        <v>583</v>
      </c>
      <c r="G92" s="17" t="str">
        <f>IFERROR(VLOOKUP(VLOOKUP(C92,SRA!B:F,5,0),FUNÇÃO!A:B,2,0),"")</f>
        <v>TEC. EM ADM. E FIN.</v>
      </c>
      <c r="H92" s="13">
        <f>IFERROR(VLOOKUP(C92,SRA!B:T,18,0),"")</f>
        <v>3433.36</v>
      </c>
      <c r="I92" s="13">
        <f>IFERROR(VLOOKUP(C92,SRA!B:T,19,0),"")</f>
        <v>0</v>
      </c>
      <c r="J92" s="13">
        <f>IFERROR(VLOOKUP(C92,OUTUBRO!B:F,3,0),"")</f>
        <v>3433.36</v>
      </c>
      <c r="K92" s="13">
        <f>J92-L92</f>
        <v>977.27</v>
      </c>
      <c r="L92" s="13">
        <f>IFERROR(VLOOKUP(C92,OUTUBRO!B:H,7,0),"")</f>
        <v>2456.09</v>
      </c>
      <c r="M92" s="39" t="str">
        <f>IFERROR(VLOOKUP(C92,FÉRIAS!C:D,2,0),"")</f>
        <v/>
      </c>
      <c r="N92" s="26" t="str">
        <f>IFERROR(VLOOKUP(C92,Plan2!B:C,2,0),"")</f>
        <v/>
      </c>
    </row>
    <row r="93" spans="2:14" s="26" customFormat="1">
      <c r="B93" s="17">
        <f t="shared" si="1"/>
        <v>85</v>
      </c>
      <c r="C93" s="73">
        <v>1099</v>
      </c>
      <c r="D93" s="74" t="s">
        <v>22</v>
      </c>
      <c r="E93" s="17" t="str">
        <f>IFERROR(VLOOKUP(C93,SRA!B:I,8,0),"")</f>
        <v>CLT</v>
      </c>
      <c r="F93" s="25" t="s">
        <v>583</v>
      </c>
      <c r="G93" s="17" t="str">
        <f>IFERROR(VLOOKUP(VLOOKUP(C93,SRA!B:F,5,0),FUNÇÃO!A:B,2,0),"")</f>
        <v>OP. DE PROD. IND.</v>
      </c>
      <c r="H93" s="13">
        <f>IFERROR(VLOOKUP(C93,SRA!B:T,18,0),"")</f>
        <v>3127.25</v>
      </c>
      <c r="I93" s="13">
        <f>IFERROR(VLOOKUP(C93,SRA!B:T,19,0),"")</f>
        <v>0</v>
      </c>
      <c r="J93" s="13">
        <f>IFERROR(VLOOKUP(C93,OUTUBRO!B:F,3,0),"")</f>
        <v>3127.25</v>
      </c>
      <c r="K93" s="13">
        <f>J93-L93</f>
        <v>723.90000000000009</v>
      </c>
      <c r="L93" s="13">
        <f>IFERROR(VLOOKUP(C93,OUTUBRO!B:H,7,0),"")</f>
        <v>2403.35</v>
      </c>
      <c r="M93" s="39" t="str">
        <f>IFERROR(VLOOKUP(C93,FÉRIAS!C:D,2,0),"")</f>
        <v/>
      </c>
      <c r="N93" s="26" t="str">
        <f>IFERROR(VLOOKUP(C93,Plan2!B:C,2,0),"")</f>
        <v/>
      </c>
    </row>
    <row r="94" spans="2:14" s="26" customFormat="1">
      <c r="B94" s="17">
        <f t="shared" si="1"/>
        <v>86</v>
      </c>
      <c r="C94" s="73">
        <v>1125</v>
      </c>
      <c r="D94" s="74" t="s">
        <v>23</v>
      </c>
      <c r="E94" s="17" t="str">
        <f>IFERROR(VLOOKUP(C94,SRA!B:I,8,0),"")</f>
        <v>CLT</v>
      </c>
      <c r="F94" s="25" t="s">
        <v>583</v>
      </c>
      <c r="G94" s="17" t="str">
        <f>IFERROR(VLOOKUP(VLOOKUP(C94,SRA!B:F,5,0),FUNÇÃO!A:B,2,0),"")</f>
        <v>ASS. DE SERVICOS</v>
      </c>
      <c r="H94" s="13">
        <f>IFERROR(VLOOKUP(C94,SRA!B:T,18,0),"")</f>
        <v>2572.79</v>
      </c>
      <c r="I94" s="13">
        <f>IFERROR(VLOOKUP(C94,SRA!B:T,19,0),"")</f>
        <v>0</v>
      </c>
      <c r="J94" s="13">
        <f>IFERROR(VLOOKUP(C94,OUTUBRO!B:F,3,0),"")</f>
        <v>2572.79</v>
      </c>
      <c r="K94" s="13">
        <f>J94-L94</f>
        <v>943.36000000000013</v>
      </c>
      <c r="L94" s="13">
        <f>IFERROR(VLOOKUP(C94,OUTUBRO!B:H,7,0),"")</f>
        <v>1629.4299999999998</v>
      </c>
      <c r="M94" s="39" t="str">
        <f>IFERROR(VLOOKUP(C94,FÉRIAS!C:D,2,0),"")</f>
        <v/>
      </c>
      <c r="N94" s="26" t="str">
        <f>IFERROR(VLOOKUP(C94,Plan2!B:C,2,0),"")</f>
        <v/>
      </c>
    </row>
    <row r="95" spans="2:14" s="26" customFormat="1">
      <c r="B95" s="17">
        <f t="shared" si="1"/>
        <v>87</v>
      </c>
      <c r="C95" s="73">
        <v>1126</v>
      </c>
      <c r="D95" s="74" t="s">
        <v>24</v>
      </c>
      <c r="E95" s="17" t="str">
        <f>IFERROR(VLOOKUP(C95,SRA!B:I,8,0),"")</f>
        <v>CLT</v>
      </c>
      <c r="F95" s="25" t="s">
        <v>583</v>
      </c>
      <c r="G95" s="17" t="str">
        <f>IFERROR(VLOOKUP(VLOOKUP(C95,SRA!B:F,5,0),FUNÇÃO!A:B,2,0),"")</f>
        <v>TEC. EM ADM. E FIN.</v>
      </c>
      <c r="H95" s="13">
        <f>IFERROR(VLOOKUP(C95,SRA!B:T,18,0),"")</f>
        <v>5367.85</v>
      </c>
      <c r="I95" s="13">
        <f>IFERROR(VLOOKUP(C95,SRA!B:T,19,0),"")</f>
        <v>0</v>
      </c>
      <c r="J95" s="13">
        <f>IFERROR(VLOOKUP(C95,OUTUBRO!B:F,3,0),"")</f>
        <v>5367.85</v>
      </c>
      <c r="K95" s="13">
        <f>J95-L95</f>
        <v>2049.6500000000005</v>
      </c>
      <c r="L95" s="13">
        <f>IFERROR(VLOOKUP(C95,OUTUBRO!B:H,7,0),"")</f>
        <v>3318.2</v>
      </c>
      <c r="M95" s="39" t="str">
        <f>IFERROR(VLOOKUP(C95,FÉRIAS!C:D,2,0),"")</f>
        <v/>
      </c>
      <c r="N95" s="26" t="str">
        <f>IFERROR(VLOOKUP(C95,Plan2!B:C,2,0),"")</f>
        <v/>
      </c>
    </row>
    <row r="96" spans="2:14" s="26" customFormat="1">
      <c r="B96" s="17">
        <f t="shared" si="1"/>
        <v>88</v>
      </c>
      <c r="C96" s="73">
        <v>1135</v>
      </c>
      <c r="D96" s="74" t="s">
        <v>414</v>
      </c>
      <c r="E96" s="17" t="str">
        <f>IFERROR(VLOOKUP(C96,SRA!B:I,8,0),"")</f>
        <v>CLT</v>
      </c>
      <c r="F96" s="25" t="s">
        <v>583</v>
      </c>
      <c r="G96" s="17" t="str">
        <f>IFERROR(VLOOKUP(VLOOKUP(C96,SRA!B:F,5,0),FUNÇÃO!A:B,2,0),"")</f>
        <v>TEC. EM ADM. E FIN.</v>
      </c>
      <c r="H96" s="13">
        <f>IFERROR(VLOOKUP(C96,SRA!B:T,18,0),"")</f>
        <v>2824.62</v>
      </c>
      <c r="I96" s="13">
        <f>IFERROR(VLOOKUP(C96,SRA!B:T,19,0),"")</f>
        <v>0</v>
      </c>
      <c r="J96" s="13">
        <f>IFERROR(VLOOKUP(C96,OUTUBRO!B:F,3,0),"")</f>
        <v>2824.62</v>
      </c>
      <c r="K96" s="13">
        <f>J96-L96</f>
        <v>1248.8499999999999</v>
      </c>
      <c r="L96" s="13">
        <f>IFERROR(VLOOKUP(C96,OUTUBRO!B:H,7,0),"")</f>
        <v>1575.77</v>
      </c>
      <c r="M96" s="39" t="str">
        <f>IFERROR(VLOOKUP(C96,FÉRIAS!C:D,2,0),"")</f>
        <v/>
      </c>
      <c r="N96" s="26" t="str">
        <f>IFERROR(VLOOKUP(C96,Plan2!B:C,2,0),"")</f>
        <v/>
      </c>
    </row>
    <row r="97" spans="2:14" s="26" customFormat="1">
      <c r="B97" s="17">
        <f t="shared" si="1"/>
        <v>89</v>
      </c>
      <c r="C97" s="73">
        <v>1159</v>
      </c>
      <c r="D97" s="74" t="s">
        <v>25</v>
      </c>
      <c r="E97" s="17" t="str">
        <f>IFERROR(VLOOKUP(C97,SRA!B:I,8,0),"")</f>
        <v>CLT</v>
      </c>
      <c r="F97" s="25" t="s">
        <v>583</v>
      </c>
      <c r="G97" s="17" t="str">
        <f>IFERROR(VLOOKUP(VLOOKUP(C97,SRA!B:F,5,0),FUNÇÃO!A:B,2,0),"")</f>
        <v>OP. DE PROD. IND.</v>
      </c>
      <c r="H97" s="13">
        <f>IFERROR(VLOOKUP(C97,SRA!B:T,18,0),"")</f>
        <v>1579.46</v>
      </c>
      <c r="I97" s="13">
        <f>IFERROR(VLOOKUP(C97,SRA!B:T,19,0),"")</f>
        <v>0</v>
      </c>
      <c r="J97" s="13">
        <f>IFERROR(VLOOKUP(C97,OUTUBRO!B:F,3,0),"")</f>
        <v>1623.03</v>
      </c>
      <c r="K97" s="13">
        <f>J97-L97</f>
        <v>1095.0900000000001</v>
      </c>
      <c r="L97" s="13">
        <f>IFERROR(VLOOKUP(C97,OUTUBRO!B:H,7,0),"")</f>
        <v>527.93999999999994</v>
      </c>
      <c r="M97" s="39" t="str">
        <f>IFERROR(VLOOKUP(C97,FÉRIAS!C:D,2,0),"")</f>
        <v/>
      </c>
      <c r="N97" s="26" t="str">
        <f>IFERROR(VLOOKUP(C97,Plan2!B:C,2,0),"")</f>
        <v/>
      </c>
    </row>
    <row r="98" spans="2:14" s="26" customFormat="1">
      <c r="B98" s="17">
        <f t="shared" si="1"/>
        <v>90</v>
      </c>
      <c r="C98" s="73">
        <v>1164</v>
      </c>
      <c r="D98" s="74" t="s">
        <v>26</v>
      </c>
      <c r="E98" s="17" t="str">
        <f>IFERROR(VLOOKUP(C98,SRA!B:I,8,0),"")</f>
        <v>CLT</v>
      </c>
      <c r="F98" s="25" t="s">
        <v>583</v>
      </c>
      <c r="G98" s="17" t="str">
        <f>IFERROR(VLOOKUP(VLOOKUP(C98,SRA!B:F,5,0),FUNÇÃO!A:B,2,0),"")</f>
        <v>TEC. EM ADM. E FIN.</v>
      </c>
      <c r="H98" s="13">
        <f>IFERROR(VLOOKUP(C98,SRA!B:T,18,0),"")</f>
        <v>4381.8999999999996</v>
      </c>
      <c r="I98" s="13">
        <f>IFERROR(VLOOKUP(C98,SRA!B:T,19,0),"")</f>
        <v>0</v>
      </c>
      <c r="J98" s="13">
        <f>IFERROR(VLOOKUP(C98,OUTUBRO!B:F,3,0),"")</f>
        <v>4381.8999999999996</v>
      </c>
      <c r="K98" s="13">
        <f>J98-L98</f>
        <v>1113.4399999999996</v>
      </c>
      <c r="L98" s="13">
        <f>IFERROR(VLOOKUP(C98,OUTUBRO!B:H,7,0),"")</f>
        <v>3268.46</v>
      </c>
      <c r="M98" s="39" t="str">
        <f>IFERROR(VLOOKUP(C98,FÉRIAS!C:D,2,0),"")</f>
        <v/>
      </c>
      <c r="N98" s="26" t="str">
        <f>IFERROR(VLOOKUP(C98,Plan2!B:C,2,0),"")</f>
        <v/>
      </c>
    </row>
    <row r="99" spans="2:14" s="26" customFormat="1">
      <c r="B99" s="17">
        <f t="shared" si="1"/>
        <v>91</v>
      </c>
      <c r="C99" s="73">
        <v>1169</v>
      </c>
      <c r="D99" s="74" t="s">
        <v>27</v>
      </c>
      <c r="E99" s="17" t="str">
        <f>IFERROR(VLOOKUP(C99,SRA!B:I,8,0),"")</f>
        <v>CLT</v>
      </c>
      <c r="F99" s="25" t="s">
        <v>583</v>
      </c>
      <c r="G99" s="17" t="str">
        <f>IFERROR(VLOOKUP(VLOOKUP(C99,SRA!B:F,5,0),FUNÇÃO!A:B,2,0),"")</f>
        <v>OP. DE PROD. IND.</v>
      </c>
      <c r="H99" s="13">
        <f>IFERROR(VLOOKUP(C99,SRA!B:T,18,0),"")</f>
        <v>2701.41</v>
      </c>
      <c r="I99" s="13">
        <f>IFERROR(VLOOKUP(C99,SRA!B:T,19,0),"")</f>
        <v>0</v>
      </c>
      <c r="J99" s="13">
        <f>IFERROR(VLOOKUP(C99,OUTUBRO!B:F,3,0),"")</f>
        <v>2943.15</v>
      </c>
      <c r="K99" s="13">
        <f>J99-L99</f>
        <v>1646.54</v>
      </c>
      <c r="L99" s="13">
        <f>IFERROR(VLOOKUP(C99,OUTUBRO!B:H,7,0),"")</f>
        <v>1296.6100000000001</v>
      </c>
      <c r="M99" s="39" t="str">
        <f>IFERROR(VLOOKUP(C99,FÉRIAS!C:D,2,0),"")</f>
        <v/>
      </c>
      <c r="N99" s="26" t="str">
        <f>IFERROR(VLOOKUP(C99,Plan2!B:C,2,0),"")</f>
        <v/>
      </c>
    </row>
    <row r="100" spans="2:14" s="26" customFormat="1">
      <c r="B100" s="17">
        <f t="shared" si="1"/>
        <v>92</v>
      </c>
      <c r="C100" s="73">
        <v>1177</v>
      </c>
      <c r="D100" s="74" t="s">
        <v>28</v>
      </c>
      <c r="E100" s="17" t="str">
        <f>IFERROR(VLOOKUP(C100,SRA!B:I,8,0),"")</f>
        <v>CLT</v>
      </c>
      <c r="F100" s="25" t="s">
        <v>583</v>
      </c>
      <c r="G100" s="17" t="str">
        <f>IFERROR(VLOOKUP(VLOOKUP(C100,SRA!B:F,5,0),FUNÇÃO!A:B,2,0),"")</f>
        <v>TEC. EM ADM. E FIN.</v>
      </c>
      <c r="H100" s="13">
        <f>IFERROR(VLOOKUP(C100,SRA!B:T,18,0),"")</f>
        <v>3114.15</v>
      </c>
      <c r="I100" s="13">
        <f>IFERROR(VLOOKUP(C100,SRA!B:T,19,0),"")</f>
        <v>0</v>
      </c>
      <c r="J100" s="13">
        <f>IFERROR(VLOOKUP(C100,OUTUBRO!B:F,3,0),"")</f>
        <v>3114.16</v>
      </c>
      <c r="K100" s="13">
        <f>J100-L100</f>
        <v>1701.51</v>
      </c>
      <c r="L100" s="13">
        <f>IFERROR(VLOOKUP(C100,OUTUBRO!B:H,7,0),"")</f>
        <v>1412.6499999999999</v>
      </c>
      <c r="M100" s="39" t="str">
        <f>IFERROR(VLOOKUP(C100,FÉRIAS!C:D,2,0),"")</f>
        <v/>
      </c>
      <c r="N100" s="26" t="str">
        <f>IFERROR(VLOOKUP(C100,Plan2!B:C,2,0),"")</f>
        <v/>
      </c>
    </row>
    <row r="101" spans="2:14" s="26" customFormat="1">
      <c r="B101" s="17">
        <f t="shared" si="1"/>
        <v>93</v>
      </c>
      <c r="C101" s="73">
        <v>1221</v>
      </c>
      <c r="D101" s="74" t="s">
        <v>29</v>
      </c>
      <c r="E101" s="17" t="str">
        <f>IFERROR(VLOOKUP(C101,SRA!B:I,8,0),"")</f>
        <v>CLT</v>
      </c>
      <c r="F101" s="25" t="s">
        <v>583</v>
      </c>
      <c r="G101" s="17" t="str">
        <f>IFERROR(VLOOKUP(VLOOKUP(C101,SRA!B:F,5,0),FUNÇÃO!A:B,2,0),"")</f>
        <v>ANALISTA EM PCP</v>
      </c>
      <c r="H101" s="13">
        <f>IFERROR(VLOOKUP(C101,SRA!B:T,18,0),"")</f>
        <v>7962.09</v>
      </c>
      <c r="I101" s="13">
        <f>IFERROR(VLOOKUP(C101,SRA!B:T,19,0),"")</f>
        <v>0</v>
      </c>
      <c r="J101" s="13">
        <f>IFERROR(VLOOKUP(C101,OUTUBRO!B:F,3,0),"")</f>
        <v>7962.09</v>
      </c>
      <c r="K101" s="13">
        <f>J101-L101</f>
        <v>2575.21</v>
      </c>
      <c r="L101" s="13">
        <f>IFERROR(VLOOKUP(C101,OUTUBRO!B:H,7,0),"")</f>
        <v>5386.88</v>
      </c>
      <c r="M101" s="39" t="str">
        <f>IFERROR(VLOOKUP(C101,FÉRIAS!C:D,2,0),"")</f>
        <v/>
      </c>
      <c r="N101" s="26" t="str">
        <f>IFERROR(VLOOKUP(C101,Plan2!B:C,2,0),"")</f>
        <v/>
      </c>
    </row>
    <row r="102" spans="2:14" s="26" customFormat="1">
      <c r="B102" s="17">
        <f t="shared" si="1"/>
        <v>94</v>
      </c>
      <c r="C102" s="73">
        <v>1229</v>
      </c>
      <c r="D102" s="74" t="s">
        <v>30</v>
      </c>
      <c r="E102" s="17" t="str">
        <f>IFERROR(VLOOKUP(C102,SRA!B:I,8,0),"")</f>
        <v>CLT</v>
      </c>
      <c r="F102" s="25" t="s">
        <v>583</v>
      </c>
      <c r="G102" s="17" t="str">
        <f>IFERROR(VLOOKUP(VLOOKUP(C102,SRA!B:F,5,0),FUNÇÃO!A:B,2,0),"")</f>
        <v>OP. DE PROD. IND.</v>
      </c>
      <c r="H102" s="13">
        <f>IFERROR(VLOOKUP(C102,SRA!B:T,18,0),"")</f>
        <v>3283.6</v>
      </c>
      <c r="I102" s="13">
        <f>IFERROR(VLOOKUP(C102,SRA!B:T,19,0),"")</f>
        <v>0</v>
      </c>
      <c r="J102" s="13">
        <f>IFERROR(VLOOKUP(C102,OUTUBRO!B:F,3,0),"")</f>
        <v>3374.19</v>
      </c>
      <c r="K102" s="13">
        <f>J102-L102</f>
        <v>1384.35</v>
      </c>
      <c r="L102" s="13">
        <f>IFERROR(VLOOKUP(C102,OUTUBRO!B:H,7,0),"")</f>
        <v>1989.8400000000001</v>
      </c>
      <c r="M102" s="39" t="str">
        <f>IFERROR(VLOOKUP(C102,FÉRIAS!C:D,2,0),"")</f>
        <v/>
      </c>
      <c r="N102" s="26" t="str">
        <f>IFERROR(VLOOKUP(C102,Plan2!B:C,2,0),"")</f>
        <v/>
      </c>
    </row>
    <row r="103" spans="2:14" s="26" customFormat="1">
      <c r="B103" s="17">
        <f t="shared" si="1"/>
        <v>95</v>
      </c>
      <c r="C103" s="73">
        <v>1243</v>
      </c>
      <c r="D103" s="74" t="s">
        <v>31</v>
      </c>
      <c r="E103" s="17" t="str">
        <f>IFERROR(VLOOKUP(C103,SRA!B:I,8,0),"")</f>
        <v>CLT</v>
      </c>
      <c r="F103" s="25" t="s">
        <v>583</v>
      </c>
      <c r="G103" s="17" t="str">
        <f>IFERROR(VLOOKUP(VLOOKUP(C103,SRA!B:F,5,0),FUNÇÃO!A:B,2,0),"")</f>
        <v>OP. DE PROD. IND.</v>
      </c>
      <c r="H103" s="13">
        <f>IFERROR(VLOOKUP(C103,SRA!B:T,18,0),"")</f>
        <v>2116.63</v>
      </c>
      <c r="I103" s="13">
        <f>IFERROR(VLOOKUP(C103,SRA!B:T,19,0),"")</f>
        <v>0</v>
      </c>
      <c r="J103" s="13">
        <f>IFERROR(VLOOKUP(C103,OUTUBRO!B:F,3,0),"")</f>
        <v>2174.3000000000002</v>
      </c>
      <c r="K103" s="13">
        <f>J103-L103</f>
        <v>918.61000000000013</v>
      </c>
      <c r="L103" s="13">
        <f>IFERROR(VLOOKUP(C103,OUTUBRO!B:H,7,0),"")</f>
        <v>1255.69</v>
      </c>
      <c r="M103" s="39" t="str">
        <f>IFERROR(VLOOKUP(C103,FÉRIAS!C:D,2,0),"")</f>
        <v/>
      </c>
      <c r="N103" s="26" t="str">
        <f>IFERROR(VLOOKUP(C103,Plan2!B:C,2,0),"")</f>
        <v/>
      </c>
    </row>
    <row r="104" spans="2:14" s="26" customFormat="1">
      <c r="B104" s="17">
        <f t="shared" si="1"/>
        <v>96</v>
      </c>
      <c r="C104" s="73">
        <v>1258</v>
      </c>
      <c r="D104" s="74" t="s">
        <v>32</v>
      </c>
      <c r="E104" s="17" t="str">
        <f>IFERROR(VLOOKUP(C104,SRA!B:I,8,0),"")</f>
        <v>CLT</v>
      </c>
      <c r="F104" s="25" t="s">
        <v>583</v>
      </c>
      <c r="G104" s="17" t="str">
        <f>IFERROR(VLOOKUP(VLOOKUP(C104,SRA!B:F,5,0),FUNÇÃO!A:B,2,0),"")</f>
        <v>TEC. EM ADM. E FIN.</v>
      </c>
      <c r="H104" s="13">
        <f>IFERROR(VLOOKUP(C104,SRA!B:T,18,0),"")</f>
        <v>5073.3500000000004</v>
      </c>
      <c r="I104" s="13">
        <f>IFERROR(VLOOKUP(C104,SRA!B:T,19,0),"")</f>
        <v>0</v>
      </c>
      <c r="J104" s="13">
        <f>IFERROR(VLOOKUP(C104,OUTUBRO!B:F,3,0),"")</f>
        <v>5073.3500000000004</v>
      </c>
      <c r="K104" s="13">
        <f>J104-L104</f>
        <v>2384.7300000000005</v>
      </c>
      <c r="L104" s="13">
        <f>IFERROR(VLOOKUP(C104,OUTUBRO!B:H,7,0),"")</f>
        <v>2688.62</v>
      </c>
      <c r="M104" s="39" t="str">
        <f>IFERROR(VLOOKUP(C104,FÉRIAS!C:D,2,0),"")</f>
        <v/>
      </c>
      <c r="N104" s="26" t="str">
        <f>IFERROR(VLOOKUP(C104,Plan2!B:C,2,0),"")</f>
        <v/>
      </c>
    </row>
    <row r="105" spans="2:14" s="26" customFormat="1">
      <c r="B105" s="17">
        <f t="shared" si="1"/>
        <v>97</v>
      </c>
      <c r="C105" s="73">
        <v>1263</v>
      </c>
      <c r="D105" s="74" t="s">
        <v>33</v>
      </c>
      <c r="E105" s="17" t="str">
        <f>IFERROR(VLOOKUP(C105,SRA!B:I,8,0),"")</f>
        <v>CLT</v>
      </c>
      <c r="F105" s="25" t="s">
        <v>597</v>
      </c>
      <c r="G105" s="17" t="str">
        <f>IFERROR(VLOOKUP(VLOOKUP(C105,SRA!B:F,5,0),FUNÇÃO!A:B,2,0),"")</f>
        <v>FARMACEUTICO IND</v>
      </c>
      <c r="H105" s="13">
        <f>IFERROR(VLOOKUP(C105,SRA!B:T,18,0),"")</f>
        <v>11165.880000000001</v>
      </c>
      <c r="I105" s="13">
        <f>IFERROR(VLOOKUP(C105,SRA!B:T,19,0),"")</f>
        <v>0</v>
      </c>
      <c r="J105" s="13">
        <f>IFERROR(VLOOKUP(C105,OUTUBRO!B:F,3,0),"")</f>
        <v>14019.39</v>
      </c>
      <c r="K105" s="13">
        <f>J105-L105</f>
        <v>10369.83</v>
      </c>
      <c r="L105" s="13">
        <f>IFERROR(VLOOKUP(C105,OUTUBRO!B:H,7,0),"")</f>
        <v>3649.56</v>
      </c>
      <c r="M105" s="39" t="str">
        <f>IFERROR(VLOOKUP(C105,FÉRIAS!C:D,2,0),"")</f>
        <v>JOVITA MARIA DE FARIAS BRAGA</v>
      </c>
      <c r="N105" s="26" t="str">
        <f>IFERROR(VLOOKUP(C105,Plan2!B:C,2,0),"")</f>
        <v/>
      </c>
    </row>
    <row r="106" spans="2:14" s="26" customFormat="1">
      <c r="B106" s="17">
        <f t="shared" si="1"/>
        <v>98</v>
      </c>
      <c r="C106" s="73">
        <v>1267</v>
      </c>
      <c r="D106" s="74" t="s">
        <v>34</v>
      </c>
      <c r="E106" s="17" t="str">
        <f>IFERROR(VLOOKUP(C106,SRA!B:I,8,0),"")</f>
        <v>CLT</v>
      </c>
      <c r="F106" s="25" t="s">
        <v>583</v>
      </c>
      <c r="G106" s="17" t="str">
        <f>IFERROR(VLOOKUP(VLOOKUP(C106,SRA!B:F,5,0),FUNÇÃO!A:B,2,0),"")</f>
        <v>FARMACEUTICO IND</v>
      </c>
      <c r="H106" s="13">
        <f>IFERROR(VLOOKUP(C106,SRA!B:T,18,0),"")</f>
        <v>17172.39</v>
      </c>
      <c r="I106" s="13">
        <f>IFERROR(VLOOKUP(C106,SRA!B:T,19,0),"")</f>
        <v>0</v>
      </c>
      <c r="J106" s="13">
        <f>IFERROR(VLOOKUP(C106,OUTUBRO!B:F,3,0),"")</f>
        <v>17172.39</v>
      </c>
      <c r="K106" s="13">
        <f>J106-L106</f>
        <v>5877.43</v>
      </c>
      <c r="L106" s="13">
        <f>IFERROR(VLOOKUP(C106,OUTUBRO!B:H,7,0),"")</f>
        <v>11294.96</v>
      </c>
      <c r="M106" s="39" t="str">
        <f>IFERROR(VLOOKUP(C106,FÉRIAS!C:D,2,0),"")</f>
        <v/>
      </c>
      <c r="N106" s="26" t="str">
        <f>IFERROR(VLOOKUP(C106,Plan2!B:C,2,0),"")</f>
        <v/>
      </c>
    </row>
    <row r="107" spans="2:14" s="26" customFormat="1">
      <c r="B107" s="17">
        <f t="shared" si="1"/>
        <v>99</v>
      </c>
      <c r="C107" s="73">
        <v>1269</v>
      </c>
      <c r="D107" s="74" t="s">
        <v>35</v>
      </c>
      <c r="E107" s="17" t="str">
        <f>IFERROR(VLOOKUP(C107,SRA!B:I,8,0),"")</f>
        <v>CLT</v>
      </c>
      <c r="F107" s="25" t="s">
        <v>583</v>
      </c>
      <c r="G107" s="17" t="str">
        <f>IFERROR(VLOOKUP(VLOOKUP(C107,SRA!B:F,5,0),FUNÇÃO!A:B,2,0),"")</f>
        <v>ASS. DE SERVICOS</v>
      </c>
      <c r="H107" s="13">
        <f>IFERROR(VLOOKUP(C107,SRA!B:T,18,0),"")</f>
        <v>1579.46</v>
      </c>
      <c r="I107" s="13">
        <f>IFERROR(VLOOKUP(C107,SRA!B:T,19,0),"")</f>
        <v>0</v>
      </c>
      <c r="J107" s="13">
        <f>IFERROR(VLOOKUP(C107,OUTUBRO!B:F,3,0),"")</f>
        <v>1579.46</v>
      </c>
      <c r="K107" s="13">
        <f>J107-L107</f>
        <v>390.42000000000007</v>
      </c>
      <c r="L107" s="13">
        <f>IFERROR(VLOOKUP(C107,OUTUBRO!B:H,7,0),"")</f>
        <v>1189.04</v>
      </c>
      <c r="M107" s="39" t="str">
        <f>IFERROR(VLOOKUP(C107,FÉRIAS!C:D,2,0),"")</f>
        <v/>
      </c>
      <c r="N107" s="26" t="str">
        <f>IFERROR(VLOOKUP(C107,Plan2!B:C,2,0),"")</f>
        <v/>
      </c>
    </row>
    <row r="108" spans="2:14" s="26" customFormat="1">
      <c r="B108" s="17">
        <f t="shared" si="1"/>
        <v>100</v>
      </c>
      <c r="C108" s="73">
        <v>1328</v>
      </c>
      <c r="D108" s="74" t="s">
        <v>36</v>
      </c>
      <c r="E108" s="17" t="str">
        <f>IFERROR(VLOOKUP(C108,SRA!B:I,8,0),"")</f>
        <v>CLT</v>
      </c>
      <c r="F108" s="25" t="s">
        <v>597</v>
      </c>
      <c r="G108" s="17" t="str">
        <f>IFERROR(VLOOKUP(VLOOKUP(C108,SRA!B:F,5,0),FUNÇÃO!A:B,2,0),"")</f>
        <v>TEC. EM ADM. E FIN.</v>
      </c>
      <c r="H108" s="13">
        <f>IFERROR(VLOOKUP(C108,SRA!B:T,18,0),"")</f>
        <v>3114.15</v>
      </c>
      <c r="I108" s="13">
        <f>IFERROR(VLOOKUP(C108,SRA!B:T,19,0),"")</f>
        <v>0</v>
      </c>
      <c r="J108" s="13">
        <f>IFERROR(VLOOKUP(C108,OUTUBRO!B:F,3,0),"")</f>
        <v>4359.8100000000004</v>
      </c>
      <c r="K108" s="13">
        <f>J108-L108</f>
        <v>4313.79</v>
      </c>
      <c r="L108" s="13">
        <f>IFERROR(VLOOKUP(C108,OUTUBRO!B:H,7,0),"")</f>
        <v>46.02</v>
      </c>
      <c r="M108" s="39" t="str">
        <f>IFERROR(VLOOKUP(C108,FÉRIAS!C:D,2,0),"")</f>
        <v>LIZETE ALFREDINA DA SILVA</v>
      </c>
      <c r="N108" s="26" t="str">
        <f>IFERROR(VLOOKUP(C108,Plan2!B:C,2,0),"")</f>
        <v/>
      </c>
    </row>
    <row r="109" spans="2:14" s="26" customFormat="1">
      <c r="B109" s="17">
        <f t="shared" si="1"/>
        <v>101</v>
      </c>
      <c r="C109" s="73">
        <v>1330</v>
      </c>
      <c r="D109" s="74" t="s">
        <v>37</v>
      </c>
      <c r="E109" s="17" t="str">
        <f>IFERROR(VLOOKUP(C109,SRA!B:I,8,0),"")</f>
        <v>CLT</v>
      </c>
      <c r="F109" s="25" t="s">
        <v>583</v>
      </c>
      <c r="G109" s="17" t="str">
        <f>IFERROR(VLOOKUP(VLOOKUP(C109,SRA!B:F,5,0),FUNÇÃO!A:B,2,0),"")</f>
        <v>OP. DE PROD. IND.</v>
      </c>
      <c r="H109" s="13">
        <f>IFERROR(VLOOKUP(C109,SRA!B:T,18,0),"")</f>
        <v>2836.49</v>
      </c>
      <c r="I109" s="13">
        <f>IFERROR(VLOOKUP(C109,SRA!B:T,19,0),"")</f>
        <v>0</v>
      </c>
      <c r="J109" s="13">
        <f>IFERROR(VLOOKUP(C109,OUTUBRO!B:F,3,0),"")</f>
        <v>3098.44</v>
      </c>
      <c r="K109" s="13">
        <f>J109-L109</f>
        <v>1879.5300000000002</v>
      </c>
      <c r="L109" s="13">
        <f>IFERROR(VLOOKUP(C109,OUTUBRO!B:H,7,0),"")</f>
        <v>1218.9099999999999</v>
      </c>
      <c r="M109" s="39" t="str">
        <f>IFERROR(VLOOKUP(C109,FÉRIAS!C:D,2,0),"")</f>
        <v/>
      </c>
      <c r="N109" s="26" t="str">
        <f>IFERROR(VLOOKUP(C109,Plan2!B:C,2,0),"")</f>
        <v/>
      </c>
    </row>
    <row r="110" spans="2:14" s="26" customFormat="1">
      <c r="B110" s="17">
        <f t="shared" si="1"/>
        <v>102</v>
      </c>
      <c r="C110" s="73">
        <v>1333</v>
      </c>
      <c r="D110" s="74" t="s">
        <v>38</v>
      </c>
      <c r="E110" s="17" t="str">
        <f>IFERROR(VLOOKUP(C110,SRA!B:I,8,0),"")</f>
        <v>CLT</v>
      </c>
      <c r="F110" s="25" t="s">
        <v>583</v>
      </c>
      <c r="G110" s="17" t="str">
        <f>IFERROR(VLOOKUP(VLOOKUP(C110,SRA!B:F,5,0),FUNÇÃO!A:B,2,0),"")</f>
        <v>OP. DE PROD. IND.</v>
      </c>
      <c r="H110" s="13">
        <f>IFERROR(VLOOKUP(C110,SRA!B:T,18,0),"")</f>
        <v>3127.25</v>
      </c>
      <c r="I110" s="13">
        <f>IFERROR(VLOOKUP(C110,SRA!B:T,19,0),"")</f>
        <v>0</v>
      </c>
      <c r="J110" s="13">
        <f>IFERROR(VLOOKUP(C110,OUTUBRO!B:F,3,0),"")</f>
        <v>3127.25</v>
      </c>
      <c r="K110" s="13">
        <f>J110-L110</f>
        <v>1162.56</v>
      </c>
      <c r="L110" s="13">
        <f>IFERROR(VLOOKUP(C110,OUTUBRO!B:H,7,0),"")</f>
        <v>1964.69</v>
      </c>
      <c r="M110" s="39" t="str">
        <f>IFERROR(VLOOKUP(C110,FÉRIAS!C:D,2,0),"")</f>
        <v/>
      </c>
      <c r="N110" s="26" t="str">
        <f>IFERROR(VLOOKUP(C110,Plan2!B:C,2,0),"")</f>
        <v/>
      </c>
    </row>
    <row r="111" spans="2:14" s="26" customFormat="1">
      <c r="B111" s="17">
        <f t="shared" si="1"/>
        <v>103</v>
      </c>
      <c r="C111" s="73">
        <v>1337</v>
      </c>
      <c r="D111" s="74" t="s">
        <v>39</v>
      </c>
      <c r="E111" s="17" t="str">
        <f>IFERROR(VLOOKUP(C111,SRA!B:I,8,0),"")</f>
        <v>CLT</v>
      </c>
      <c r="F111" s="25" t="s">
        <v>583</v>
      </c>
      <c r="G111" s="17" t="str">
        <f>IFERROR(VLOOKUP(VLOOKUP(C111,SRA!B:F,5,0),FUNÇÃO!A:B,2,0),"")</f>
        <v>TEC. EM ADM. E FIN.</v>
      </c>
      <c r="H111" s="13">
        <f>IFERROR(VLOOKUP(C111,SRA!B:T,18,0),"")</f>
        <v>3879.02</v>
      </c>
      <c r="I111" s="13">
        <f>IFERROR(VLOOKUP(C111,SRA!B:T,19,0),"")</f>
        <v>0</v>
      </c>
      <c r="J111" s="13">
        <f>IFERROR(VLOOKUP(C111,OUTUBRO!B:F,3,0),"")</f>
        <v>3879.02</v>
      </c>
      <c r="K111" s="13">
        <f>J111-L111</f>
        <v>1702.67</v>
      </c>
      <c r="L111" s="13">
        <f>IFERROR(VLOOKUP(C111,OUTUBRO!B:H,7,0),"")</f>
        <v>2176.35</v>
      </c>
      <c r="M111" s="39" t="str">
        <f>IFERROR(VLOOKUP(C111,FÉRIAS!C:D,2,0),"")</f>
        <v/>
      </c>
      <c r="N111" s="26" t="str">
        <f>IFERROR(VLOOKUP(C111,Plan2!B:C,2,0),"")</f>
        <v/>
      </c>
    </row>
    <row r="112" spans="2:14" s="26" customFormat="1">
      <c r="B112" s="17">
        <f t="shared" si="1"/>
        <v>104</v>
      </c>
      <c r="C112" s="73">
        <v>1363</v>
      </c>
      <c r="D112" s="74" t="s">
        <v>40</v>
      </c>
      <c r="E112" s="17" t="str">
        <f>IFERROR(VLOOKUP(C112,SRA!B:I,8,0),"")</f>
        <v>CLT</v>
      </c>
      <c r="F112" s="25" t="s">
        <v>583</v>
      </c>
      <c r="G112" s="17" t="str">
        <f>IFERROR(VLOOKUP(VLOOKUP(C112,SRA!B:F,5,0),FUNÇÃO!A:B,2,0),"")</f>
        <v>TEC. EM ADM. E FIN.</v>
      </c>
      <c r="H112" s="13">
        <f>IFERROR(VLOOKUP(C112,SRA!B:T,18,0),"")</f>
        <v>3433.36</v>
      </c>
      <c r="I112" s="13">
        <f>IFERROR(VLOOKUP(C112,SRA!B:T,19,0),"")</f>
        <v>708.95</v>
      </c>
      <c r="J112" s="13">
        <f>IFERROR(VLOOKUP(C112,OUTUBRO!B:F,3,0),"")</f>
        <v>4142.3100000000004</v>
      </c>
      <c r="K112" s="13">
        <f>J112-L112</f>
        <v>1283.0600000000004</v>
      </c>
      <c r="L112" s="13">
        <f>IFERROR(VLOOKUP(C112,OUTUBRO!B:H,7,0),"")</f>
        <v>2859.25</v>
      </c>
      <c r="M112" s="39" t="str">
        <f>IFERROR(VLOOKUP(C112,FÉRIAS!C:D,2,0),"")</f>
        <v/>
      </c>
      <c r="N112" s="26" t="str">
        <f>IFERROR(VLOOKUP(C112,Plan2!B:C,2,0),"")</f>
        <v/>
      </c>
    </row>
    <row r="113" spans="2:14" s="26" customFormat="1">
      <c r="B113" s="17">
        <f t="shared" si="1"/>
        <v>105</v>
      </c>
      <c r="C113" s="73">
        <v>1369</v>
      </c>
      <c r="D113" s="74" t="s">
        <v>41</v>
      </c>
      <c r="E113" s="17" t="str">
        <f>IFERROR(VLOOKUP(C113,SRA!B:I,8,0),"")</f>
        <v>CLT</v>
      </c>
      <c r="F113" s="25" t="s">
        <v>583</v>
      </c>
      <c r="G113" s="17" t="str">
        <f>IFERROR(VLOOKUP(VLOOKUP(C113,SRA!B:F,5,0),FUNÇÃO!A:B,2,0),"")</f>
        <v>TEC.EM QUALIDADE IND</v>
      </c>
      <c r="H113" s="13">
        <f>IFERROR(VLOOKUP(C113,SRA!B:T,18,0),"")</f>
        <v>2107.77</v>
      </c>
      <c r="I113" s="13">
        <f>IFERROR(VLOOKUP(C113,SRA!B:T,19,0),"")</f>
        <v>0</v>
      </c>
      <c r="J113" s="13">
        <f>IFERROR(VLOOKUP(C113,OUTUBRO!B:F,3,0),"")</f>
        <v>2488</v>
      </c>
      <c r="K113" s="13">
        <f>J113-L113</f>
        <v>1326.96</v>
      </c>
      <c r="L113" s="13">
        <f>IFERROR(VLOOKUP(C113,OUTUBRO!B:H,7,0),"")</f>
        <v>1161.04</v>
      </c>
      <c r="M113" s="39" t="str">
        <f>IFERROR(VLOOKUP(C113,FÉRIAS!C:D,2,0),"")</f>
        <v/>
      </c>
      <c r="N113" s="26" t="str">
        <f>IFERROR(VLOOKUP(C113,Plan2!B:C,2,0),"")</f>
        <v/>
      </c>
    </row>
    <row r="114" spans="2:14" s="26" customFormat="1">
      <c r="B114" s="17">
        <f t="shared" si="1"/>
        <v>106</v>
      </c>
      <c r="C114" s="73">
        <v>1393</v>
      </c>
      <c r="D114" s="74" t="s">
        <v>42</v>
      </c>
      <c r="E114" s="17" t="str">
        <f>IFERROR(VLOOKUP(C114,SRA!B:I,8,0),"")</f>
        <v>CLT</v>
      </c>
      <c r="F114" s="25" t="s">
        <v>583</v>
      </c>
      <c r="G114" s="17" t="str">
        <f>IFERROR(VLOOKUP(VLOOKUP(C114,SRA!B:F,5,0),FUNÇÃO!A:B,2,0),"")</f>
        <v>TEC UTI TRA EFLUENTE</v>
      </c>
      <c r="H114" s="13">
        <f>IFERROR(VLOOKUP(C114,SRA!B:T,18,0),"")</f>
        <v>3114.15</v>
      </c>
      <c r="I114" s="13">
        <f>IFERROR(VLOOKUP(C114,SRA!B:T,19,0),"")</f>
        <v>0</v>
      </c>
      <c r="J114" s="13">
        <f>IFERROR(VLOOKUP(C114,OUTUBRO!B:F,3,0),"")</f>
        <v>3568.75</v>
      </c>
      <c r="K114" s="13">
        <f>J114-L114</f>
        <v>868.90999999999985</v>
      </c>
      <c r="L114" s="13">
        <f>IFERROR(VLOOKUP(C114,OUTUBRO!B:H,7,0),"")</f>
        <v>2699.84</v>
      </c>
      <c r="M114" s="39" t="str">
        <f>IFERROR(VLOOKUP(C114,FÉRIAS!C:D,2,0),"")</f>
        <v/>
      </c>
      <c r="N114" s="26" t="str">
        <f>IFERROR(VLOOKUP(C114,Plan2!B:C,2,0),"")</f>
        <v/>
      </c>
    </row>
    <row r="115" spans="2:14" s="26" customFormat="1">
      <c r="B115" s="17">
        <f t="shared" si="1"/>
        <v>107</v>
      </c>
      <c r="C115" s="73">
        <v>1413</v>
      </c>
      <c r="D115" s="74" t="s">
        <v>43</v>
      </c>
      <c r="E115" s="17" t="str">
        <f>IFERROR(VLOOKUP(C115,SRA!B:I,8,0),"")</f>
        <v>CLT</v>
      </c>
      <c r="F115" s="25" t="s">
        <v>583</v>
      </c>
      <c r="G115" s="17" t="str">
        <f>IFERROR(VLOOKUP(VLOOKUP(C115,SRA!B:F,5,0),FUNÇÃO!A:B,2,0),"")</f>
        <v>FARMACEUTICO IND</v>
      </c>
      <c r="H115" s="13">
        <f>IFERROR(VLOOKUP(C115,SRA!B:T,18,0),"")</f>
        <v>20940.45</v>
      </c>
      <c r="I115" s="13">
        <f>IFERROR(VLOOKUP(C115,SRA!B:T,19,0),"")</f>
        <v>0</v>
      </c>
      <c r="J115" s="13">
        <f>IFERROR(VLOOKUP(C115,OUTUBRO!B:F,3,0),"")</f>
        <v>20940.45</v>
      </c>
      <c r="K115" s="13">
        <f>J115-L115</f>
        <v>8895.34</v>
      </c>
      <c r="L115" s="13">
        <f>IFERROR(VLOOKUP(C115,OUTUBRO!B:H,7,0),"")</f>
        <v>12045.11</v>
      </c>
      <c r="M115" s="39" t="str">
        <f>IFERROR(VLOOKUP(C115,FÉRIAS!C:D,2,0),"")</f>
        <v/>
      </c>
      <c r="N115" s="26" t="str">
        <f>IFERROR(VLOOKUP(C115,Plan2!B:C,2,0),"")</f>
        <v/>
      </c>
    </row>
    <row r="116" spans="2:14" s="26" customFormat="1">
      <c r="B116" s="17">
        <f t="shared" si="1"/>
        <v>108</v>
      </c>
      <c r="C116" s="73">
        <v>1418</v>
      </c>
      <c r="D116" s="74" t="s">
        <v>44</v>
      </c>
      <c r="E116" s="17" t="str">
        <f>IFERROR(VLOOKUP(C116,SRA!B:I,8,0),"")</f>
        <v>CLT</v>
      </c>
      <c r="F116" s="25" t="s">
        <v>583</v>
      </c>
      <c r="G116" s="17" t="str">
        <f>IFERROR(VLOOKUP(VLOOKUP(C116,SRA!B:F,5,0),FUNÇÃO!A:B,2,0),"")</f>
        <v>TEC. COMERCIAL</v>
      </c>
      <c r="H116" s="13">
        <f>IFERROR(VLOOKUP(C116,SRA!B:T,18,0),"")</f>
        <v>3785.26</v>
      </c>
      <c r="I116" s="13">
        <f>IFERROR(VLOOKUP(C116,SRA!B:T,19,0),"")</f>
        <v>0</v>
      </c>
      <c r="J116" s="13">
        <f>IFERROR(VLOOKUP(C116,OUTUBRO!B:F,3,0),"")</f>
        <v>3785.26</v>
      </c>
      <c r="K116" s="13">
        <f>J116-L116</f>
        <v>1690.5700000000002</v>
      </c>
      <c r="L116" s="13">
        <f>IFERROR(VLOOKUP(C116,OUTUBRO!B:H,7,0),"")</f>
        <v>2094.69</v>
      </c>
      <c r="M116" s="39" t="str">
        <f>IFERROR(VLOOKUP(C116,FÉRIAS!C:D,2,0),"")</f>
        <v/>
      </c>
      <c r="N116" s="26" t="str">
        <f>IFERROR(VLOOKUP(C116,Plan2!B:C,2,0),"")</f>
        <v/>
      </c>
    </row>
    <row r="117" spans="2:14" s="26" customFormat="1">
      <c r="B117" s="17">
        <f t="shared" si="1"/>
        <v>109</v>
      </c>
      <c r="C117" s="73">
        <v>1427</v>
      </c>
      <c r="D117" s="74" t="s">
        <v>45</v>
      </c>
      <c r="E117" s="17" t="str">
        <f>IFERROR(VLOOKUP(C117,SRA!B:I,8,0),"")</f>
        <v>CLT</v>
      </c>
      <c r="F117" s="25" t="s">
        <v>583</v>
      </c>
      <c r="G117" s="17" t="str">
        <f>IFERROR(VLOOKUP(VLOOKUP(C117,SRA!B:F,5,0),FUNÇÃO!A:B,2,0),"")</f>
        <v>FARMACEUTICO IND</v>
      </c>
      <c r="H117" s="13">
        <f>IFERROR(VLOOKUP(C117,SRA!B:T,18,0),"")</f>
        <v>11165.880000000001</v>
      </c>
      <c r="I117" s="13">
        <f>IFERROR(VLOOKUP(C117,SRA!B:T,19,0),"")</f>
        <v>0</v>
      </c>
      <c r="J117" s="13">
        <f>IFERROR(VLOOKUP(C117,OUTUBRO!B:F,3,0),"")</f>
        <v>11165.88</v>
      </c>
      <c r="K117" s="13">
        <f>J117-L117</f>
        <v>3670.3799999999992</v>
      </c>
      <c r="L117" s="13">
        <f>IFERROR(VLOOKUP(C117,OUTUBRO!B:H,7,0),"")</f>
        <v>7495.5</v>
      </c>
      <c r="M117" s="39" t="str">
        <f>IFERROR(VLOOKUP(C117,FÉRIAS!C:D,2,0),"")</f>
        <v/>
      </c>
      <c r="N117" s="26" t="str">
        <f>IFERROR(VLOOKUP(C117,Plan2!B:C,2,0),"")</f>
        <v/>
      </c>
    </row>
    <row r="118" spans="2:14" s="26" customFormat="1">
      <c r="B118" s="17">
        <f t="shared" si="1"/>
        <v>110</v>
      </c>
      <c r="C118" s="73">
        <v>1429</v>
      </c>
      <c r="D118" s="74" t="s">
        <v>46</v>
      </c>
      <c r="E118" s="17" t="str">
        <f>IFERROR(VLOOKUP(C118,SRA!B:I,8,0),"")</f>
        <v>CLT</v>
      </c>
      <c r="F118" s="25" t="s">
        <v>583</v>
      </c>
      <c r="G118" s="17" t="str">
        <f>IFERROR(VLOOKUP(VLOOKUP(C118,SRA!B:F,5,0),FUNÇÃO!A:B,2,0),"")</f>
        <v>OP. PROD. IND. (D)</v>
      </c>
      <c r="H118" s="13">
        <f>IFERROR(VLOOKUP(C118,SRA!B:T,18,0),"")</f>
        <v>4072.91</v>
      </c>
      <c r="I118" s="13">
        <f>IFERROR(VLOOKUP(C118,SRA!B:T,19,0),"")</f>
        <v>0</v>
      </c>
      <c r="J118" s="13">
        <f>IFERROR(VLOOKUP(C118,OUTUBRO!B:F,3,0),"")</f>
        <v>4559.99</v>
      </c>
      <c r="K118" s="13">
        <f>J118-L118</f>
        <v>841.35999999999967</v>
      </c>
      <c r="L118" s="13">
        <f>IFERROR(VLOOKUP(C118,OUTUBRO!B:H,7,0),"")</f>
        <v>3718.63</v>
      </c>
      <c r="M118" s="39" t="str">
        <f>IFERROR(VLOOKUP(C118,FÉRIAS!C:D,2,0),"")</f>
        <v/>
      </c>
      <c r="N118" s="26" t="str">
        <f>IFERROR(VLOOKUP(C118,Plan2!B:C,2,0),"")</f>
        <v/>
      </c>
    </row>
    <row r="119" spans="2:14" s="26" customFormat="1">
      <c r="B119" s="17">
        <f t="shared" si="1"/>
        <v>111</v>
      </c>
      <c r="C119" s="73">
        <v>1454</v>
      </c>
      <c r="D119" s="74" t="s">
        <v>47</v>
      </c>
      <c r="E119" s="17" t="str">
        <f>IFERROR(VLOOKUP(C119,SRA!B:I,8,0),"")</f>
        <v>CLT</v>
      </c>
      <c r="F119" s="25" t="s">
        <v>583</v>
      </c>
      <c r="G119" s="17" t="str">
        <f>IFERROR(VLOOKUP(VLOOKUP(C119,SRA!B:F,5,0),FUNÇÃO!A:B,2,0),"")</f>
        <v>OP. PROD. IND. (D)</v>
      </c>
      <c r="H119" s="13">
        <f>IFERROR(VLOOKUP(C119,SRA!B:T,18,0),"")</f>
        <v>3729.1</v>
      </c>
      <c r="I119" s="13">
        <f>IFERROR(VLOOKUP(C119,SRA!B:T,19,0),"")</f>
        <v>0</v>
      </c>
      <c r="J119" s="13">
        <f>IFERROR(VLOOKUP(C119,OUTUBRO!B:F,3,0),"")</f>
        <v>4178.47</v>
      </c>
      <c r="K119" s="13">
        <f>J119-L119</f>
        <v>1937.7600000000002</v>
      </c>
      <c r="L119" s="13">
        <f>IFERROR(VLOOKUP(C119,OUTUBRO!B:H,7,0),"")</f>
        <v>2240.71</v>
      </c>
      <c r="M119" s="39" t="str">
        <f>IFERROR(VLOOKUP(C119,FÉRIAS!C:D,2,0),"")</f>
        <v/>
      </c>
      <c r="N119" s="26" t="str">
        <f>IFERROR(VLOOKUP(C119,Plan2!B:C,2,0),"")</f>
        <v/>
      </c>
    </row>
    <row r="120" spans="2:14" s="26" customFormat="1">
      <c r="B120" s="17">
        <f t="shared" si="1"/>
        <v>112</v>
      </c>
      <c r="C120" s="73">
        <v>1475</v>
      </c>
      <c r="D120" s="74" t="s">
        <v>48</v>
      </c>
      <c r="E120" s="17" t="str">
        <f>IFERROR(VLOOKUP(C120,SRA!B:I,8,0),"")</f>
        <v>CLT</v>
      </c>
      <c r="F120" s="25" t="s">
        <v>583</v>
      </c>
      <c r="G120" s="17" t="str">
        <f>IFERROR(VLOOKUP(VLOOKUP(C120,SRA!B:F,5,0),FUNÇÃO!A:B,2,0),"")</f>
        <v>TEC. CONTABIL</v>
      </c>
      <c r="H120" s="13">
        <f>IFERROR(VLOOKUP(C120,SRA!B:T,18,0),"")</f>
        <v>3114.15</v>
      </c>
      <c r="I120" s="13">
        <f>IFERROR(VLOOKUP(C120,SRA!B:T,19,0),"")</f>
        <v>0</v>
      </c>
      <c r="J120" s="13">
        <f>IFERROR(VLOOKUP(C120,OUTUBRO!B:F,3,0),"")</f>
        <v>3114.15</v>
      </c>
      <c r="K120" s="13">
        <f>J120-L120</f>
        <v>732.15000000000009</v>
      </c>
      <c r="L120" s="13">
        <f>IFERROR(VLOOKUP(C120,OUTUBRO!B:H,7,0),"")</f>
        <v>2382</v>
      </c>
      <c r="M120" s="39" t="str">
        <f>IFERROR(VLOOKUP(C120,FÉRIAS!C:D,2,0),"")</f>
        <v/>
      </c>
      <c r="N120" s="26" t="str">
        <f>IFERROR(VLOOKUP(C120,Plan2!B:C,2,0),"")</f>
        <v/>
      </c>
    </row>
    <row r="121" spans="2:14" s="26" customFormat="1">
      <c r="B121" s="17">
        <f t="shared" si="1"/>
        <v>113</v>
      </c>
      <c r="C121" s="73">
        <v>1483</v>
      </c>
      <c r="D121" s="74" t="s">
        <v>49</v>
      </c>
      <c r="E121" s="17" t="str">
        <f>IFERROR(VLOOKUP(C121,SRA!B:I,8,0),"")</f>
        <v>CLT</v>
      </c>
      <c r="F121" s="25" t="s">
        <v>583</v>
      </c>
      <c r="G121" s="17" t="str">
        <f>IFERROR(VLOOKUP(VLOOKUP(C121,SRA!B:F,5,0),FUNÇÃO!A:B,2,0),"")</f>
        <v>OP. DE PROD. IND.</v>
      </c>
      <c r="H121" s="13">
        <f>IFERROR(VLOOKUP(C121,SRA!B:T,18,0),"")</f>
        <v>1741.36</v>
      </c>
      <c r="I121" s="13">
        <f>IFERROR(VLOOKUP(C121,SRA!B:T,19,0),"")</f>
        <v>0</v>
      </c>
      <c r="J121" s="13">
        <f>IFERROR(VLOOKUP(C121,OUTUBRO!B:F,3,0),"")</f>
        <v>1741.36</v>
      </c>
      <c r="K121" s="13">
        <f>J121-L121</f>
        <v>1285.4699999999998</v>
      </c>
      <c r="L121" s="13">
        <f>IFERROR(VLOOKUP(C121,OUTUBRO!B:H,7,0),"")</f>
        <v>455.89</v>
      </c>
      <c r="M121" s="39" t="str">
        <f>IFERROR(VLOOKUP(C121,FÉRIAS!C:D,2,0),"")</f>
        <v/>
      </c>
      <c r="N121" s="26" t="str">
        <f>IFERROR(VLOOKUP(C121,Plan2!B:C,2,0),"")</f>
        <v/>
      </c>
    </row>
    <row r="122" spans="2:14" s="26" customFormat="1">
      <c r="B122" s="17">
        <f t="shared" si="1"/>
        <v>114</v>
      </c>
      <c r="C122" s="73">
        <v>1522</v>
      </c>
      <c r="D122" s="74" t="s">
        <v>50</v>
      </c>
      <c r="E122" s="17" t="str">
        <f>IFERROR(VLOOKUP(C122,SRA!B:I,8,0),"")</f>
        <v>CLT</v>
      </c>
      <c r="F122" s="25" t="s">
        <v>583</v>
      </c>
      <c r="G122" s="17" t="str">
        <f>IFERROR(VLOOKUP(VLOOKUP(C122,SRA!B:F,5,0),FUNÇÃO!A:B,2,0),"")</f>
        <v>OP. DE PROD. IND.</v>
      </c>
      <c r="H122" s="13">
        <f>IFERROR(VLOOKUP(C122,SRA!B:T,18,0),"")</f>
        <v>1504.26</v>
      </c>
      <c r="I122" s="13">
        <f>IFERROR(VLOOKUP(C122,SRA!B:T,19,0),"")</f>
        <v>0</v>
      </c>
      <c r="J122" s="13">
        <f>IFERROR(VLOOKUP(C122,OUTUBRO!B:F,3,0),"")</f>
        <v>1504.26</v>
      </c>
      <c r="K122" s="13">
        <f>J122-L122</f>
        <v>428.26</v>
      </c>
      <c r="L122" s="13">
        <f>IFERROR(VLOOKUP(C122,OUTUBRO!B:H,7,0),"")</f>
        <v>1076</v>
      </c>
      <c r="M122" s="39" t="str">
        <f>IFERROR(VLOOKUP(C122,FÉRIAS!C:D,2,0),"")</f>
        <v/>
      </c>
      <c r="N122" s="26" t="str">
        <f>IFERROR(VLOOKUP(C122,Plan2!B:C,2,0),"")</f>
        <v/>
      </c>
    </row>
    <row r="123" spans="2:14" s="26" customFormat="1">
      <c r="B123" s="17">
        <f t="shared" si="1"/>
        <v>115</v>
      </c>
      <c r="C123" s="73">
        <v>1536</v>
      </c>
      <c r="D123" s="74" t="s">
        <v>51</v>
      </c>
      <c r="E123" s="17" t="str">
        <f>IFERROR(VLOOKUP(C123,SRA!B:I,8,0),"")</f>
        <v>CLT</v>
      </c>
      <c r="F123" s="25" t="s">
        <v>583</v>
      </c>
      <c r="G123" s="17" t="str">
        <f>IFERROR(VLOOKUP(VLOOKUP(C123,SRA!B:F,5,0),FUNÇÃO!A:B,2,0),"")</f>
        <v>TEC. EM ADM. E FIN.</v>
      </c>
      <c r="H123" s="13">
        <f>IFERROR(VLOOKUP(C123,SRA!B:T,18,0),"")</f>
        <v>2824.62</v>
      </c>
      <c r="I123" s="13">
        <f>IFERROR(VLOOKUP(C123,SRA!B:T,19,0),"")</f>
        <v>0</v>
      </c>
      <c r="J123" s="13">
        <f>IFERROR(VLOOKUP(C123,OUTUBRO!B:F,3,0),"")</f>
        <v>2824.62</v>
      </c>
      <c r="K123" s="13">
        <f>J123-L123</f>
        <v>1669.4299999999998</v>
      </c>
      <c r="L123" s="13">
        <f>IFERROR(VLOOKUP(C123,OUTUBRO!B:H,7,0),"")</f>
        <v>1155.19</v>
      </c>
      <c r="M123" s="39" t="str">
        <f>IFERROR(VLOOKUP(C123,FÉRIAS!C:D,2,0),"")</f>
        <v/>
      </c>
      <c r="N123" s="26" t="str">
        <f>IFERROR(VLOOKUP(C123,Plan2!B:C,2,0),"")</f>
        <v/>
      </c>
    </row>
    <row r="124" spans="2:14" s="26" customFormat="1">
      <c r="B124" s="17">
        <f t="shared" si="1"/>
        <v>116</v>
      </c>
      <c r="C124" s="73">
        <v>1545</v>
      </c>
      <c r="D124" s="74" t="s">
        <v>52</v>
      </c>
      <c r="E124" s="17" t="str">
        <f>IFERROR(VLOOKUP(C124,SRA!B:I,8,0),"")</f>
        <v>CLT</v>
      </c>
      <c r="F124" s="25" t="s">
        <v>583</v>
      </c>
      <c r="G124" s="17" t="str">
        <f>IFERROR(VLOOKUP(VLOOKUP(C124,SRA!B:F,5,0),FUNÇÃO!A:B,2,0),"")</f>
        <v>ASS. DE SERVICOS</v>
      </c>
      <c r="H124" s="13">
        <f>IFERROR(VLOOKUP(C124,SRA!B:T,18,0),"")</f>
        <v>3376.13</v>
      </c>
      <c r="I124" s="13">
        <f>IFERROR(VLOOKUP(C124,SRA!B:T,19,0),"")</f>
        <v>0</v>
      </c>
      <c r="J124" s="13">
        <f>IFERROR(VLOOKUP(C124,OUTUBRO!B:F,3,0),"")</f>
        <v>3376.13</v>
      </c>
      <c r="K124" s="13">
        <f>J124-L124</f>
        <v>1658.99</v>
      </c>
      <c r="L124" s="13">
        <f>IFERROR(VLOOKUP(C124,OUTUBRO!B:H,7,0),"")</f>
        <v>1717.14</v>
      </c>
      <c r="M124" s="39" t="str">
        <f>IFERROR(VLOOKUP(C124,FÉRIAS!C:D,2,0),"")</f>
        <v/>
      </c>
      <c r="N124" s="26" t="str">
        <f>IFERROR(VLOOKUP(C124,Plan2!B:C,2,0),"")</f>
        <v/>
      </c>
    </row>
    <row r="125" spans="2:14" s="26" customFormat="1">
      <c r="B125" s="17">
        <f t="shared" si="1"/>
        <v>117</v>
      </c>
      <c r="C125" s="73">
        <v>1549</v>
      </c>
      <c r="D125" s="74" t="s">
        <v>53</v>
      </c>
      <c r="E125" s="17" t="str">
        <f>IFERROR(VLOOKUP(C125,SRA!B:I,8,0),"")</f>
        <v>CLT</v>
      </c>
      <c r="F125" s="25" t="s">
        <v>583</v>
      </c>
      <c r="G125" s="17" t="str">
        <f>IFERROR(VLOOKUP(VLOOKUP(C125,SRA!B:F,5,0),FUNÇÃO!A:B,2,0),"")</f>
        <v>TEC. EM ADM. E FIN.</v>
      </c>
      <c r="H125" s="13">
        <f>IFERROR(VLOOKUP(C125,SRA!B:T,18,0),"")</f>
        <v>3269.86</v>
      </c>
      <c r="I125" s="13">
        <f>IFERROR(VLOOKUP(C125,SRA!B:T,19,0),"")</f>
        <v>0</v>
      </c>
      <c r="J125" s="13">
        <f>IFERROR(VLOOKUP(C125,OUTUBRO!B:F,3,0),"")</f>
        <v>3269.86</v>
      </c>
      <c r="K125" s="13">
        <f>J125-L125</f>
        <v>511.24000000000024</v>
      </c>
      <c r="L125" s="13">
        <f>IFERROR(VLOOKUP(C125,OUTUBRO!B:H,7,0),"")</f>
        <v>2758.62</v>
      </c>
      <c r="M125" s="39" t="str">
        <f>IFERROR(VLOOKUP(C125,FÉRIAS!C:D,2,0),"")</f>
        <v/>
      </c>
      <c r="N125" s="26" t="str">
        <f>IFERROR(VLOOKUP(C125,Plan2!B:C,2,0),"")</f>
        <v/>
      </c>
    </row>
    <row r="126" spans="2:14" s="26" customFormat="1">
      <c r="B126" s="17">
        <f t="shared" si="1"/>
        <v>118</v>
      </c>
      <c r="C126" s="73">
        <v>1553</v>
      </c>
      <c r="D126" s="74" t="s">
        <v>54</v>
      </c>
      <c r="E126" s="17" t="str">
        <f>IFERROR(VLOOKUP(C126,SRA!B:I,8,0),"")</f>
        <v>CLT</v>
      </c>
      <c r="F126" s="25" t="s">
        <v>583</v>
      </c>
      <c r="G126" s="17" t="str">
        <f>IFERROR(VLOOKUP(VLOOKUP(C126,SRA!B:F,5,0),FUNÇÃO!A:B,2,0),"")</f>
        <v>OP. DE PROD. IND.</v>
      </c>
      <c r="H126" s="13">
        <f>IFERROR(VLOOKUP(C126,SRA!B:T,18,0),"")</f>
        <v>3127.25</v>
      </c>
      <c r="I126" s="13">
        <f>IFERROR(VLOOKUP(C126,SRA!B:T,19,0),"")</f>
        <v>0</v>
      </c>
      <c r="J126" s="13">
        <f>IFERROR(VLOOKUP(C126,OUTUBRO!B:F,3,0),"")</f>
        <v>3405.23</v>
      </c>
      <c r="K126" s="13">
        <f>J126-L126</f>
        <v>1522.43</v>
      </c>
      <c r="L126" s="13">
        <f>IFERROR(VLOOKUP(C126,OUTUBRO!B:H,7,0),"")</f>
        <v>1882.8</v>
      </c>
      <c r="M126" s="39" t="str">
        <f>IFERROR(VLOOKUP(C126,FÉRIAS!C:D,2,0),"")</f>
        <v/>
      </c>
      <c r="N126" s="26" t="str">
        <f>IFERROR(VLOOKUP(C126,Plan2!B:C,2,0),"")</f>
        <v/>
      </c>
    </row>
    <row r="127" spans="2:14" s="26" customFormat="1">
      <c r="B127" s="17">
        <f t="shared" si="1"/>
        <v>119</v>
      </c>
      <c r="C127" s="73">
        <v>1554</v>
      </c>
      <c r="D127" s="74" t="s">
        <v>55</v>
      </c>
      <c r="E127" s="17" t="str">
        <f>IFERROR(VLOOKUP(C127,SRA!B:I,8,0),"")</f>
        <v>CLT</v>
      </c>
      <c r="F127" s="25" t="s">
        <v>583</v>
      </c>
      <c r="G127" s="17" t="str">
        <f>IFERROR(VLOOKUP(VLOOKUP(C127,SRA!B:F,5,0),FUNÇÃO!A:B,2,0),"")</f>
        <v>TEC. EM ADM. E FIN.</v>
      </c>
      <c r="H127" s="13">
        <f>IFERROR(VLOOKUP(C127,SRA!B:T,18,0),"")</f>
        <v>4831.0600000000004</v>
      </c>
      <c r="I127" s="13">
        <f>IFERROR(VLOOKUP(C127,SRA!B:T,19,0),"")</f>
        <v>0</v>
      </c>
      <c r="J127" s="13">
        <f>IFERROR(VLOOKUP(C127,OUTUBRO!B:F,3,0),"")</f>
        <v>4831.0600000000004</v>
      </c>
      <c r="K127" s="13">
        <f>J127-L127</f>
        <v>2530.8000000000002</v>
      </c>
      <c r="L127" s="13">
        <f>IFERROR(VLOOKUP(C127,OUTUBRO!B:H,7,0),"")</f>
        <v>2300.2600000000002</v>
      </c>
      <c r="M127" s="39" t="str">
        <f>IFERROR(VLOOKUP(C127,FÉRIAS!C:D,2,0),"")</f>
        <v/>
      </c>
      <c r="N127" s="26" t="str">
        <f>IFERROR(VLOOKUP(C127,Plan2!B:C,2,0),"")</f>
        <v/>
      </c>
    </row>
    <row r="128" spans="2:14" s="26" customFormat="1">
      <c r="B128" s="17">
        <f t="shared" si="1"/>
        <v>120</v>
      </c>
      <c r="C128" s="73">
        <v>1561</v>
      </c>
      <c r="D128" s="74" t="s">
        <v>56</v>
      </c>
      <c r="E128" s="17" t="str">
        <f>IFERROR(VLOOKUP(C128,SRA!B:I,8,0),"")</f>
        <v>CLT</v>
      </c>
      <c r="F128" s="25" t="s">
        <v>583</v>
      </c>
      <c r="G128" s="17" t="str">
        <f>IFERROR(VLOOKUP(VLOOKUP(C128,SRA!B:F,5,0),FUNÇÃO!A:B,2,0),"")</f>
        <v>OP. DE PROD. IND.</v>
      </c>
      <c r="H128" s="13">
        <f>IFERROR(VLOOKUP(C128,SRA!B:T,18,0),"")</f>
        <v>1504.26</v>
      </c>
      <c r="I128" s="13">
        <f>IFERROR(VLOOKUP(C128,SRA!B:T,19,0),"")</f>
        <v>0</v>
      </c>
      <c r="J128" s="13">
        <f>IFERROR(VLOOKUP(C128,OUTUBRO!B:F,3,0),"")</f>
        <v>1504.26</v>
      </c>
      <c r="K128" s="13">
        <f>J128-L128</f>
        <v>465.92000000000007</v>
      </c>
      <c r="L128" s="13">
        <f>IFERROR(VLOOKUP(C128,OUTUBRO!B:H,7,0),"")</f>
        <v>1038.3399999999999</v>
      </c>
      <c r="M128" s="39" t="str">
        <f>IFERROR(VLOOKUP(C128,FÉRIAS!C:D,2,0),"")</f>
        <v/>
      </c>
      <c r="N128" s="26" t="str">
        <f>IFERROR(VLOOKUP(C128,Plan2!B:C,2,0),"")</f>
        <v/>
      </c>
    </row>
    <row r="129" spans="2:14" s="26" customFormat="1">
      <c r="B129" s="17">
        <f t="shared" si="1"/>
        <v>121</v>
      </c>
      <c r="C129" s="73">
        <v>1588</v>
      </c>
      <c r="D129" s="74" t="s">
        <v>57</v>
      </c>
      <c r="E129" s="17" t="str">
        <f>IFERROR(VLOOKUP(C129,SRA!B:I,8,0),"")</f>
        <v>CLT</v>
      </c>
      <c r="F129" s="25" t="s">
        <v>583</v>
      </c>
      <c r="G129" s="17" t="str">
        <f>IFERROR(VLOOKUP(VLOOKUP(C129,SRA!B:F,5,0),FUNÇÃO!A:B,2,0),"")</f>
        <v>OP. DE PROD. IND.</v>
      </c>
      <c r="H129" s="13">
        <f>IFERROR(VLOOKUP(C129,SRA!B:T,18,0),"")</f>
        <v>1579.46</v>
      </c>
      <c r="I129" s="13">
        <f>IFERROR(VLOOKUP(C129,SRA!B:T,19,0),"")</f>
        <v>0</v>
      </c>
      <c r="J129" s="13">
        <f>IFERROR(VLOOKUP(C129,OUTUBRO!B:F,3,0),"")</f>
        <v>1579.46</v>
      </c>
      <c r="K129" s="13">
        <f>J129-L129</f>
        <v>1227.52</v>
      </c>
      <c r="L129" s="13">
        <f>IFERROR(VLOOKUP(C129,OUTUBRO!B:H,7,0),"")</f>
        <v>351.94</v>
      </c>
      <c r="M129" s="39" t="str">
        <f>IFERROR(VLOOKUP(C129,FÉRIAS!C:D,2,0),"")</f>
        <v/>
      </c>
      <c r="N129" s="26" t="str">
        <f>IFERROR(VLOOKUP(C129,Plan2!B:C,2,0),"")</f>
        <v/>
      </c>
    </row>
    <row r="130" spans="2:14" s="26" customFormat="1">
      <c r="B130" s="17">
        <f t="shared" si="1"/>
        <v>122</v>
      </c>
      <c r="C130" s="73">
        <v>1589</v>
      </c>
      <c r="D130" s="74" t="s">
        <v>58</v>
      </c>
      <c r="E130" s="17" t="str">
        <f>IFERROR(VLOOKUP(C130,SRA!B:I,8,0),"")</f>
        <v>CLT</v>
      </c>
      <c r="F130" s="25" t="s">
        <v>583</v>
      </c>
      <c r="G130" s="17" t="str">
        <f>IFERROR(VLOOKUP(VLOOKUP(C130,SRA!B:F,5,0),FUNÇÃO!A:B,2,0),"")</f>
        <v>OP. DE PROD. IND.</v>
      </c>
      <c r="H130" s="13">
        <f>IFERROR(VLOOKUP(C130,SRA!B:T,18,0),"")</f>
        <v>1504.26</v>
      </c>
      <c r="I130" s="13">
        <f>IFERROR(VLOOKUP(C130,SRA!B:T,19,0),"")</f>
        <v>0</v>
      </c>
      <c r="J130" s="13">
        <f>IFERROR(VLOOKUP(C130,OUTUBRO!B:F,3,0),"")</f>
        <v>1504.26</v>
      </c>
      <c r="K130" s="13">
        <f>J130-L130</f>
        <v>503.72</v>
      </c>
      <c r="L130" s="13">
        <f>IFERROR(VLOOKUP(C130,OUTUBRO!B:H,7,0),"")</f>
        <v>1000.54</v>
      </c>
      <c r="M130" s="39" t="str">
        <f>IFERROR(VLOOKUP(C130,FÉRIAS!C:D,2,0),"")</f>
        <v/>
      </c>
      <c r="N130" s="26" t="str">
        <f>IFERROR(VLOOKUP(C130,Plan2!B:C,2,0),"")</f>
        <v/>
      </c>
    </row>
    <row r="131" spans="2:14" s="26" customFormat="1">
      <c r="B131" s="17">
        <f t="shared" si="1"/>
        <v>123</v>
      </c>
      <c r="C131" s="73">
        <v>1596</v>
      </c>
      <c r="D131" s="74" t="s">
        <v>59</v>
      </c>
      <c r="E131" s="17" t="str">
        <f>IFERROR(VLOOKUP(C131,SRA!B:I,8,0),"")</f>
        <v>CLT</v>
      </c>
      <c r="F131" s="25" t="s">
        <v>583</v>
      </c>
      <c r="G131" s="17" t="str">
        <f>IFERROR(VLOOKUP(VLOOKUP(C131,SRA!B:F,5,0),FUNÇÃO!A:B,2,0),"")</f>
        <v>TELEFONISTA</v>
      </c>
      <c r="H131" s="13">
        <f>IFERROR(VLOOKUP(C131,SRA!B:T,18,0),"")</f>
        <v>2116.63</v>
      </c>
      <c r="I131" s="13">
        <f>IFERROR(VLOOKUP(C131,SRA!B:T,19,0),"")</f>
        <v>0</v>
      </c>
      <c r="J131" s="13">
        <f>IFERROR(VLOOKUP(C131,OUTUBRO!B:F,3,0),"")</f>
        <v>2192.5500000000002</v>
      </c>
      <c r="K131" s="13">
        <f>J131-L131</f>
        <v>1472.9</v>
      </c>
      <c r="L131" s="13">
        <f>IFERROR(VLOOKUP(C131,OUTUBRO!B:H,7,0),"")</f>
        <v>719.65</v>
      </c>
      <c r="M131" s="39" t="str">
        <f>IFERROR(VLOOKUP(C131,FÉRIAS!C:D,2,0),"")</f>
        <v/>
      </c>
      <c r="N131" s="26" t="str">
        <f>IFERROR(VLOOKUP(C131,Plan2!B:C,2,0),"")</f>
        <v/>
      </c>
    </row>
    <row r="132" spans="2:14" s="26" customFormat="1">
      <c r="B132" s="17">
        <f t="shared" si="1"/>
        <v>124</v>
      </c>
      <c r="C132" s="73">
        <v>1597</v>
      </c>
      <c r="D132" s="74" t="s">
        <v>60</v>
      </c>
      <c r="E132" s="17" t="str">
        <f>IFERROR(VLOOKUP(C132,SRA!B:I,8,0),"")</f>
        <v>CLT</v>
      </c>
      <c r="F132" s="25" t="s">
        <v>583</v>
      </c>
      <c r="G132" s="17" t="str">
        <f>IFERROR(VLOOKUP(VLOOKUP(C132,SRA!B:F,5,0),FUNÇÃO!A:B,2,0),"")</f>
        <v>TEC. EM ADM. E FIN.</v>
      </c>
      <c r="H132" s="13">
        <f>IFERROR(VLOOKUP(C132,SRA!B:T,18,0),"")</f>
        <v>3114.15</v>
      </c>
      <c r="I132" s="13">
        <f>IFERROR(VLOOKUP(C132,SRA!B:T,19,0),"")</f>
        <v>0</v>
      </c>
      <c r="J132" s="13">
        <f>IFERROR(VLOOKUP(C132,OUTUBRO!B:F,3,0),"")</f>
        <v>4443.43</v>
      </c>
      <c r="K132" s="13">
        <f>J132-L132</f>
        <v>1711.6800000000003</v>
      </c>
      <c r="L132" s="13">
        <f>IFERROR(VLOOKUP(C132,OUTUBRO!B:H,7,0),"")</f>
        <v>2731.75</v>
      </c>
      <c r="M132" s="39" t="str">
        <f>IFERROR(VLOOKUP(C132,FÉRIAS!C:D,2,0),"")</f>
        <v/>
      </c>
      <c r="N132" s="26" t="str">
        <f>IFERROR(VLOOKUP(C132,Plan2!B:C,2,0),"")</f>
        <v/>
      </c>
    </row>
    <row r="133" spans="2:14" s="26" customFormat="1">
      <c r="B133" s="17">
        <f t="shared" si="1"/>
        <v>125</v>
      </c>
      <c r="C133" s="73">
        <v>1631</v>
      </c>
      <c r="D133" s="74" t="s">
        <v>61</v>
      </c>
      <c r="E133" s="17" t="str">
        <f>IFERROR(VLOOKUP(C133,SRA!B:I,8,0),"")</f>
        <v>CLT</v>
      </c>
      <c r="F133" s="25" t="s">
        <v>583</v>
      </c>
      <c r="G133" s="17" t="str">
        <f>IFERROR(VLOOKUP(VLOOKUP(C133,SRA!B:F,5,0),FUNÇÃO!A:B,2,0),"")</f>
        <v>ASS. DE SERVICOS</v>
      </c>
      <c r="H133" s="13">
        <f>IFERROR(VLOOKUP(C133,SRA!B:T,18,0),"")</f>
        <v>1919.86</v>
      </c>
      <c r="I133" s="13">
        <f>IFERROR(VLOOKUP(C133,SRA!B:T,19,0),"")</f>
        <v>0</v>
      </c>
      <c r="J133" s="13">
        <f>IFERROR(VLOOKUP(C133,OUTUBRO!B:F,3,0),"")</f>
        <v>1919.86</v>
      </c>
      <c r="K133" s="13">
        <f>J133-L133</f>
        <v>982.14999999999986</v>
      </c>
      <c r="L133" s="13">
        <f>IFERROR(VLOOKUP(C133,OUTUBRO!B:H,7,0),"")</f>
        <v>937.71</v>
      </c>
      <c r="M133" s="39" t="str">
        <f>IFERROR(VLOOKUP(C133,FÉRIAS!C:D,2,0),"")</f>
        <v/>
      </c>
      <c r="N133" s="26" t="str">
        <f>IFERROR(VLOOKUP(C133,Plan2!B:C,2,0),"")</f>
        <v/>
      </c>
    </row>
    <row r="134" spans="2:14" s="26" customFormat="1">
      <c r="B134" s="17">
        <f t="shared" si="1"/>
        <v>126</v>
      </c>
      <c r="C134" s="73">
        <v>1641</v>
      </c>
      <c r="D134" s="74" t="s">
        <v>62</v>
      </c>
      <c r="E134" s="17" t="str">
        <f>IFERROR(VLOOKUP(C134,SRA!B:I,8,0),"")</f>
        <v>CLT</v>
      </c>
      <c r="F134" s="25" t="s">
        <v>583</v>
      </c>
      <c r="G134" s="17" t="str">
        <f>IFERROR(VLOOKUP(VLOOKUP(C134,SRA!B:F,5,0),FUNÇÃO!A:B,2,0),"")</f>
        <v>OP. DE PROD. IND.</v>
      </c>
      <c r="H134" s="13">
        <f>IFERROR(VLOOKUP(C134,SRA!B:T,18,0),"")</f>
        <v>1919.86</v>
      </c>
      <c r="I134" s="13">
        <f>IFERROR(VLOOKUP(C134,SRA!B:T,19,0),"")</f>
        <v>0</v>
      </c>
      <c r="J134" s="13">
        <f>IFERROR(VLOOKUP(C134,OUTUBRO!B:F,3,0),"")</f>
        <v>2282.39</v>
      </c>
      <c r="K134" s="13">
        <f>J134-L134</f>
        <v>467.59999999999991</v>
      </c>
      <c r="L134" s="13">
        <f>IFERROR(VLOOKUP(C134,OUTUBRO!B:H,7,0),"")</f>
        <v>1814.79</v>
      </c>
      <c r="M134" s="39" t="str">
        <f>IFERROR(VLOOKUP(C134,FÉRIAS!C:D,2,0),"")</f>
        <v/>
      </c>
      <c r="N134" s="26" t="str">
        <f>IFERROR(VLOOKUP(C134,Plan2!B:C,2,0),"")</f>
        <v/>
      </c>
    </row>
    <row r="135" spans="2:14" s="26" customFormat="1">
      <c r="B135" s="17">
        <f t="shared" si="1"/>
        <v>127</v>
      </c>
      <c r="C135" s="73">
        <v>1650</v>
      </c>
      <c r="D135" s="74" t="s">
        <v>63</v>
      </c>
      <c r="E135" s="17" t="str">
        <f>IFERROR(VLOOKUP(C135,SRA!B:I,8,0),"")</f>
        <v>CLT</v>
      </c>
      <c r="F135" s="25" t="s">
        <v>583</v>
      </c>
      <c r="G135" s="17" t="str">
        <f>IFERROR(VLOOKUP(VLOOKUP(C135,SRA!B:F,5,0),FUNÇÃO!A:B,2,0),"")</f>
        <v>OP. DE PROD. IND.</v>
      </c>
      <c r="H135" s="13">
        <f>IFERROR(VLOOKUP(C135,SRA!B:T,18,0),"")</f>
        <v>1741.36</v>
      </c>
      <c r="I135" s="13">
        <f>IFERROR(VLOOKUP(C135,SRA!B:T,19,0),"")</f>
        <v>0</v>
      </c>
      <c r="J135" s="13">
        <f>IFERROR(VLOOKUP(C135,OUTUBRO!B:F,3,0),"")</f>
        <v>1960.11</v>
      </c>
      <c r="K135" s="13">
        <f>J135-L135</f>
        <v>1368.05</v>
      </c>
      <c r="L135" s="13">
        <f>IFERROR(VLOOKUP(C135,OUTUBRO!B:H,7,0),"")</f>
        <v>592.05999999999995</v>
      </c>
      <c r="M135" s="39" t="str">
        <f>IFERROR(VLOOKUP(C135,FÉRIAS!C:D,2,0),"")</f>
        <v/>
      </c>
      <c r="N135" s="26" t="str">
        <f>IFERROR(VLOOKUP(C135,Plan2!B:C,2,0),"")</f>
        <v/>
      </c>
    </row>
    <row r="136" spans="2:14" s="26" customFormat="1">
      <c r="B136" s="17">
        <f t="shared" si="1"/>
        <v>128</v>
      </c>
      <c r="C136" s="73">
        <v>1652</v>
      </c>
      <c r="D136" s="74" t="s">
        <v>64</v>
      </c>
      <c r="E136" s="17" t="str">
        <f>IFERROR(VLOOKUP(C136,SRA!B:I,8,0),"")</f>
        <v>CLT</v>
      </c>
      <c r="F136" s="25" t="s">
        <v>583</v>
      </c>
      <c r="G136" s="17" t="str">
        <f>IFERROR(VLOOKUP(VLOOKUP(C136,SRA!B:F,5,0),FUNÇÃO!A:B,2,0),"")</f>
        <v>OP. DE PROD. IND.</v>
      </c>
      <c r="H136" s="13">
        <f>IFERROR(VLOOKUP(C136,SRA!B:T,18,0),"")</f>
        <v>1741.36</v>
      </c>
      <c r="I136" s="13">
        <f>IFERROR(VLOOKUP(C136,SRA!B:T,19,0),"")</f>
        <v>0</v>
      </c>
      <c r="J136" s="13">
        <f>IFERROR(VLOOKUP(C136,OUTUBRO!B:F,3,0),"")</f>
        <v>1785.82</v>
      </c>
      <c r="K136" s="13">
        <f>J136-L136</f>
        <v>260.27999999999997</v>
      </c>
      <c r="L136" s="13">
        <f>IFERROR(VLOOKUP(C136,OUTUBRO!B:H,7,0),"")</f>
        <v>1525.54</v>
      </c>
      <c r="M136" s="39" t="str">
        <f>IFERROR(VLOOKUP(C136,FÉRIAS!C:D,2,0),"")</f>
        <v/>
      </c>
      <c r="N136" s="26" t="str">
        <f>IFERROR(VLOOKUP(C136,Plan2!B:C,2,0),"")</f>
        <v/>
      </c>
    </row>
    <row r="137" spans="2:14" s="26" customFormat="1">
      <c r="B137" s="17">
        <f t="shared" si="1"/>
        <v>129</v>
      </c>
      <c r="C137" s="73">
        <v>1665</v>
      </c>
      <c r="D137" s="74" t="s">
        <v>65</v>
      </c>
      <c r="E137" s="17" t="str">
        <f>IFERROR(VLOOKUP(C137,SRA!B:I,8,0),"")</f>
        <v>CLT</v>
      </c>
      <c r="F137" s="25" t="s">
        <v>583</v>
      </c>
      <c r="G137" s="17" t="str">
        <f>IFERROR(VLOOKUP(VLOOKUP(C137,SRA!B:F,5,0),FUNÇÃO!A:B,2,0),"")</f>
        <v>TELEFONISTA</v>
      </c>
      <c r="H137" s="13">
        <f>IFERROR(VLOOKUP(C137,SRA!B:T,18,0),"")</f>
        <v>1919.86</v>
      </c>
      <c r="I137" s="13">
        <f>IFERROR(VLOOKUP(C137,SRA!B:T,19,0),"")</f>
        <v>0</v>
      </c>
      <c r="J137" s="13">
        <f>IFERROR(VLOOKUP(C137,OUTUBRO!B:F,3,0),"")</f>
        <v>1919.86</v>
      </c>
      <c r="K137" s="13">
        <f>J137-L137</f>
        <v>1197.6799999999998</v>
      </c>
      <c r="L137" s="13">
        <f>IFERROR(VLOOKUP(C137,OUTUBRO!B:H,7,0),"")</f>
        <v>722.18000000000006</v>
      </c>
      <c r="M137" s="39" t="str">
        <f>IFERROR(VLOOKUP(C137,FÉRIAS!C:D,2,0),"")</f>
        <v/>
      </c>
      <c r="N137" s="26" t="str">
        <f>IFERROR(VLOOKUP(C137,Plan2!B:C,2,0),"")</f>
        <v/>
      </c>
    </row>
    <row r="138" spans="2:14" s="26" customFormat="1">
      <c r="B138" s="17">
        <f t="shared" si="1"/>
        <v>130</v>
      </c>
      <c r="C138" s="73">
        <v>1672</v>
      </c>
      <c r="D138" s="74" t="s">
        <v>66</v>
      </c>
      <c r="E138" s="17" t="str">
        <f>IFERROR(VLOOKUP(C138,SRA!B:I,8,0),"")</f>
        <v>CLT</v>
      </c>
      <c r="F138" s="25" t="s">
        <v>583</v>
      </c>
      <c r="G138" s="17" t="str">
        <f>IFERROR(VLOOKUP(VLOOKUP(C138,SRA!B:F,5,0),FUNÇÃO!A:B,2,0),"")</f>
        <v>ASS. DE SERVICOS</v>
      </c>
      <c r="H138" s="13">
        <f>IFERROR(VLOOKUP(C138,SRA!B:T,18,0),"")</f>
        <v>1919.86</v>
      </c>
      <c r="I138" s="13">
        <f>IFERROR(VLOOKUP(C138,SRA!B:T,19,0),"")</f>
        <v>0</v>
      </c>
      <c r="J138" s="13">
        <f>IFERROR(VLOOKUP(C138,OUTUBRO!B:F,3,0),"")</f>
        <v>1919.86</v>
      </c>
      <c r="K138" s="13">
        <f>J138-L138</f>
        <v>1003.1199999999999</v>
      </c>
      <c r="L138" s="13">
        <f>IFERROR(VLOOKUP(C138,OUTUBRO!B:H,7,0),"")</f>
        <v>916.74</v>
      </c>
      <c r="M138" s="39" t="str">
        <f>IFERROR(VLOOKUP(C138,FÉRIAS!C:D,2,0),"")</f>
        <v/>
      </c>
      <c r="N138" s="26" t="str">
        <f>IFERROR(VLOOKUP(C138,Plan2!B:C,2,0),"")</f>
        <v/>
      </c>
    </row>
    <row r="139" spans="2:14" s="26" customFormat="1">
      <c r="B139" s="17">
        <f t="shared" ref="B139:B202" si="2">B138+1</f>
        <v>131</v>
      </c>
      <c r="C139" s="73">
        <v>1674</v>
      </c>
      <c r="D139" s="74" t="s">
        <v>67</v>
      </c>
      <c r="E139" s="17" t="str">
        <f>IFERROR(VLOOKUP(C139,SRA!B:I,8,0),"")</f>
        <v>CLT</v>
      </c>
      <c r="F139" s="25" t="s">
        <v>583</v>
      </c>
      <c r="G139" s="17" t="str">
        <f>IFERROR(VLOOKUP(VLOOKUP(C139,SRA!B:F,5,0),FUNÇÃO!A:B,2,0),"")</f>
        <v>OP. DE PROD. IND.</v>
      </c>
      <c r="H139" s="13">
        <f>IFERROR(VLOOKUP(C139,SRA!B:T,18,0),"")</f>
        <v>1579.46</v>
      </c>
      <c r="I139" s="13">
        <f>IFERROR(VLOOKUP(C139,SRA!B:T,19,0),"")</f>
        <v>0</v>
      </c>
      <c r="J139" s="13">
        <f>IFERROR(VLOOKUP(C139,OUTUBRO!B:F,3,0),"")</f>
        <v>1579.46</v>
      </c>
      <c r="K139" s="13">
        <f>J139-L139</f>
        <v>1057.7</v>
      </c>
      <c r="L139" s="13">
        <f>IFERROR(VLOOKUP(C139,OUTUBRO!B:H,7,0),"")</f>
        <v>521.76</v>
      </c>
      <c r="M139" s="39" t="str">
        <f>IFERROR(VLOOKUP(C139,FÉRIAS!C:D,2,0),"")</f>
        <v/>
      </c>
      <c r="N139" s="26" t="str">
        <f>IFERROR(VLOOKUP(C139,Plan2!B:C,2,0),"")</f>
        <v/>
      </c>
    </row>
    <row r="140" spans="2:14" s="26" customFormat="1">
      <c r="B140" s="17">
        <f t="shared" si="2"/>
        <v>132</v>
      </c>
      <c r="C140" s="73">
        <v>1682</v>
      </c>
      <c r="D140" s="74" t="s">
        <v>434</v>
      </c>
      <c r="E140" s="17" t="str">
        <f>IFERROR(VLOOKUP(C140,SRA!B:I,8,0),"")</f>
        <v>CLT</v>
      </c>
      <c r="F140" s="25" t="s">
        <v>583</v>
      </c>
      <c r="G140" s="17" t="str">
        <f>IFERROR(VLOOKUP(VLOOKUP(C140,SRA!B:F,5,0),FUNÇÃO!A:B,2,0),"")</f>
        <v>VIGILANTE 2</v>
      </c>
      <c r="H140" s="13">
        <f>IFERROR(VLOOKUP(C140,SRA!B:T,18,0),"")</f>
        <v>2572.79</v>
      </c>
      <c r="I140" s="13">
        <f>IFERROR(VLOOKUP(C140,SRA!B:T,19,0),"")</f>
        <v>0</v>
      </c>
      <c r="J140" s="13">
        <f>IFERROR(VLOOKUP(C140,OUTUBRO!B:F,3,0),"")</f>
        <v>3344.63</v>
      </c>
      <c r="K140" s="13">
        <f>J140-L140</f>
        <v>1399.62</v>
      </c>
      <c r="L140" s="13">
        <f>IFERROR(VLOOKUP(C140,OUTUBRO!B:H,7,0),"")</f>
        <v>1945.0100000000002</v>
      </c>
      <c r="M140" s="39" t="str">
        <f>IFERROR(VLOOKUP(C140,FÉRIAS!C:D,2,0),"")</f>
        <v/>
      </c>
      <c r="N140" s="26" t="str">
        <f>IFERROR(VLOOKUP(C140,Plan2!B:C,2,0),"")</f>
        <v/>
      </c>
    </row>
    <row r="141" spans="2:14" s="26" customFormat="1">
      <c r="B141" s="17">
        <f t="shared" si="2"/>
        <v>133</v>
      </c>
      <c r="C141" s="73">
        <v>1683</v>
      </c>
      <c r="D141" s="74" t="s">
        <v>472</v>
      </c>
      <c r="E141" s="17" t="str">
        <f>IFERROR(VLOOKUP(C141,SRA!B:I,8,0),"")</f>
        <v>CLT</v>
      </c>
      <c r="F141" s="25" t="s">
        <v>583</v>
      </c>
      <c r="G141" s="17" t="str">
        <f>IFERROR(VLOOKUP(VLOOKUP(C141,SRA!B:F,5,0),FUNÇÃO!A:B,2,0),"")</f>
        <v>VIGILANTE 2</v>
      </c>
      <c r="H141" s="13">
        <f>IFERROR(VLOOKUP(C141,SRA!B:T,18,0),"")</f>
        <v>2572.79</v>
      </c>
      <c r="I141" s="13">
        <f>IFERROR(VLOOKUP(C141,SRA!B:T,19,0),"")</f>
        <v>0</v>
      </c>
      <c r="J141" s="13">
        <f>IFERROR(VLOOKUP(C141,OUTUBRO!B:F,3,0),"")</f>
        <v>3344.63</v>
      </c>
      <c r="K141" s="13">
        <f>J141-L141</f>
        <v>1730.03</v>
      </c>
      <c r="L141" s="13">
        <f>IFERROR(VLOOKUP(C141,OUTUBRO!B:H,7,0),"")</f>
        <v>1614.6000000000001</v>
      </c>
      <c r="M141" s="39" t="str">
        <f>IFERROR(VLOOKUP(C141,FÉRIAS!C:D,2,0),"")</f>
        <v/>
      </c>
      <c r="N141" s="26" t="str">
        <f>IFERROR(VLOOKUP(C141,Plan2!B:C,2,0),"")</f>
        <v/>
      </c>
    </row>
    <row r="142" spans="2:14" s="26" customFormat="1">
      <c r="B142" s="17">
        <f t="shared" si="2"/>
        <v>134</v>
      </c>
      <c r="C142" s="73">
        <v>1726</v>
      </c>
      <c r="D142" s="74" t="s">
        <v>473</v>
      </c>
      <c r="E142" s="17" t="str">
        <f>IFERROR(VLOOKUP(C142,SRA!B:I,8,0),"")</f>
        <v>CLT</v>
      </c>
      <c r="F142" s="25" t="s">
        <v>583</v>
      </c>
      <c r="G142" s="17" t="str">
        <f>IFERROR(VLOOKUP(VLOOKUP(C142,SRA!B:F,5,0),FUNÇÃO!A:B,2,0),"")</f>
        <v>VIGILANTE 2</v>
      </c>
      <c r="H142" s="13">
        <f>IFERROR(VLOOKUP(C142,SRA!B:T,18,0),"")</f>
        <v>2572.79</v>
      </c>
      <c r="I142" s="13">
        <f>IFERROR(VLOOKUP(C142,SRA!B:T,19,0),"")</f>
        <v>0</v>
      </c>
      <c r="J142" s="13">
        <f>IFERROR(VLOOKUP(C142,OUTUBRO!B:F,3,0),"")</f>
        <v>3344.63</v>
      </c>
      <c r="K142" s="13">
        <f>J142-L142</f>
        <v>1349.18</v>
      </c>
      <c r="L142" s="13">
        <f>IFERROR(VLOOKUP(C142,OUTUBRO!B:H,7,0),"")</f>
        <v>1995.45</v>
      </c>
      <c r="M142" s="39" t="str">
        <f>IFERROR(VLOOKUP(C142,FÉRIAS!C:D,2,0),"")</f>
        <v/>
      </c>
      <c r="N142" s="26" t="str">
        <f>IFERROR(VLOOKUP(C142,Plan2!B:C,2,0),"")</f>
        <v/>
      </c>
    </row>
    <row r="143" spans="2:14" s="26" customFormat="1">
      <c r="B143" s="17">
        <f t="shared" si="2"/>
        <v>135</v>
      </c>
      <c r="C143" s="73">
        <v>1741</v>
      </c>
      <c r="D143" s="74" t="s">
        <v>68</v>
      </c>
      <c r="E143" s="17" t="str">
        <f>IFERROR(VLOOKUP(C143,SRA!B:I,8,0),"")</f>
        <v>CLT</v>
      </c>
      <c r="F143" s="25" t="s">
        <v>583</v>
      </c>
      <c r="G143" s="17" t="str">
        <f>IFERROR(VLOOKUP(VLOOKUP(C143,SRA!B:F,5,0),FUNÇÃO!A:B,2,0),"")</f>
        <v>OP. DE PROD. IND.</v>
      </c>
      <c r="H143" s="13">
        <f>IFERROR(VLOOKUP(C143,SRA!B:T,18,0),"")</f>
        <v>2701.41</v>
      </c>
      <c r="I143" s="13">
        <f>IFERROR(VLOOKUP(C143,SRA!B:T,19,0),"")</f>
        <v>0</v>
      </c>
      <c r="J143" s="13">
        <f>IFERROR(VLOOKUP(C143,OUTUBRO!B:F,3,0),"")</f>
        <v>2701.41</v>
      </c>
      <c r="K143" s="13">
        <f>J143-L143</f>
        <v>1091.8999999999999</v>
      </c>
      <c r="L143" s="13">
        <f>IFERROR(VLOOKUP(C143,OUTUBRO!B:H,7,0),"")</f>
        <v>1609.51</v>
      </c>
      <c r="M143" s="39" t="str">
        <f>IFERROR(VLOOKUP(C143,FÉRIAS!C:D,2,0),"")</f>
        <v/>
      </c>
      <c r="N143" s="26" t="str">
        <f>IFERROR(VLOOKUP(C143,Plan2!B:C,2,0),"")</f>
        <v/>
      </c>
    </row>
    <row r="144" spans="2:14" s="26" customFormat="1">
      <c r="B144" s="17">
        <f t="shared" si="2"/>
        <v>136</v>
      </c>
      <c r="C144" s="73">
        <v>1749</v>
      </c>
      <c r="D144" s="74" t="s">
        <v>69</v>
      </c>
      <c r="E144" s="17" t="str">
        <f>IFERROR(VLOOKUP(C144,SRA!B:I,8,0),"")</f>
        <v>CLT</v>
      </c>
      <c r="F144" s="25" t="s">
        <v>583</v>
      </c>
      <c r="G144" s="17" t="str">
        <f>IFERROR(VLOOKUP(VLOOKUP(C144,SRA!B:F,5,0),FUNÇÃO!A:B,2,0),"")</f>
        <v>TEC. EM ADM. E FIN.</v>
      </c>
      <c r="H144" s="13">
        <f>IFERROR(VLOOKUP(C144,SRA!B:T,18,0),"")</f>
        <v>1911.8</v>
      </c>
      <c r="I144" s="13">
        <f>IFERROR(VLOOKUP(C144,SRA!B:T,19,0),"")</f>
        <v>0</v>
      </c>
      <c r="J144" s="13">
        <f>IFERROR(VLOOKUP(C144,OUTUBRO!B:F,3,0),"")</f>
        <v>1911.8</v>
      </c>
      <c r="K144" s="13">
        <f>J144-L144</f>
        <v>694.1400000000001</v>
      </c>
      <c r="L144" s="13">
        <f>IFERROR(VLOOKUP(C144,OUTUBRO!B:H,7,0),"")</f>
        <v>1217.6599999999999</v>
      </c>
      <c r="M144" s="39" t="str">
        <f>IFERROR(VLOOKUP(C144,FÉRIAS!C:D,2,0),"")</f>
        <v/>
      </c>
      <c r="N144" s="26" t="str">
        <f>IFERROR(VLOOKUP(C144,Plan2!B:C,2,0),"")</f>
        <v/>
      </c>
    </row>
    <row r="145" spans="2:14" s="26" customFormat="1">
      <c r="B145" s="17">
        <f t="shared" si="2"/>
        <v>137</v>
      </c>
      <c r="C145" s="73">
        <v>1774</v>
      </c>
      <c r="D145" s="74" t="s">
        <v>70</v>
      </c>
      <c r="E145" s="17" t="str">
        <f>IFERROR(VLOOKUP(C145,SRA!B:I,8,0),"")</f>
        <v>CLT</v>
      </c>
      <c r="F145" s="25" t="s">
        <v>597</v>
      </c>
      <c r="G145" s="17" t="str">
        <f>IFERROR(VLOOKUP(VLOOKUP(C145,SRA!B:F,5,0),FUNÇÃO!A:B,2,0),"")</f>
        <v>OP. DE PROD. IND.</v>
      </c>
      <c r="H145" s="13">
        <f>IFERROR(VLOOKUP(C145,SRA!B:T,18,0),"")</f>
        <v>2015.85</v>
      </c>
      <c r="I145" s="13">
        <f>IFERROR(VLOOKUP(C145,SRA!B:T,19,0),"")</f>
        <v>0</v>
      </c>
      <c r="J145" s="13">
        <f>IFERROR(VLOOKUP(C145,OUTUBRO!B:F,3,0),"")</f>
        <v>2274.0100000000002</v>
      </c>
      <c r="K145" s="13">
        <f>J145-L145</f>
        <v>1400.9500000000003</v>
      </c>
      <c r="L145" s="13">
        <f>IFERROR(VLOOKUP(C145,OUTUBRO!B:H,7,0),"")</f>
        <v>873.06</v>
      </c>
      <c r="M145" s="39" t="str">
        <f>IFERROR(VLOOKUP(C145,FÉRIAS!C:D,2,0),"")</f>
        <v>FRANCISCO DE ASSIS BEZERRA</v>
      </c>
      <c r="N145" s="26" t="str">
        <f>IFERROR(VLOOKUP(C145,Plan2!B:C,2,0),"")</f>
        <v/>
      </c>
    </row>
    <row r="146" spans="2:14" s="26" customFormat="1">
      <c r="B146" s="17">
        <f t="shared" si="2"/>
        <v>138</v>
      </c>
      <c r="C146" s="73">
        <v>1794</v>
      </c>
      <c r="D146" s="74" t="s">
        <v>71</v>
      </c>
      <c r="E146" s="17" t="str">
        <f>IFERROR(VLOOKUP(C146,SRA!B:I,8,0),"")</f>
        <v>CLT</v>
      </c>
      <c r="F146" s="25" t="s">
        <v>583</v>
      </c>
      <c r="G146" s="17" t="str">
        <f>IFERROR(VLOOKUP(VLOOKUP(C146,SRA!B:F,5,0),FUNÇÃO!A:B,2,0),"")</f>
        <v>TEC.EM QUALIDADE IND</v>
      </c>
      <c r="H146" s="13">
        <f>IFERROR(VLOOKUP(C146,SRA!B:T,18,0),"")</f>
        <v>3605.03</v>
      </c>
      <c r="I146" s="13">
        <f>IFERROR(VLOOKUP(C146,SRA!B:T,19,0),"")</f>
        <v>0</v>
      </c>
      <c r="J146" s="13">
        <f>IFERROR(VLOOKUP(C146,OUTUBRO!B:F,3,0),"")</f>
        <v>4017.04</v>
      </c>
      <c r="K146" s="13">
        <f>J146-L146</f>
        <v>2497.21</v>
      </c>
      <c r="L146" s="13">
        <f>IFERROR(VLOOKUP(C146,OUTUBRO!B:H,7,0),"")</f>
        <v>1519.83</v>
      </c>
      <c r="M146" s="39" t="str">
        <f>IFERROR(VLOOKUP(C146,FÉRIAS!C:D,2,0),"")</f>
        <v/>
      </c>
      <c r="N146" s="26" t="str">
        <f>IFERROR(VLOOKUP(C146,Plan2!B:C,2,0),"")</f>
        <v/>
      </c>
    </row>
    <row r="147" spans="2:14" s="26" customFormat="1">
      <c r="B147" s="17">
        <f t="shared" si="2"/>
        <v>139</v>
      </c>
      <c r="C147" s="73">
        <v>1796</v>
      </c>
      <c r="D147" s="74" t="s">
        <v>72</v>
      </c>
      <c r="E147" s="17" t="str">
        <f>IFERROR(VLOOKUP(C147,SRA!B:I,8,0),"")</f>
        <v>CLT</v>
      </c>
      <c r="F147" s="25" t="s">
        <v>597</v>
      </c>
      <c r="G147" s="17" t="str">
        <f>IFERROR(VLOOKUP(VLOOKUP(C147,SRA!B:F,5,0),FUNÇÃO!A:B,2,0),"")</f>
        <v>OP. DE PROD. IND.</v>
      </c>
      <c r="H147" s="13">
        <f>IFERROR(VLOOKUP(C147,SRA!B:T,18,0),"")</f>
        <v>1579.46</v>
      </c>
      <c r="I147" s="13">
        <f>IFERROR(VLOOKUP(C147,SRA!B:T,19,0),"")</f>
        <v>0</v>
      </c>
      <c r="J147" s="13">
        <f>IFERROR(VLOOKUP(C147,OUTUBRO!B:F,3,0),"")</f>
        <v>1754.96</v>
      </c>
      <c r="K147" s="13">
        <f>J147-L147</f>
        <v>1030.6600000000001</v>
      </c>
      <c r="L147" s="13">
        <f>IFERROR(VLOOKUP(C147,OUTUBRO!B:H,7,0),"")</f>
        <v>724.3</v>
      </c>
      <c r="M147" s="39" t="str">
        <f>IFERROR(VLOOKUP(C147,FÉRIAS!C:D,2,0),"")</f>
        <v>NEUZA ANUNCIACAO COELHO</v>
      </c>
      <c r="N147" s="26" t="str">
        <f>IFERROR(VLOOKUP(C147,Plan2!B:C,2,0),"")</f>
        <v/>
      </c>
    </row>
    <row r="148" spans="2:14" s="26" customFormat="1">
      <c r="B148" s="17">
        <f t="shared" si="2"/>
        <v>140</v>
      </c>
      <c r="C148" s="73">
        <v>1809</v>
      </c>
      <c r="D148" s="74" t="s">
        <v>73</v>
      </c>
      <c r="E148" s="17" t="str">
        <f>IFERROR(VLOOKUP(C148,SRA!B:I,8,0),"")</f>
        <v>CLT</v>
      </c>
      <c r="F148" s="25" t="s">
        <v>583</v>
      </c>
      <c r="G148" s="17" t="str">
        <f>IFERROR(VLOOKUP(VLOOKUP(C148,SRA!B:F,5,0),FUNÇÃO!A:B,2,0),"")</f>
        <v>TEC.EM MAN. MEC. IND</v>
      </c>
      <c r="H148" s="13">
        <f>IFERROR(VLOOKUP(C148,SRA!B:T,18,0),"")</f>
        <v>2690.11</v>
      </c>
      <c r="I148" s="13">
        <f>IFERROR(VLOOKUP(C148,SRA!B:T,19,0),"")</f>
        <v>0</v>
      </c>
      <c r="J148" s="13">
        <f>IFERROR(VLOOKUP(C148,OUTUBRO!B:F,3,0),"")</f>
        <v>3882.39</v>
      </c>
      <c r="K148" s="13">
        <f>J148-L148</f>
        <v>1151.02</v>
      </c>
      <c r="L148" s="13">
        <f>IFERROR(VLOOKUP(C148,OUTUBRO!B:H,7,0),"")</f>
        <v>2731.37</v>
      </c>
      <c r="M148" s="39" t="str">
        <f>IFERROR(VLOOKUP(C148,FÉRIAS!C:D,2,0),"")</f>
        <v/>
      </c>
      <c r="N148" s="26" t="str">
        <f>IFERROR(VLOOKUP(C148,Plan2!B:C,2,0),"")</f>
        <v/>
      </c>
    </row>
    <row r="149" spans="2:14" s="26" customFormat="1">
      <c r="B149" s="17">
        <f t="shared" si="2"/>
        <v>141</v>
      </c>
      <c r="C149" s="73">
        <v>1821</v>
      </c>
      <c r="D149" s="74" t="s">
        <v>74</v>
      </c>
      <c r="E149" s="17" t="str">
        <f>IFERROR(VLOOKUP(C149,SRA!B:I,8,0),"")</f>
        <v>CLT</v>
      </c>
      <c r="F149" s="25" t="s">
        <v>583</v>
      </c>
      <c r="G149" s="17" t="str">
        <f>IFERROR(VLOOKUP(VLOOKUP(C149,SRA!B:F,5,0),FUNÇÃO!A:B,2,0),"")</f>
        <v>MOTORISTA 2</v>
      </c>
      <c r="H149" s="13">
        <f>IFERROR(VLOOKUP(C149,SRA!B:T,18,0),"")</f>
        <v>3417.8999999999996</v>
      </c>
      <c r="I149" s="13">
        <f>IFERROR(VLOOKUP(C149,SRA!B:T,19,0),"")</f>
        <v>0</v>
      </c>
      <c r="J149" s="13">
        <f>IFERROR(VLOOKUP(C149,OUTUBRO!B:F,3,0),"")</f>
        <v>3417.9</v>
      </c>
      <c r="K149" s="13">
        <f>J149-L149</f>
        <v>1951.5900000000001</v>
      </c>
      <c r="L149" s="13">
        <f>IFERROR(VLOOKUP(C149,OUTUBRO!B:H,7,0),"")</f>
        <v>1466.31</v>
      </c>
      <c r="M149" s="39" t="str">
        <f>IFERROR(VLOOKUP(C149,FÉRIAS!C:D,2,0),"")</f>
        <v/>
      </c>
      <c r="N149" s="26" t="str">
        <f>IFERROR(VLOOKUP(C149,Plan2!B:C,2,0),"")</f>
        <v/>
      </c>
    </row>
    <row r="150" spans="2:14" s="26" customFormat="1">
      <c r="B150" s="17">
        <f t="shared" si="2"/>
        <v>142</v>
      </c>
      <c r="C150" s="73">
        <v>1822</v>
      </c>
      <c r="D150" s="74" t="s">
        <v>75</v>
      </c>
      <c r="E150" s="17" t="str">
        <f>IFERROR(VLOOKUP(C150,SRA!B:I,8,0),"")</f>
        <v>CLT</v>
      </c>
      <c r="F150" s="25" t="s">
        <v>583</v>
      </c>
      <c r="G150" s="17" t="str">
        <f>IFERROR(VLOOKUP(VLOOKUP(C150,SRA!B:F,5,0),FUNÇÃO!A:B,2,0),"")</f>
        <v>ASS. DE SERVICOS</v>
      </c>
      <c r="H150" s="13">
        <f>IFERROR(VLOOKUP(C150,SRA!B:T,18,0),"")</f>
        <v>1432.61</v>
      </c>
      <c r="I150" s="13">
        <f>IFERROR(VLOOKUP(C150,SRA!B:T,19,0),"")</f>
        <v>0</v>
      </c>
      <c r="J150" s="13">
        <f>IFERROR(VLOOKUP(C150,OUTUBRO!B:F,3,0),"")</f>
        <v>1432.61</v>
      </c>
      <c r="K150" s="13">
        <f>J150-L150</f>
        <v>132.92999999999984</v>
      </c>
      <c r="L150" s="13">
        <f>IFERROR(VLOOKUP(C150,OUTUBRO!B:H,7,0),"")</f>
        <v>1299.68</v>
      </c>
      <c r="M150" s="39" t="str">
        <f>IFERROR(VLOOKUP(C150,FÉRIAS!C:D,2,0),"")</f>
        <v/>
      </c>
      <c r="N150" s="26" t="str">
        <f>IFERROR(VLOOKUP(C150,Plan2!B:C,2,0),"")</f>
        <v/>
      </c>
    </row>
    <row r="151" spans="2:14" s="26" customFormat="1">
      <c r="B151" s="17">
        <f t="shared" si="2"/>
        <v>143</v>
      </c>
      <c r="C151" s="73">
        <v>1906</v>
      </c>
      <c r="D151" s="74" t="s">
        <v>76</v>
      </c>
      <c r="E151" s="17" t="str">
        <f>IFERROR(VLOOKUP(C151,SRA!B:I,8,0),"")</f>
        <v>CLT</v>
      </c>
      <c r="F151" s="25" t="s">
        <v>583</v>
      </c>
      <c r="G151" s="17" t="str">
        <f>IFERROR(VLOOKUP(VLOOKUP(C151,SRA!B:F,5,0),FUNÇÃO!A:B,2,0),"")</f>
        <v>TEC. EM ADM. E FIN.</v>
      </c>
      <c r="H151" s="13">
        <f>IFERROR(VLOOKUP(C151,SRA!B:T,18,0),"")</f>
        <v>2965.86</v>
      </c>
      <c r="I151" s="13">
        <f>IFERROR(VLOOKUP(C151,SRA!B:T,19,0),"")</f>
        <v>0</v>
      </c>
      <c r="J151" s="13">
        <f>IFERROR(VLOOKUP(C151,OUTUBRO!B:F,3,0),"")</f>
        <v>2965.86</v>
      </c>
      <c r="K151" s="13">
        <f>J151-L151</f>
        <v>1478.2900000000002</v>
      </c>
      <c r="L151" s="13">
        <f>IFERROR(VLOOKUP(C151,OUTUBRO!B:H,7,0),"")</f>
        <v>1487.57</v>
      </c>
      <c r="M151" s="39" t="str">
        <f>IFERROR(VLOOKUP(C151,FÉRIAS!C:D,2,0),"")</f>
        <v/>
      </c>
      <c r="N151" s="26" t="str">
        <f>IFERROR(VLOOKUP(C151,Plan2!B:C,2,0),"")</f>
        <v/>
      </c>
    </row>
    <row r="152" spans="2:14" s="26" customFormat="1">
      <c r="B152" s="17">
        <f t="shared" si="2"/>
        <v>144</v>
      </c>
      <c r="C152" s="73">
        <v>1907</v>
      </c>
      <c r="D152" s="74" t="s">
        <v>77</v>
      </c>
      <c r="E152" s="17" t="str">
        <f>IFERROR(VLOOKUP(C152,SRA!B:I,8,0),"")</f>
        <v>CLT</v>
      </c>
      <c r="F152" s="25" t="s">
        <v>583</v>
      </c>
      <c r="G152" s="17" t="str">
        <f>IFERROR(VLOOKUP(VLOOKUP(C152,SRA!B:F,5,0),FUNÇÃO!A:B,2,0),"")</f>
        <v>TEC. COMERCIAL</v>
      </c>
      <c r="H152" s="13">
        <f>IFERROR(VLOOKUP(C152,SRA!B:T,18,0),"")</f>
        <v>3785.26</v>
      </c>
      <c r="I152" s="13">
        <f>IFERROR(VLOOKUP(C152,SRA!B:T,19,0),"")</f>
        <v>1993.92</v>
      </c>
      <c r="J152" s="13">
        <f>IFERROR(VLOOKUP(C152,OUTUBRO!B:F,3,0),"")</f>
        <v>5779.18</v>
      </c>
      <c r="K152" s="13">
        <f>J152-L152</f>
        <v>3468.6000000000004</v>
      </c>
      <c r="L152" s="13">
        <f>IFERROR(VLOOKUP(C152,OUTUBRO!B:H,7,0),"")</f>
        <v>2310.58</v>
      </c>
      <c r="M152" s="39" t="str">
        <f>IFERROR(VLOOKUP(C152,FÉRIAS!C:D,2,0),"")</f>
        <v/>
      </c>
      <c r="N152" s="26" t="str">
        <f>IFERROR(VLOOKUP(C152,Plan2!B:C,2,0),"")</f>
        <v/>
      </c>
    </row>
    <row r="153" spans="2:14" s="26" customFormat="1">
      <c r="B153" s="17">
        <f t="shared" si="2"/>
        <v>145</v>
      </c>
      <c r="C153" s="73">
        <v>1908</v>
      </c>
      <c r="D153" s="74" t="s">
        <v>78</v>
      </c>
      <c r="E153" s="17" t="str">
        <f>IFERROR(VLOOKUP(C153,SRA!B:I,8,0),"")</f>
        <v>CLT</v>
      </c>
      <c r="F153" s="25" t="s">
        <v>583</v>
      </c>
      <c r="G153" s="17" t="str">
        <f>IFERROR(VLOOKUP(VLOOKUP(C153,SRA!B:F,5,0),FUNÇÃO!A:B,2,0),"")</f>
        <v>TEC. EM ADM. E FIN.</v>
      </c>
      <c r="H153" s="13">
        <f>IFERROR(VLOOKUP(C153,SRA!B:T,18,0),"")</f>
        <v>3269.86</v>
      </c>
      <c r="I153" s="13">
        <f>IFERROR(VLOOKUP(C153,SRA!B:T,19,0),"")</f>
        <v>3000</v>
      </c>
      <c r="J153" s="13">
        <f>IFERROR(VLOOKUP(C153,OUTUBRO!B:F,3,0),"")</f>
        <v>6269.86</v>
      </c>
      <c r="K153" s="13">
        <f>J153-L153</f>
        <v>3418.5999999999995</v>
      </c>
      <c r="L153" s="13">
        <f>IFERROR(VLOOKUP(C153,OUTUBRO!B:H,7,0),"")</f>
        <v>2851.26</v>
      </c>
      <c r="M153" s="39" t="str">
        <f>IFERROR(VLOOKUP(C153,FÉRIAS!C:D,2,0),"")</f>
        <v/>
      </c>
      <c r="N153" s="26" t="str">
        <f>IFERROR(VLOOKUP(C153,Plan2!B:C,2,0),"")</f>
        <v/>
      </c>
    </row>
    <row r="154" spans="2:14" s="26" customFormat="1">
      <c r="B154" s="17">
        <f t="shared" si="2"/>
        <v>146</v>
      </c>
      <c r="C154" s="73">
        <v>1909</v>
      </c>
      <c r="D154" s="74" t="s">
        <v>79</v>
      </c>
      <c r="E154" s="17" t="str">
        <f>IFERROR(VLOOKUP(C154,SRA!B:I,8,0),"")</f>
        <v>CLT</v>
      </c>
      <c r="F154" s="25" t="s">
        <v>583</v>
      </c>
      <c r="G154" s="17" t="str">
        <f>IFERROR(VLOOKUP(VLOOKUP(C154,SRA!B:F,5,0),FUNÇÃO!A:B,2,0),"")</f>
        <v>OP. DE PROD. IND.</v>
      </c>
      <c r="H154" s="13">
        <f>IFERROR(VLOOKUP(C154,SRA!B:T,18,0),"")</f>
        <v>2572.79</v>
      </c>
      <c r="I154" s="13">
        <f>IFERROR(VLOOKUP(C154,SRA!B:T,19,0),"")</f>
        <v>0</v>
      </c>
      <c r="J154" s="13">
        <f>IFERROR(VLOOKUP(C154,OUTUBRO!B:F,3,0),"")</f>
        <v>2654.65</v>
      </c>
      <c r="K154" s="13">
        <f>J154-L154</f>
        <v>547.38000000000011</v>
      </c>
      <c r="L154" s="13">
        <f>IFERROR(VLOOKUP(C154,OUTUBRO!B:H,7,0),"")</f>
        <v>2107.27</v>
      </c>
      <c r="M154" s="39" t="str">
        <f>IFERROR(VLOOKUP(C154,FÉRIAS!C:D,2,0),"")</f>
        <v/>
      </c>
      <c r="N154" s="26" t="str">
        <f>IFERROR(VLOOKUP(C154,Plan2!B:C,2,0),"")</f>
        <v/>
      </c>
    </row>
    <row r="155" spans="2:14" s="26" customFormat="1">
      <c r="B155" s="17">
        <f t="shared" si="2"/>
        <v>147</v>
      </c>
      <c r="C155" s="73">
        <v>1916</v>
      </c>
      <c r="D155" s="74" t="s">
        <v>430</v>
      </c>
      <c r="E155" s="17" t="str">
        <f>IFERROR(VLOOKUP(C155,SRA!B:I,8,0),"")</f>
        <v>CLT</v>
      </c>
      <c r="F155" s="25" t="s">
        <v>583</v>
      </c>
      <c r="G155" s="17" t="str">
        <f>IFERROR(VLOOKUP(VLOOKUP(C155,SRA!B:F,5,0),FUNÇÃO!A:B,2,0),"")</f>
        <v>TEC.ADM.FINANCAS II</v>
      </c>
      <c r="H155" s="13">
        <f>IFERROR(VLOOKUP(C155,SRA!B:T,18,0),"")</f>
        <v>2363.54</v>
      </c>
      <c r="I155" s="13">
        <f>IFERROR(VLOOKUP(C155,SRA!B:T,19,0),"")</f>
        <v>0</v>
      </c>
      <c r="J155" s="13">
        <f>IFERROR(VLOOKUP(C155,OUTUBRO!B:F,3,0),"")</f>
        <v>2363.54</v>
      </c>
      <c r="K155" s="13">
        <f>J155-L155</f>
        <v>1277.25</v>
      </c>
      <c r="L155" s="13">
        <f>IFERROR(VLOOKUP(C155,OUTUBRO!B:H,7,0),"")</f>
        <v>1086.29</v>
      </c>
      <c r="M155" s="39" t="str">
        <f>IFERROR(VLOOKUP(C155,FÉRIAS!C:D,2,0),"")</f>
        <v/>
      </c>
      <c r="N155" s="26" t="str">
        <f>IFERROR(VLOOKUP(C155,Plan2!B:C,2,0),"")</f>
        <v/>
      </c>
    </row>
    <row r="156" spans="2:14" s="26" customFormat="1">
      <c r="B156" s="17">
        <f t="shared" si="2"/>
        <v>148</v>
      </c>
      <c r="C156" s="73">
        <v>1921</v>
      </c>
      <c r="D156" s="74" t="s">
        <v>80</v>
      </c>
      <c r="E156" s="17" t="str">
        <f>IFERROR(VLOOKUP(C156,SRA!B:I,8,0),"")</f>
        <v>CLT</v>
      </c>
      <c r="F156" s="25" t="s">
        <v>583</v>
      </c>
      <c r="G156" s="17" t="str">
        <f>IFERROR(VLOOKUP(VLOOKUP(C156,SRA!B:F,5,0),FUNÇÃO!A:B,2,0),"")</f>
        <v>FARMACEUTICO IND</v>
      </c>
      <c r="H156" s="13">
        <f>IFERROR(VLOOKUP(C156,SRA!B:T,18,0),"")</f>
        <v>9903.2800000000007</v>
      </c>
      <c r="I156" s="13">
        <f>IFERROR(VLOOKUP(C156,SRA!B:T,19,0),"")</f>
        <v>0</v>
      </c>
      <c r="J156" s="13">
        <f>IFERROR(VLOOKUP(C156,OUTUBRO!B:F,3,0),"")</f>
        <v>9903.2800000000007</v>
      </c>
      <c r="K156" s="13">
        <f>J156-L156</f>
        <v>3238.2300000000014</v>
      </c>
      <c r="L156" s="13">
        <f>IFERROR(VLOOKUP(C156,OUTUBRO!B:H,7,0),"")</f>
        <v>6665.0499999999993</v>
      </c>
      <c r="M156" s="39" t="str">
        <f>IFERROR(VLOOKUP(C156,FÉRIAS!C:D,2,0),"")</f>
        <v/>
      </c>
      <c r="N156" s="26" t="str">
        <f>IFERROR(VLOOKUP(C156,Plan2!B:C,2,0),"")</f>
        <v/>
      </c>
    </row>
    <row r="157" spans="2:14" s="26" customFormat="1">
      <c r="B157" s="17">
        <f t="shared" si="2"/>
        <v>149</v>
      </c>
      <c r="C157" s="73">
        <v>1924</v>
      </c>
      <c r="D157" s="74" t="s">
        <v>81</v>
      </c>
      <c r="E157" s="17" t="str">
        <f>IFERROR(VLOOKUP(C157,SRA!B:I,8,0),"")</f>
        <v>CLT</v>
      </c>
      <c r="F157" s="25" t="s">
        <v>583</v>
      </c>
      <c r="G157" s="17" t="str">
        <f>IFERROR(VLOOKUP(VLOOKUP(C157,SRA!B:F,5,0),FUNÇÃO!A:B,2,0),"")</f>
        <v>TEC. EM ADM. E FIN.</v>
      </c>
      <c r="H157" s="13">
        <f>IFERROR(VLOOKUP(C157,SRA!B:T,18,0),"")</f>
        <v>6041.26</v>
      </c>
      <c r="I157" s="13">
        <f>IFERROR(VLOOKUP(C157,SRA!B:T,19,0),"")</f>
        <v>0</v>
      </c>
      <c r="J157" s="13">
        <f>IFERROR(VLOOKUP(C157,OUTUBRO!B:F,3,0),"")</f>
        <v>6868.32</v>
      </c>
      <c r="K157" s="13">
        <f>J157-L157</f>
        <v>2663.7299999999996</v>
      </c>
      <c r="L157" s="13">
        <f>IFERROR(VLOOKUP(C157,OUTUBRO!B:H,7,0),"")</f>
        <v>4204.59</v>
      </c>
      <c r="M157" s="39" t="str">
        <f>IFERROR(VLOOKUP(C157,FÉRIAS!C:D,2,0),"")</f>
        <v/>
      </c>
      <c r="N157" s="26" t="str">
        <f>IFERROR(VLOOKUP(C157,Plan2!B:C,2,0),"")</f>
        <v/>
      </c>
    </row>
    <row r="158" spans="2:14" s="26" customFormat="1">
      <c r="B158" s="17">
        <f t="shared" si="2"/>
        <v>150</v>
      </c>
      <c r="C158" s="73">
        <v>1927</v>
      </c>
      <c r="D158" s="74" t="s">
        <v>82</v>
      </c>
      <c r="E158" s="17" t="str">
        <f>IFERROR(VLOOKUP(C158,SRA!B:I,8,0),"")</f>
        <v>CLT</v>
      </c>
      <c r="F158" s="25" t="s">
        <v>583</v>
      </c>
      <c r="G158" s="17" t="str">
        <f>IFERROR(VLOOKUP(VLOOKUP(C158,SRA!B:F,5,0),FUNÇÃO!A:B,2,0),"")</f>
        <v>OP. DE PROD. IND.</v>
      </c>
      <c r="H158" s="13">
        <f>IFERROR(VLOOKUP(C158,SRA!B:T,18,0),"")</f>
        <v>4492.07</v>
      </c>
      <c r="I158" s="13">
        <f>IFERROR(VLOOKUP(C158,SRA!B:T,19,0),"")</f>
        <v>0</v>
      </c>
      <c r="J158" s="13">
        <f>IFERROR(VLOOKUP(C158,OUTUBRO!B:F,3,0),"")</f>
        <v>4492.07</v>
      </c>
      <c r="K158" s="13">
        <f>J158-L158</f>
        <v>2502.1799999999998</v>
      </c>
      <c r="L158" s="13">
        <f>IFERROR(VLOOKUP(C158,OUTUBRO!B:H,7,0),"")</f>
        <v>1989.8899999999999</v>
      </c>
      <c r="M158" s="39" t="str">
        <f>IFERROR(VLOOKUP(C158,FÉRIAS!C:D,2,0),"")</f>
        <v/>
      </c>
      <c r="N158" s="26" t="str">
        <f>IFERROR(VLOOKUP(C158,Plan2!B:C,2,0),"")</f>
        <v/>
      </c>
    </row>
    <row r="159" spans="2:14" s="26" customFormat="1">
      <c r="B159" s="17">
        <f t="shared" si="2"/>
        <v>151</v>
      </c>
      <c r="C159" s="73">
        <v>1932</v>
      </c>
      <c r="D159" s="74" t="s">
        <v>83</v>
      </c>
      <c r="E159" s="17" t="str">
        <f>IFERROR(VLOOKUP(C159,SRA!B:I,8,0),"")</f>
        <v>CLT</v>
      </c>
      <c r="F159" s="25" t="s">
        <v>583</v>
      </c>
      <c r="G159" s="17" t="str">
        <f>IFERROR(VLOOKUP(VLOOKUP(C159,SRA!B:F,5,0),FUNÇÃO!A:B,2,0),"")</f>
        <v>TEC. EM ADM. E FIN.</v>
      </c>
      <c r="H159" s="13">
        <f>IFERROR(VLOOKUP(C159,SRA!B:T,18,0),"")</f>
        <v>5719.62</v>
      </c>
      <c r="I159" s="13">
        <f>IFERROR(VLOOKUP(C159,SRA!B:T,19,0),"")</f>
        <v>0</v>
      </c>
      <c r="J159" s="13">
        <f>IFERROR(VLOOKUP(C159,OUTUBRO!B:F,3,0),"")</f>
        <v>5719.62</v>
      </c>
      <c r="K159" s="13">
        <f>J159-L159</f>
        <v>2277.4699999999998</v>
      </c>
      <c r="L159" s="13">
        <f>IFERROR(VLOOKUP(C159,OUTUBRO!B:H,7,0),"")</f>
        <v>3442.15</v>
      </c>
      <c r="M159" s="39" t="str">
        <f>IFERROR(VLOOKUP(C159,FÉRIAS!C:D,2,0),"")</f>
        <v/>
      </c>
      <c r="N159" s="26" t="str">
        <f>IFERROR(VLOOKUP(C159,Plan2!B:C,2,0),"")</f>
        <v/>
      </c>
    </row>
    <row r="160" spans="2:14" s="26" customFormat="1">
      <c r="B160" s="17">
        <f t="shared" si="2"/>
        <v>152</v>
      </c>
      <c r="C160" s="73">
        <v>1937</v>
      </c>
      <c r="D160" s="74" t="s">
        <v>84</v>
      </c>
      <c r="E160" s="17" t="str">
        <f>IFERROR(VLOOKUP(C160,SRA!B:I,8,0),"")</f>
        <v>CLT</v>
      </c>
      <c r="F160" s="25" t="s">
        <v>583</v>
      </c>
      <c r="G160" s="17" t="str">
        <f>IFERROR(VLOOKUP(VLOOKUP(C160,SRA!B:F,5,0),FUNÇÃO!A:B,2,0),"")</f>
        <v>OP. PROD. IND. (D)</v>
      </c>
      <c r="H160" s="13">
        <f>IFERROR(VLOOKUP(C160,SRA!B:T,18,0),"")</f>
        <v>2779.52</v>
      </c>
      <c r="I160" s="13">
        <f>IFERROR(VLOOKUP(C160,SRA!B:T,19,0),"")</f>
        <v>0</v>
      </c>
      <c r="J160" s="13">
        <f>IFERROR(VLOOKUP(C160,OUTUBRO!B:F,3,0),"")</f>
        <v>2840.96</v>
      </c>
      <c r="K160" s="13">
        <f>J160-L160</f>
        <v>1288.77</v>
      </c>
      <c r="L160" s="13">
        <f>IFERROR(VLOOKUP(C160,OUTUBRO!B:H,7,0),"")</f>
        <v>1552.19</v>
      </c>
      <c r="M160" s="39" t="str">
        <f>IFERROR(VLOOKUP(C160,FÉRIAS!C:D,2,0),"")</f>
        <v/>
      </c>
      <c r="N160" s="26" t="str">
        <f>IFERROR(VLOOKUP(C160,Plan2!B:C,2,0),"")</f>
        <v/>
      </c>
    </row>
    <row r="161" spans="2:14" s="26" customFormat="1">
      <c r="B161" s="17">
        <f t="shared" si="2"/>
        <v>153</v>
      </c>
      <c r="C161" s="73">
        <v>1980</v>
      </c>
      <c r="D161" s="74" t="s">
        <v>85</v>
      </c>
      <c r="E161" s="17" t="str">
        <f>IFERROR(VLOOKUP(C161,SRA!B:I,8,0),"")</f>
        <v>CLT</v>
      </c>
      <c r="F161" s="25" t="s">
        <v>583</v>
      </c>
      <c r="G161" s="17" t="str">
        <f>IFERROR(VLOOKUP(VLOOKUP(C161,SRA!B:F,5,0),FUNÇÃO!A:B,2,0),"")</f>
        <v>TEC.EM MAN. MEC. IND</v>
      </c>
      <c r="H161" s="13">
        <f>IFERROR(VLOOKUP(C161,SRA!B:T,18,0),"")</f>
        <v>10521.21</v>
      </c>
      <c r="I161" s="13">
        <f>IFERROR(VLOOKUP(C161,SRA!B:T,19,0),"")</f>
        <v>0</v>
      </c>
      <c r="J161" s="13">
        <f>IFERROR(VLOOKUP(C161,OUTUBRO!B:F,3,0),"")</f>
        <v>10521.21</v>
      </c>
      <c r="K161" s="13">
        <f>J161-L161</f>
        <v>4146.4299999999985</v>
      </c>
      <c r="L161" s="13">
        <f>IFERROR(VLOOKUP(C161,OUTUBRO!B:H,7,0),"")</f>
        <v>6374.7800000000007</v>
      </c>
      <c r="M161" s="39" t="str">
        <f>IFERROR(VLOOKUP(C161,FÉRIAS!C:D,2,0),"")</f>
        <v/>
      </c>
      <c r="N161" s="26" t="str">
        <f>IFERROR(VLOOKUP(C161,Plan2!B:C,2,0),"")</f>
        <v/>
      </c>
    </row>
    <row r="162" spans="2:14" s="26" customFormat="1">
      <c r="B162" s="17">
        <f t="shared" si="2"/>
        <v>154</v>
      </c>
      <c r="C162" s="73">
        <v>1988</v>
      </c>
      <c r="D162" s="74" t="s">
        <v>86</v>
      </c>
      <c r="E162" s="17" t="str">
        <f>IFERROR(VLOOKUP(C162,SRA!B:I,8,0),"")</f>
        <v>CLT</v>
      </c>
      <c r="F162" s="25" t="s">
        <v>583</v>
      </c>
      <c r="G162" s="17" t="str">
        <f>IFERROR(VLOOKUP(VLOOKUP(C162,SRA!B:F,5,0),FUNÇÃO!A:B,2,0),"")</f>
        <v>TEC. EM ADM. E FIN.</v>
      </c>
      <c r="H162" s="13">
        <f>IFERROR(VLOOKUP(C162,SRA!B:T,18,0),"")</f>
        <v>2965.86</v>
      </c>
      <c r="I162" s="13">
        <f>IFERROR(VLOOKUP(C162,SRA!B:T,19,0),"")</f>
        <v>708.95</v>
      </c>
      <c r="J162" s="13">
        <f>IFERROR(VLOOKUP(C162,OUTUBRO!B:F,3,0),"")</f>
        <v>6004.21</v>
      </c>
      <c r="K162" s="13">
        <f>J162-L162</f>
        <v>1937.1</v>
      </c>
      <c r="L162" s="13">
        <f>IFERROR(VLOOKUP(C162,OUTUBRO!B:H,7,0),"")</f>
        <v>4067.11</v>
      </c>
      <c r="M162" s="39" t="str">
        <f>IFERROR(VLOOKUP(C162,FÉRIAS!C:D,2,0),"")</f>
        <v/>
      </c>
      <c r="N162" s="26" t="str">
        <f>IFERROR(VLOOKUP(C162,Plan2!B:C,2,0),"")</f>
        <v/>
      </c>
    </row>
    <row r="163" spans="2:14" s="26" customFormat="1">
      <c r="B163" s="17">
        <f t="shared" si="2"/>
        <v>155</v>
      </c>
      <c r="C163" s="73">
        <v>1994</v>
      </c>
      <c r="D163" s="74" t="s">
        <v>87</v>
      </c>
      <c r="E163" s="17" t="str">
        <f>IFERROR(VLOOKUP(C163,SRA!B:I,8,0),"")</f>
        <v>CLT</v>
      </c>
      <c r="F163" s="25" t="s">
        <v>583</v>
      </c>
      <c r="G163" s="17" t="str">
        <f>IFERROR(VLOOKUP(VLOOKUP(C163,SRA!B:F,5,0),FUNÇÃO!A:B,2,0),"")</f>
        <v>TEC. EM OPTICA</v>
      </c>
      <c r="H163" s="13">
        <f>IFERROR(VLOOKUP(C163,SRA!B:T,18,0),"")</f>
        <v>3924.62</v>
      </c>
      <c r="I163" s="13">
        <f>IFERROR(VLOOKUP(C163,SRA!B:T,19,0),"")</f>
        <v>0</v>
      </c>
      <c r="J163" s="13">
        <f>IFERROR(VLOOKUP(C163,OUTUBRO!B:F,3,0),"")</f>
        <v>3924.62</v>
      </c>
      <c r="K163" s="13">
        <f>J163-L163</f>
        <v>1274.9499999999998</v>
      </c>
      <c r="L163" s="13">
        <f>IFERROR(VLOOKUP(C163,OUTUBRO!B:H,7,0),"")</f>
        <v>2649.67</v>
      </c>
      <c r="M163" s="39" t="str">
        <f>IFERROR(VLOOKUP(C163,FÉRIAS!C:D,2,0),"")</f>
        <v/>
      </c>
      <c r="N163" s="26" t="str">
        <f>IFERROR(VLOOKUP(C163,Plan2!B:C,2,0),"")</f>
        <v/>
      </c>
    </row>
    <row r="164" spans="2:14" s="26" customFormat="1">
      <c r="B164" s="17">
        <f t="shared" si="2"/>
        <v>156</v>
      </c>
      <c r="C164" s="73">
        <v>1999</v>
      </c>
      <c r="D164" s="74" t="s">
        <v>88</v>
      </c>
      <c r="E164" s="17" t="str">
        <f>IFERROR(VLOOKUP(C164,SRA!B:I,8,0),"")</f>
        <v>CLT</v>
      </c>
      <c r="F164" s="25" t="s">
        <v>583</v>
      </c>
      <c r="G164" s="17" t="str">
        <f>IFERROR(VLOOKUP(VLOOKUP(C164,SRA!B:F,5,0),FUNÇÃO!A:B,2,0),"")</f>
        <v>TEC. EM OPTICA</v>
      </c>
      <c r="H164" s="13">
        <f>IFERROR(VLOOKUP(C164,SRA!B:T,18,0),"")</f>
        <v>2213.15</v>
      </c>
      <c r="I164" s="13">
        <f>IFERROR(VLOOKUP(C164,SRA!B:T,19,0),"")</f>
        <v>0</v>
      </c>
      <c r="J164" s="13">
        <f>IFERROR(VLOOKUP(C164,OUTUBRO!B:F,3,0),"")</f>
        <v>2213.15</v>
      </c>
      <c r="K164" s="13">
        <f>J164-L164</f>
        <v>1230.6500000000001</v>
      </c>
      <c r="L164" s="13">
        <f>IFERROR(VLOOKUP(C164,OUTUBRO!B:H,7,0),"")</f>
        <v>982.5</v>
      </c>
      <c r="M164" s="39" t="str">
        <f>IFERROR(VLOOKUP(C164,FÉRIAS!C:D,2,0),"")</f>
        <v/>
      </c>
      <c r="N164" s="26" t="str">
        <f>IFERROR(VLOOKUP(C164,Plan2!B:C,2,0),"")</f>
        <v/>
      </c>
    </row>
    <row r="165" spans="2:14" s="26" customFormat="1">
      <c r="B165" s="17">
        <f t="shared" si="2"/>
        <v>157</v>
      </c>
      <c r="C165" s="73">
        <v>2008</v>
      </c>
      <c r="D165" s="74" t="s">
        <v>89</v>
      </c>
      <c r="E165" s="17" t="str">
        <f>IFERROR(VLOOKUP(C165,SRA!B:I,8,0),"")</f>
        <v>CLT</v>
      </c>
      <c r="F165" s="25" t="s">
        <v>583</v>
      </c>
      <c r="G165" s="17" t="str">
        <f>IFERROR(VLOOKUP(VLOOKUP(C165,SRA!B:F,5,0),FUNÇÃO!A:B,2,0),"")</f>
        <v>OP. DE PROD. IND.</v>
      </c>
      <c r="H165" s="13">
        <f>IFERROR(VLOOKUP(C165,SRA!B:T,18,0),"")</f>
        <v>2978.32</v>
      </c>
      <c r="I165" s="13">
        <f>IFERROR(VLOOKUP(C165,SRA!B:T,19,0),"")</f>
        <v>0</v>
      </c>
      <c r="J165" s="13">
        <f>IFERROR(VLOOKUP(C165,OUTUBRO!B:F,3,0),"")</f>
        <v>3167.57</v>
      </c>
      <c r="K165" s="13">
        <f>J165-L165</f>
        <v>381.5300000000002</v>
      </c>
      <c r="L165" s="13">
        <f>IFERROR(VLOOKUP(C165,OUTUBRO!B:H,7,0),"")</f>
        <v>2786.04</v>
      </c>
      <c r="M165" s="39" t="str">
        <f>IFERROR(VLOOKUP(C165,FÉRIAS!C:D,2,0),"")</f>
        <v/>
      </c>
      <c r="N165" s="26" t="str">
        <f>IFERROR(VLOOKUP(C165,Plan2!B:C,2,0),"")</f>
        <v/>
      </c>
    </row>
    <row r="166" spans="2:14" s="26" customFormat="1">
      <c r="B166" s="17">
        <f t="shared" si="2"/>
        <v>158</v>
      </c>
      <c r="C166" s="73">
        <v>2014</v>
      </c>
      <c r="D166" s="74" t="s">
        <v>90</v>
      </c>
      <c r="E166" s="17" t="str">
        <f>IFERROR(VLOOKUP(C166,SRA!B:I,8,0),"")</f>
        <v>CLT</v>
      </c>
      <c r="F166" s="25" t="s">
        <v>583</v>
      </c>
      <c r="G166" s="17" t="str">
        <f>IFERROR(VLOOKUP(VLOOKUP(C166,SRA!B:F,5,0),FUNÇÃO!A:B,2,0),"")</f>
        <v>OP. DE PROD. IND.</v>
      </c>
      <c r="H166" s="13">
        <f>IFERROR(VLOOKUP(C166,SRA!B:T,18,0),"")</f>
        <v>2015.85</v>
      </c>
      <c r="I166" s="13">
        <f>IFERROR(VLOOKUP(C166,SRA!B:T,19,0),"")</f>
        <v>0</v>
      </c>
      <c r="J166" s="13">
        <f>IFERROR(VLOOKUP(C166,OUTUBRO!B:F,3,0),"")</f>
        <v>2015.85</v>
      </c>
      <c r="K166" s="13">
        <f>J166-L166</f>
        <v>728.52</v>
      </c>
      <c r="L166" s="13">
        <f>IFERROR(VLOOKUP(C166,OUTUBRO!B:H,7,0),"")</f>
        <v>1287.33</v>
      </c>
      <c r="M166" s="39" t="str">
        <f>IFERROR(VLOOKUP(C166,FÉRIAS!C:D,2,0),"")</f>
        <v/>
      </c>
      <c r="N166" s="26" t="str">
        <f>IFERROR(VLOOKUP(C166,Plan2!B:C,2,0),"")</f>
        <v/>
      </c>
    </row>
    <row r="167" spans="2:14" s="26" customFormat="1">
      <c r="B167" s="17">
        <f t="shared" si="2"/>
        <v>159</v>
      </c>
      <c r="C167" s="73">
        <v>2015</v>
      </c>
      <c r="D167" s="74" t="s">
        <v>91</v>
      </c>
      <c r="E167" s="17" t="str">
        <f>IFERROR(VLOOKUP(C167,SRA!B:I,8,0),"")</f>
        <v>CLT</v>
      </c>
      <c r="F167" s="25" t="s">
        <v>583</v>
      </c>
      <c r="G167" s="17" t="str">
        <f>IFERROR(VLOOKUP(VLOOKUP(C167,SRA!B:F,5,0),FUNÇÃO!A:B,2,0),"")</f>
        <v>OP. DE PROD. IND.</v>
      </c>
      <c r="H167" s="13">
        <f>IFERROR(VLOOKUP(C167,SRA!B:T,18,0),"")</f>
        <v>8792.5600000000013</v>
      </c>
      <c r="I167" s="13">
        <f>IFERROR(VLOOKUP(C167,SRA!B:T,19,0),"")</f>
        <v>0</v>
      </c>
      <c r="J167" s="13">
        <f>IFERROR(VLOOKUP(C167,OUTUBRO!B:F,3,0),"")</f>
        <v>8792.57</v>
      </c>
      <c r="K167" s="13">
        <f>J167-L167</f>
        <v>2974.3600000000006</v>
      </c>
      <c r="L167" s="13">
        <f>IFERROR(VLOOKUP(C167,OUTUBRO!B:H,7,0),"")</f>
        <v>5818.2099999999991</v>
      </c>
      <c r="M167" s="39" t="str">
        <f>IFERROR(VLOOKUP(C167,FÉRIAS!C:D,2,0),"")</f>
        <v/>
      </c>
      <c r="N167" s="26" t="str">
        <f>IFERROR(VLOOKUP(C167,Plan2!B:C,2,0),"")</f>
        <v/>
      </c>
    </row>
    <row r="168" spans="2:14" s="26" customFormat="1">
      <c r="B168" s="17">
        <f t="shared" si="2"/>
        <v>160</v>
      </c>
      <c r="C168" s="73">
        <v>2019</v>
      </c>
      <c r="D168" s="74" t="s">
        <v>92</v>
      </c>
      <c r="E168" s="17" t="str">
        <f>IFERROR(VLOOKUP(C168,SRA!B:I,8,0),"")</f>
        <v>CLT</v>
      </c>
      <c r="F168" s="25" t="s">
        <v>583</v>
      </c>
      <c r="G168" s="17" t="str">
        <f>IFERROR(VLOOKUP(VLOOKUP(C168,SRA!B:F,5,0),FUNÇÃO!A:B,2,0),"")</f>
        <v>TEC. EM OPTICA</v>
      </c>
      <c r="H168" s="13">
        <f>IFERROR(VLOOKUP(C168,SRA!B:T,18,0),"")</f>
        <v>1820.76</v>
      </c>
      <c r="I168" s="13">
        <f>IFERROR(VLOOKUP(C168,SRA!B:T,19,0),"")</f>
        <v>0</v>
      </c>
      <c r="J168" s="13">
        <f>IFERROR(VLOOKUP(C168,OUTUBRO!B:F,3,0),"")</f>
        <v>1820.76</v>
      </c>
      <c r="K168" s="13">
        <f>J168-L168</f>
        <v>412.5</v>
      </c>
      <c r="L168" s="13">
        <f>IFERROR(VLOOKUP(C168,OUTUBRO!B:H,7,0),"")</f>
        <v>1408.26</v>
      </c>
      <c r="M168" s="39" t="str">
        <f>IFERROR(VLOOKUP(C168,FÉRIAS!C:D,2,0),"")</f>
        <v/>
      </c>
      <c r="N168" s="26" t="str">
        <f>IFERROR(VLOOKUP(C168,Plan2!B:C,2,0),"")</f>
        <v/>
      </c>
    </row>
    <row r="169" spans="2:14" s="26" customFormat="1">
      <c r="B169" s="17">
        <f t="shared" si="2"/>
        <v>161</v>
      </c>
      <c r="C169" s="73">
        <v>2038</v>
      </c>
      <c r="D169" s="74" t="s">
        <v>93</v>
      </c>
      <c r="E169" s="17" t="str">
        <f>IFERROR(VLOOKUP(C169,SRA!B:I,8,0),"")</f>
        <v>CLT</v>
      </c>
      <c r="F169" s="25" t="s">
        <v>583</v>
      </c>
      <c r="G169" s="17" t="str">
        <f>IFERROR(VLOOKUP(VLOOKUP(C169,SRA!B:F,5,0),FUNÇÃO!A:B,2,0),"")</f>
        <v>OP. DE PROD. IND.</v>
      </c>
      <c r="H169" s="13">
        <f>IFERROR(VLOOKUP(C169,SRA!B:T,18,0),"")</f>
        <v>3070.25</v>
      </c>
      <c r="I169" s="13">
        <f>IFERROR(VLOOKUP(C169,SRA!B:T,19,0),"")</f>
        <v>0</v>
      </c>
      <c r="J169" s="13">
        <f>IFERROR(VLOOKUP(C169,OUTUBRO!B:F,3,0),"")</f>
        <v>3070.25</v>
      </c>
      <c r="K169" s="13">
        <f>J169-L169</f>
        <v>1687.04</v>
      </c>
      <c r="L169" s="13">
        <f>IFERROR(VLOOKUP(C169,OUTUBRO!B:H,7,0),"")</f>
        <v>1383.21</v>
      </c>
      <c r="M169" s="39" t="str">
        <f>IFERROR(VLOOKUP(C169,FÉRIAS!C:D,2,0),"")</f>
        <v/>
      </c>
      <c r="N169" s="26" t="str">
        <f>IFERROR(VLOOKUP(C169,Plan2!B:C,2,0),"")</f>
        <v/>
      </c>
    </row>
    <row r="170" spans="2:14" s="26" customFormat="1">
      <c r="B170" s="17">
        <f t="shared" si="2"/>
        <v>162</v>
      </c>
      <c r="C170" s="73">
        <v>2043</v>
      </c>
      <c r="D170" s="74" t="s">
        <v>94</v>
      </c>
      <c r="E170" s="17" t="str">
        <f>IFERROR(VLOOKUP(C170,SRA!B:I,8,0),"")</f>
        <v>CLT</v>
      </c>
      <c r="F170" s="25" t="s">
        <v>583</v>
      </c>
      <c r="G170" s="17" t="str">
        <f>IFERROR(VLOOKUP(VLOOKUP(C170,SRA!B:F,5,0),FUNÇÃO!A:B,2,0),"")</f>
        <v>OP. DE PROD. IND.</v>
      </c>
      <c r="H170" s="13">
        <f>IFERROR(VLOOKUP(C170,SRA!B:T,18,0),"")</f>
        <v>2572.79</v>
      </c>
      <c r="I170" s="13">
        <f>IFERROR(VLOOKUP(C170,SRA!B:T,19,0),"")</f>
        <v>0</v>
      </c>
      <c r="J170" s="13">
        <f>IFERROR(VLOOKUP(C170,OUTUBRO!B:F,3,0),"")</f>
        <v>3097.85</v>
      </c>
      <c r="K170" s="13">
        <f>J170-L170</f>
        <v>996.4699999999998</v>
      </c>
      <c r="L170" s="13">
        <f>IFERROR(VLOOKUP(C170,OUTUBRO!B:H,7,0),"")</f>
        <v>2101.38</v>
      </c>
      <c r="M170" s="39" t="str">
        <f>IFERROR(VLOOKUP(C170,FÉRIAS!C:D,2,0),"")</f>
        <v/>
      </c>
      <c r="N170" s="26" t="str">
        <f>IFERROR(VLOOKUP(C170,Plan2!B:C,2,0),"")</f>
        <v/>
      </c>
    </row>
    <row r="171" spans="2:14" s="26" customFormat="1">
      <c r="B171" s="17">
        <f t="shared" si="2"/>
        <v>163</v>
      </c>
      <c r="C171" s="73">
        <v>2052</v>
      </c>
      <c r="D171" s="74" t="s">
        <v>95</v>
      </c>
      <c r="E171" s="17" t="str">
        <f>IFERROR(VLOOKUP(C171,SRA!B:I,8,0),"")</f>
        <v>CLT</v>
      </c>
      <c r="F171" s="25" t="s">
        <v>583</v>
      </c>
      <c r="G171" s="17" t="str">
        <f>IFERROR(VLOOKUP(VLOOKUP(C171,SRA!B:F,5,0),FUNÇÃO!A:B,2,0),"")</f>
        <v>OP. DE PROD. IND.</v>
      </c>
      <c r="H171" s="13">
        <f>IFERROR(VLOOKUP(C171,SRA!B:T,18,0),"")</f>
        <v>2978.32</v>
      </c>
      <c r="I171" s="13">
        <f>IFERROR(VLOOKUP(C171,SRA!B:T,19,0),"")</f>
        <v>0</v>
      </c>
      <c r="J171" s="13">
        <f>IFERROR(VLOOKUP(C171,OUTUBRO!B:F,3,0),"")</f>
        <v>3377.5</v>
      </c>
      <c r="K171" s="13">
        <f>J171-L171</f>
        <v>2364.87</v>
      </c>
      <c r="L171" s="13">
        <f>IFERROR(VLOOKUP(C171,OUTUBRO!B:H,7,0),"")</f>
        <v>1012.63</v>
      </c>
      <c r="M171" s="39" t="str">
        <f>IFERROR(VLOOKUP(C171,FÉRIAS!C:D,2,0),"")</f>
        <v/>
      </c>
      <c r="N171" s="26" t="str">
        <f>IFERROR(VLOOKUP(C171,Plan2!B:C,2,0),"")</f>
        <v/>
      </c>
    </row>
    <row r="172" spans="2:14" s="26" customFormat="1">
      <c r="B172" s="17">
        <f t="shared" si="2"/>
        <v>164</v>
      </c>
      <c r="C172" s="73">
        <v>2063</v>
      </c>
      <c r="D172" s="74" t="s">
        <v>96</v>
      </c>
      <c r="E172" s="17" t="str">
        <f>IFERROR(VLOOKUP(C172,SRA!B:I,8,0),"")</f>
        <v>CLT</v>
      </c>
      <c r="F172" s="25" t="s">
        <v>583</v>
      </c>
      <c r="G172" s="17" t="str">
        <f>IFERROR(VLOOKUP(VLOOKUP(C172,SRA!B:F,5,0),FUNÇÃO!A:B,2,0),"")</f>
        <v>ANA MANUT ELET IND</v>
      </c>
      <c r="H172" s="13">
        <f>IFERROR(VLOOKUP(C172,SRA!B:T,18,0),"")</f>
        <v>12449.86</v>
      </c>
      <c r="I172" s="13">
        <f>IFERROR(VLOOKUP(C172,SRA!B:T,19,0),"")</f>
        <v>0</v>
      </c>
      <c r="J172" s="13">
        <f>IFERROR(VLOOKUP(C172,OUTUBRO!B:F,3,0),"")</f>
        <v>12449.86</v>
      </c>
      <c r="K172" s="13">
        <f>J172-L172</f>
        <v>4148.9600000000009</v>
      </c>
      <c r="L172" s="13">
        <f>IFERROR(VLOOKUP(C172,OUTUBRO!B:H,7,0),"")</f>
        <v>8300.9</v>
      </c>
      <c r="M172" s="39" t="str">
        <f>IFERROR(VLOOKUP(C172,FÉRIAS!C:D,2,0),"")</f>
        <v/>
      </c>
      <c r="N172" s="26" t="str">
        <f>IFERROR(VLOOKUP(C172,Plan2!B:C,2,0),"")</f>
        <v/>
      </c>
    </row>
    <row r="173" spans="2:14" s="26" customFormat="1">
      <c r="B173" s="17">
        <f t="shared" si="2"/>
        <v>165</v>
      </c>
      <c r="C173" s="25">
        <v>2065</v>
      </c>
      <c r="D173" s="74" t="s">
        <v>494</v>
      </c>
      <c r="E173" s="17" t="str">
        <f>IFERROR(VLOOKUP(C173,SRA!B:I,8,0),"")</f>
        <v>CLT</v>
      </c>
      <c r="F173" s="25" t="s">
        <v>613</v>
      </c>
      <c r="G173" s="17" t="str">
        <f>IFERROR(VLOOKUP(VLOOKUP(C173,SRA!B:F,5,0),FUNÇÃO!A:B,2,0),"")</f>
        <v>ANALISTA EM RH III</v>
      </c>
      <c r="H173" s="13">
        <f>IFERROR(VLOOKUP(C173,SRA!B:T,18,0),"")</f>
        <v>5023.97</v>
      </c>
      <c r="I173" s="13">
        <f>IFERROR(VLOOKUP(C173,SRA!B:T,19,0),"")</f>
        <v>0</v>
      </c>
      <c r="J173" s="13">
        <v>0</v>
      </c>
      <c r="K173" s="13">
        <v>0</v>
      </c>
      <c r="L173" s="13">
        <v>0</v>
      </c>
      <c r="M173" s="39" t="str">
        <f>IFERROR(VLOOKUP(C173,FÉRIAS!C:D,2,0),"")</f>
        <v/>
      </c>
      <c r="N173" s="26" t="str">
        <f>IFERROR(VLOOKUP(C173,Plan2!B:C,2,0),"")</f>
        <v>MARIA CLAUDIA DE A  LIMA LEMOS</v>
      </c>
    </row>
    <row r="174" spans="2:14" s="26" customFormat="1">
      <c r="B174" s="17">
        <f t="shared" si="2"/>
        <v>166</v>
      </c>
      <c r="C174" s="73">
        <v>2069</v>
      </c>
      <c r="D174" s="74" t="s">
        <v>97</v>
      </c>
      <c r="E174" s="17" t="str">
        <f>IFERROR(VLOOKUP(C174,SRA!B:I,8,0),"")</f>
        <v>CLT</v>
      </c>
      <c r="F174" s="25" t="s">
        <v>583</v>
      </c>
      <c r="G174" s="17" t="str">
        <f>IFERROR(VLOOKUP(VLOOKUP(C174,SRA!B:F,5,0),FUNÇÃO!A:B,2,0),"")</f>
        <v>FARMACEUTICO IND</v>
      </c>
      <c r="H174" s="13">
        <f>IFERROR(VLOOKUP(C174,SRA!B:T,18,0),"")</f>
        <v>15877.279999999999</v>
      </c>
      <c r="I174" s="13">
        <f>IFERROR(VLOOKUP(C174,SRA!B:T,19,0),"")</f>
        <v>0</v>
      </c>
      <c r="J174" s="13">
        <f>IFERROR(VLOOKUP(C174,OUTUBRO!B:F,3,0),"")</f>
        <v>15877.28</v>
      </c>
      <c r="K174" s="13">
        <f>J174-L174</f>
        <v>4023.1200000000008</v>
      </c>
      <c r="L174" s="13">
        <f>IFERROR(VLOOKUP(C174,OUTUBRO!B:H,7,0),"")</f>
        <v>11854.16</v>
      </c>
      <c r="M174" s="39" t="str">
        <f>IFERROR(VLOOKUP(C174,FÉRIAS!C:D,2,0),"")</f>
        <v/>
      </c>
      <c r="N174" s="26" t="str">
        <f>IFERROR(VLOOKUP(C174,Plan2!B:C,2,0),"")</f>
        <v/>
      </c>
    </row>
    <row r="175" spans="2:14" s="26" customFormat="1">
      <c r="B175" s="17">
        <f t="shared" si="2"/>
        <v>167</v>
      </c>
      <c r="C175" s="73">
        <v>2079</v>
      </c>
      <c r="D175" s="74" t="s">
        <v>98</v>
      </c>
      <c r="E175" s="17" t="str">
        <f>IFERROR(VLOOKUP(C175,SRA!B:I,8,0),"")</f>
        <v>CLT</v>
      </c>
      <c r="F175" s="25" t="s">
        <v>583</v>
      </c>
      <c r="G175" s="17" t="str">
        <f>IFERROR(VLOOKUP(VLOOKUP(C175,SRA!B:F,5,0),FUNÇÃO!A:B,2,0),"")</f>
        <v>OP. DE PROD. IND.</v>
      </c>
      <c r="H175" s="13">
        <f>IFERROR(VLOOKUP(C175,SRA!B:T,18,0),"")</f>
        <v>2572.79</v>
      </c>
      <c r="I175" s="13">
        <f>IFERROR(VLOOKUP(C175,SRA!B:T,19,0),"")</f>
        <v>0</v>
      </c>
      <c r="J175" s="13">
        <f>IFERROR(VLOOKUP(C175,OUTUBRO!B:F,3,0),"")</f>
        <v>2646.13</v>
      </c>
      <c r="K175" s="13">
        <f>J175-L175</f>
        <v>1253.8400000000001</v>
      </c>
      <c r="L175" s="13">
        <f>IFERROR(VLOOKUP(C175,OUTUBRO!B:H,7,0),"")</f>
        <v>1392.29</v>
      </c>
      <c r="M175" s="39" t="str">
        <f>IFERROR(VLOOKUP(C175,FÉRIAS!C:D,2,0),"")</f>
        <v/>
      </c>
      <c r="N175" s="26" t="str">
        <f>IFERROR(VLOOKUP(C175,Plan2!B:C,2,0),"")</f>
        <v/>
      </c>
    </row>
    <row r="176" spans="2:14" s="26" customFormat="1">
      <c r="B176" s="17">
        <f t="shared" si="2"/>
        <v>168</v>
      </c>
      <c r="C176" s="73">
        <v>2086</v>
      </c>
      <c r="D176" s="74" t="s">
        <v>99</v>
      </c>
      <c r="E176" s="17" t="str">
        <f>IFERROR(VLOOKUP(C176,SRA!B:I,8,0),"")</f>
        <v>CLT</v>
      </c>
      <c r="F176" s="25" t="s">
        <v>583</v>
      </c>
      <c r="G176" s="17" t="str">
        <f>IFERROR(VLOOKUP(VLOOKUP(C176,SRA!B:F,5,0),FUNÇÃO!A:B,2,0),"")</f>
        <v>ASS. DE SERVICOS</v>
      </c>
      <c r="H176" s="13">
        <f>IFERROR(VLOOKUP(C176,SRA!B:T,18,0),"")</f>
        <v>1504.26</v>
      </c>
      <c r="I176" s="13">
        <f>IFERROR(VLOOKUP(C176,SRA!B:T,19,0),"")</f>
        <v>708.95</v>
      </c>
      <c r="J176" s="13">
        <f>IFERROR(VLOOKUP(C176,OUTUBRO!B:F,3,0),"")</f>
        <v>2213.21</v>
      </c>
      <c r="K176" s="13">
        <f>J176-L176</f>
        <v>1156.6300000000001</v>
      </c>
      <c r="L176" s="13">
        <f>IFERROR(VLOOKUP(C176,OUTUBRO!B:H,7,0),"")</f>
        <v>1056.58</v>
      </c>
      <c r="M176" s="39" t="str">
        <f>IFERROR(VLOOKUP(C176,FÉRIAS!C:D,2,0),"")</f>
        <v/>
      </c>
      <c r="N176" s="26" t="str">
        <f>IFERROR(VLOOKUP(C176,Plan2!B:C,2,0),"")</f>
        <v/>
      </c>
    </row>
    <row r="177" spans="2:14" s="26" customFormat="1">
      <c r="B177" s="17">
        <f t="shared" si="2"/>
        <v>169</v>
      </c>
      <c r="C177" s="73">
        <v>2092</v>
      </c>
      <c r="D177" s="74" t="s">
        <v>100</v>
      </c>
      <c r="E177" s="17" t="str">
        <f>IFERROR(VLOOKUP(C177,SRA!B:I,8,0),"")</f>
        <v>CLT</v>
      </c>
      <c r="F177" s="25" t="s">
        <v>583</v>
      </c>
      <c r="G177" s="17" t="str">
        <f>IFERROR(VLOOKUP(VLOOKUP(C177,SRA!B:F,5,0),FUNÇÃO!A:B,2,0),"")</f>
        <v>TEC. EM OPTICA</v>
      </c>
      <c r="H177" s="13">
        <f>IFERROR(VLOOKUP(C177,SRA!B:T,18,0),"")</f>
        <v>2007.4</v>
      </c>
      <c r="I177" s="13">
        <f>IFERROR(VLOOKUP(C177,SRA!B:T,19,0),"")</f>
        <v>0</v>
      </c>
      <c r="J177" s="13">
        <f>IFERROR(VLOOKUP(C177,OUTUBRO!B:F,3,0),"")</f>
        <v>2007.4</v>
      </c>
      <c r="K177" s="13">
        <f>J177-L177</f>
        <v>806.72000000000025</v>
      </c>
      <c r="L177" s="13">
        <f>IFERROR(VLOOKUP(C177,OUTUBRO!B:H,7,0),"")</f>
        <v>1200.6799999999998</v>
      </c>
      <c r="M177" s="39" t="str">
        <f>IFERROR(VLOOKUP(C177,FÉRIAS!C:D,2,0),"")</f>
        <v/>
      </c>
      <c r="N177" s="26" t="str">
        <f>IFERROR(VLOOKUP(C177,Plan2!B:C,2,0),"")</f>
        <v/>
      </c>
    </row>
    <row r="178" spans="2:14" s="26" customFormat="1">
      <c r="B178" s="17">
        <f t="shared" si="2"/>
        <v>170</v>
      </c>
      <c r="C178" s="73">
        <v>2093</v>
      </c>
      <c r="D178" s="74" t="s">
        <v>101</v>
      </c>
      <c r="E178" s="17" t="str">
        <f>IFERROR(VLOOKUP(C178,SRA!B:I,8,0),"")</f>
        <v>CLT</v>
      </c>
      <c r="F178" s="25" t="s">
        <v>583</v>
      </c>
      <c r="G178" s="17" t="str">
        <f>IFERROR(VLOOKUP(VLOOKUP(C178,SRA!B:F,5,0),FUNÇÃO!A:B,2,0),"")</f>
        <v>TEC. EM OPTICA</v>
      </c>
      <c r="H178" s="13">
        <f>IFERROR(VLOOKUP(C178,SRA!B:T,18,0),"")</f>
        <v>1820.76</v>
      </c>
      <c r="I178" s="13">
        <f>IFERROR(VLOOKUP(C178,SRA!B:T,19,0),"")</f>
        <v>0</v>
      </c>
      <c r="J178" s="13">
        <f>IFERROR(VLOOKUP(C178,OUTUBRO!B:F,3,0),"")</f>
        <v>2097.2800000000002</v>
      </c>
      <c r="K178" s="13">
        <f>J178-L178</f>
        <v>1245.4800000000002</v>
      </c>
      <c r="L178" s="13">
        <f>IFERROR(VLOOKUP(C178,OUTUBRO!B:H,7,0),"")</f>
        <v>851.8</v>
      </c>
      <c r="M178" s="39" t="str">
        <f>IFERROR(VLOOKUP(C178,FÉRIAS!C:D,2,0),"")</f>
        <v/>
      </c>
      <c r="N178" s="26" t="str">
        <f>IFERROR(VLOOKUP(C178,Plan2!B:C,2,0),"")</f>
        <v/>
      </c>
    </row>
    <row r="179" spans="2:14" s="26" customFormat="1">
      <c r="B179" s="17">
        <f t="shared" si="2"/>
        <v>171</v>
      </c>
      <c r="C179" s="73">
        <v>2096</v>
      </c>
      <c r="D179" s="74" t="s">
        <v>422</v>
      </c>
      <c r="E179" s="17" t="str">
        <f>IFERROR(VLOOKUP(C179,SRA!B:I,8,0),"")</f>
        <v>CLT</v>
      </c>
      <c r="F179" s="25" t="s">
        <v>583</v>
      </c>
      <c r="G179" s="17" t="str">
        <f>IFERROR(VLOOKUP(VLOOKUP(C179,SRA!B:F,5,0),FUNÇÃO!A:B,2,0),"")</f>
        <v>VIGILANTE 2</v>
      </c>
      <c r="H179" s="13">
        <f>IFERROR(VLOOKUP(C179,SRA!B:T,18,0),"")</f>
        <v>2572.79</v>
      </c>
      <c r="I179" s="13">
        <f>IFERROR(VLOOKUP(C179,SRA!B:T,19,0),"")</f>
        <v>0</v>
      </c>
      <c r="J179" s="13">
        <f>IFERROR(VLOOKUP(C179,OUTUBRO!B:F,3,0),"")</f>
        <v>3344.63</v>
      </c>
      <c r="K179" s="13">
        <f>J179-L179</f>
        <v>1225.6500000000001</v>
      </c>
      <c r="L179" s="13">
        <f>IFERROR(VLOOKUP(C179,OUTUBRO!B:H,7,0),"")</f>
        <v>2118.98</v>
      </c>
      <c r="M179" s="39" t="str">
        <f>IFERROR(VLOOKUP(C179,FÉRIAS!C:D,2,0),"")</f>
        <v/>
      </c>
      <c r="N179" s="26" t="str">
        <f>IFERROR(VLOOKUP(C179,Plan2!B:C,2,0),"")</f>
        <v/>
      </c>
    </row>
    <row r="180" spans="2:14" s="26" customFormat="1">
      <c r="B180" s="17">
        <f t="shared" si="2"/>
        <v>172</v>
      </c>
      <c r="C180" s="73">
        <v>2101</v>
      </c>
      <c r="D180" s="74" t="s">
        <v>102</v>
      </c>
      <c r="E180" s="17" t="str">
        <f>IFERROR(VLOOKUP(C180,SRA!B:I,8,0),"")</f>
        <v>CLT</v>
      </c>
      <c r="F180" s="25" t="s">
        <v>583</v>
      </c>
      <c r="G180" s="17" t="str">
        <f>IFERROR(VLOOKUP(VLOOKUP(C180,SRA!B:F,5,0),FUNÇÃO!A:B,2,0),"")</f>
        <v>OP. DE PROD. IND.</v>
      </c>
      <c r="H180" s="13">
        <f>IFERROR(VLOOKUP(C180,SRA!B:T,18,0),"")</f>
        <v>2572.79</v>
      </c>
      <c r="I180" s="13">
        <f>IFERROR(VLOOKUP(C180,SRA!B:T,19,0),"")</f>
        <v>0</v>
      </c>
      <c r="J180" s="13">
        <f>IFERROR(VLOOKUP(C180,OUTUBRO!B:F,3,0),"")</f>
        <v>2572.79</v>
      </c>
      <c r="K180" s="13">
        <f>J180-L180</f>
        <v>1385.8</v>
      </c>
      <c r="L180" s="13">
        <f>IFERROR(VLOOKUP(C180,OUTUBRO!B:H,7,0),"")</f>
        <v>1186.99</v>
      </c>
      <c r="M180" s="39" t="str">
        <f>IFERROR(VLOOKUP(C180,FÉRIAS!C:D,2,0),"")</f>
        <v/>
      </c>
      <c r="N180" s="26" t="str">
        <f>IFERROR(VLOOKUP(C180,Plan2!B:C,2,0),"")</f>
        <v/>
      </c>
    </row>
    <row r="181" spans="2:14" s="26" customFormat="1">
      <c r="B181" s="17">
        <f t="shared" si="2"/>
        <v>173</v>
      </c>
      <c r="C181" s="73">
        <v>2115</v>
      </c>
      <c r="D181" s="74" t="s">
        <v>435</v>
      </c>
      <c r="E181" s="17" t="str">
        <f>IFERROR(VLOOKUP(C181,SRA!B:I,8,0),"")</f>
        <v>CLT</v>
      </c>
      <c r="F181" s="25" t="s">
        <v>583</v>
      </c>
      <c r="G181" s="17" t="str">
        <f>IFERROR(VLOOKUP(VLOOKUP(C181,SRA!B:F,5,0),FUNÇÃO!A:B,2,0),"")</f>
        <v>VIGILANTE 2</v>
      </c>
      <c r="H181" s="13">
        <f>IFERROR(VLOOKUP(C181,SRA!B:T,18,0),"")</f>
        <v>2572.79</v>
      </c>
      <c r="I181" s="13">
        <f>IFERROR(VLOOKUP(C181,SRA!B:T,19,0),"")</f>
        <v>0</v>
      </c>
      <c r="J181" s="13">
        <f>IFERROR(VLOOKUP(C181,OUTUBRO!B:F,3,0),"")</f>
        <v>3344.63</v>
      </c>
      <c r="K181" s="13">
        <f>J181-L181</f>
        <v>911.40999999999985</v>
      </c>
      <c r="L181" s="13">
        <f>IFERROR(VLOOKUP(C181,OUTUBRO!B:H,7,0),"")</f>
        <v>2433.2200000000003</v>
      </c>
      <c r="M181" s="39" t="str">
        <f>IFERROR(VLOOKUP(C181,FÉRIAS!C:D,2,0),"")</f>
        <v/>
      </c>
      <c r="N181" s="26" t="str">
        <f>IFERROR(VLOOKUP(C181,Plan2!B:C,2,0),"")</f>
        <v/>
      </c>
    </row>
    <row r="182" spans="2:14" s="26" customFormat="1">
      <c r="B182" s="17">
        <f t="shared" si="2"/>
        <v>174</v>
      </c>
      <c r="C182" s="73">
        <v>2117</v>
      </c>
      <c r="D182" s="74" t="s">
        <v>103</v>
      </c>
      <c r="E182" s="17" t="str">
        <f>IFERROR(VLOOKUP(C182,SRA!B:I,8,0),"")</f>
        <v>CLT</v>
      </c>
      <c r="F182" s="25" t="s">
        <v>583</v>
      </c>
      <c r="G182" s="17" t="str">
        <f>IFERROR(VLOOKUP(VLOOKUP(C182,SRA!B:F,5,0),FUNÇÃO!A:B,2,0),"")</f>
        <v>ASS. DE SERVICOS</v>
      </c>
      <c r="H182" s="13">
        <f>IFERROR(VLOOKUP(C182,SRA!B:T,18,0),"")</f>
        <v>1919.86</v>
      </c>
      <c r="I182" s="13">
        <f>IFERROR(VLOOKUP(C182,SRA!B:T,19,0),"")</f>
        <v>0</v>
      </c>
      <c r="J182" s="13">
        <f>IFERROR(VLOOKUP(C182,OUTUBRO!B:F,3,0),"")</f>
        <v>1919.86</v>
      </c>
      <c r="K182" s="13">
        <f>J182-L182</f>
        <v>428.15999999999985</v>
      </c>
      <c r="L182" s="13">
        <f>IFERROR(VLOOKUP(C182,OUTUBRO!B:H,7,0),"")</f>
        <v>1491.7</v>
      </c>
      <c r="M182" s="39" t="str">
        <f>IFERROR(VLOOKUP(C182,FÉRIAS!C:D,2,0),"")</f>
        <v/>
      </c>
      <c r="N182" s="26" t="str">
        <f>IFERROR(VLOOKUP(C182,Plan2!B:C,2,0),"")</f>
        <v/>
      </c>
    </row>
    <row r="183" spans="2:14" s="26" customFormat="1">
      <c r="B183" s="17">
        <f t="shared" si="2"/>
        <v>175</v>
      </c>
      <c r="C183" s="73">
        <v>2120</v>
      </c>
      <c r="D183" s="74" t="s">
        <v>104</v>
      </c>
      <c r="E183" s="17" t="str">
        <f>IFERROR(VLOOKUP(C183,SRA!B:I,8,0),"")</f>
        <v>CLT</v>
      </c>
      <c r="F183" s="25" t="s">
        <v>583</v>
      </c>
      <c r="G183" s="17" t="str">
        <f>IFERROR(VLOOKUP(VLOOKUP(C183,SRA!B:F,5,0),FUNÇÃO!A:B,2,0),"")</f>
        <v>ASS. DE SERVICOS</v>
      </c>
      <c r="H183" s="13">
        <f>IFERROR(VLOOKUP(C183,SRA!B:T,18,0),"")</f>
        <v>2040.87</v>
      </c>
      <c r="I183" s="13">
        <f>IFERROR(VLOOKUP(C183,SRA!B:T,19,0),"")</f>
        <v>0</v>
      </c>
      <c r="J183" s="13">
        <f>IFERROR(VLOOKUP(C183,OUTUBRO!B:F,3,0),"")</f>
        <v>2040.87</v>
      </c>
      <c r="K183" s="13">
        <f>J183-L183</f>
        <v>645.48999999999978</v>
      </c>
      <c r="L183" s="13">
        <f>IFERROR(VLOOKUP(C183,OUTUBRO!B:H,7,0),"")</f>
        <v>1395.38</v>
      </c>
      <c r="M183" s="39" t="str">
        <f>IFERROR(VLOOKUP(C183,FÉRIAS!C:D,2,0),"")</f>
        <v/>
      </c>
      <c r="N183" s="26" t="str">
        <f>IFERROR(VLOOKUP(C183,Plan2!B:C,2,0),"")</f>
        <v/>
      </c>
    </row>
    <row r="184" spans="2:14" s="26" customFormat="1">
      <c r="B184" s="17">
        <f t="shared" si="2"/>
        <v>176</v>
      </c>
      <c r="C184" s="73">
        <v>2121</v>
      </c>
      <c r="D184" s="74" t="s">
        <v>105</v>
      </c>
      <c r="E184" s="17" t="str">
        <f>IFERROR(VLOOKUP(C184,SRA!B:I,8,0),"")</f>
        <v>CLT</v>
      </c>
      <c r="F184" s="25" t="s">
        <v>583</v>
      </c>
      <c r="G184" s="17" t="str">
        <f>IFERROR(VLOOKUP(VLOOKUP(C184,SRA!B:F,5,0),FUNÇÃO!A:B,2,0),"")</f>
        <v>TEC. EM OPTICA</v>
      </c>
      <c r="H184" s="13">
        <f>IFERROR(VLOOKUP(C184,SRA!B:T,18,0),"")</f>
        <v>1820.76</v>
      </c>
      <c r="I184" s="13">
        <f>IFERROR(VLOOKUP(C184,SRA!B:T,19,0),"")</f>
        <v>0</v>
      </c>
      <c r="J184" s="13">
        <f>IFERROR(VLOOKUP(C184,OUTUBRO!B:F,3,0),"")</f>
        <v>1820.76</v>
      </c>
      <c r="K184" s="13">
        <f>J184-L184</f>
        <v>620.03</v>
      </c>
      <c r="L184" s="13">
        <f>IFERROR(VLOOKUP(C184,OUTUBRO!B:H,7,0),"")</f>
        <v>1200.73</v>
      </c>
      <c r="M184" s="39" t="str">
        <f>IFERROR(VLOOKUP(C184,FÉRIAS!C:D,2,0),"")</f>
        <v/>
      </c>
      <c r="N184" s="26" t="str">
        <f>IFERROR(VLOOKUP(C184,Plan2!B:C,2,0),"")</f>
        <v/>
      </c>
    </row>
    <row r="185" spans="2:14" s="26" customFormat="1">
      <c r="B185" s="17">
        <f t="shared" si="2"/>
        <v>177</v>
      </c>
      <c r="C185" s="73">
        <v>2122</v>
      </c>
      <c r="D185" s="74" t="s">
        <v>106</v>
      </c>
      <c r="E185" s="17" t="str">
        <f>IFERROR(VLOOKUP(C185,SRA!B:I,8,0),"")</f>
        <v>CLT</v>
      </c>
      <c r="F185" s="25" t="s">
        <v>583</v>
      </c>
      <c r="G185" s="17" t="str">
        <f>IFERROR(VLOOKUP(VLOOKUP(C185,SRA!B:F,5,0),FUNÇÃO!A:B,2,0),"")</f>
        <v>TEC. EM OPTICA</v>
      </c>
      <c r="H185" s="13">
        <f>IFERROR(VLOOKUP(C185,SRA!B:T,18,0),"")</f>
        <v>1820.76</v>
      </c>
      <c r="I185" s="13">
        <f>IFERROR(VLOOKUP(C185,SRA!B:T,19,0),"")</f>
        <v>0</v>
      </c>
      <c r="J185" s="13">
        <f>IFERROR(VLOOKUP(C185,OUTUBRO!B:F,3,0),"")</f>
        <v>1820.76</v>
      </c>
      <c r="K185" s="13">
        <f>J185-L185</f>
        <v>1144.3800000000001</v>
      </c>
      <c r="L185" s="13">
        <f>IFERROR(VLOOKUP(C185,OUTUBRO!B:H,7,0),"")</f>
        <v>676.38</v>
      </c>
      <c r="M185" s="39" t="str">
        <f>IFERROR(VLOOKUP(C185,FÉRIAS!C:D,2,0),"")</f>
        <v/>
      </c>
      <c r="N185" s="26" t="str">
        <f>IFERROR(VLOOKUP(C185,Plan2!B:C,2,0),"")</f>
        <v/>
      </c>
    </row>
    <row r="186" spans="2:14" s="26" customFormat="1">
      <c r="B186" s="17">
        <f t="shared" si="2"/>
        <v>178</v>
      </c>
      <c r="C186" s="73">
        <v>2124</v>
      </c>
      <c r="D186" s="74" t="s">
        <v>426</v>
      </c>
      <c r="E186" s="17" t="str">
        <f>IFERROR(VLOOKUP(C186,SRA!B:I,8,0),"")</f>
        <v>CLT</v>
      </c>
      <c r="F186" s="25" t="s">
        <v>583</v>
      </c>
      <c r="G186" s="17" t="str">
        <f>IFERROR(VLOOKUP(VLOOKUP(C186,SRA!B:F,5,0),FUNÇÃO!A:B,2,0),"")</f>
        <v>VIGILANTE 2</v>
      </c>
      <c r="H186" s="13">
        <f>IFERROR(VLOOKUP(C186,SRA!B:T,18,0),"")</f>
        <v>2572.79</v>
      </c>
      <c r="I186" s="13">
        <f>IFERROR(VLOOKUP(C186,SRA!B:T,19,0),"")</f>
        <v>0</v>
      </c>
      <c r="J186" s="13">
        <f>IFERROR(VLOOKUP(C186,OUTUBRO!B:F,3,0),"")</f>
        <v>3344.63</v>
      </c>
      <c r="K186" s="13">
        <f>J186-L186</f>
        <v>983.25</v>
      </c>
      <c r="L186" s="13">
        <f>IFERROR(VLOOKUP(C186,OUTUBRO!B:H,7,0),"")</f>
        <v>2361.38</v>
      </c>
      <c r="M186" s="39" t="str">
        <f>IFERROR(VLOOKUP(C186,FÉRIAS!C:D,2,0),"")</f>
        <v/>
      </c>
      <c r="N186" s="26" t="str">
        <f>IFERROR(VLOOKUP(C186,Plan2!B:C,2,0),"")</f>
        <v/>
      </c>
    </row>
    <row r="187" spans="2:14" s="26" customFormat="1">
      <c r="B187" s="17">
        <f t="shared" si="2"/>
        <v>179</v>
      </c>
      <c r="C187" s="73">
        <v>2125</v>
      </c>
      <c r="D187" s="74" t="s">
        <v>107</v>
      </c>
      <c r="E187" s="17" t="str">
        <f>IFERROR(VLOOKUP(C187,SRA!B:I,8,0),"")</f>
        <v>CLT</v>
      </c>
      <c r="F187" s="25" t="s">
        <v>583</v>
      </c>
      <c r="G187" s="17" t="str">
        <f>IFERROR(VLOOKUP(VLOOKUP(C187,SRA!B:F,5,0),FUNÇÃO!A:B,2,0),"")</f>
        <v>OP. DE PROD. IND.</v>
      </c>
      <c r="H187" s="13">
        <f>IFERROR(VLOOKUP(C187,SRA!B:T,18,0),"")</f>
        <v>2836.49</v>
      </c>
      <c r="I187" s="13">
        <f>IFERROR(VLOOKUP(C187,SRA!B:T,19,0),"")</f>
        <v>708.95</v>
      </c>
      <c r="J187" s="13">
        <f>IFERROR(VLOOKUP(C187,OUTUBRO!B:F,3,0),"")</f>
        <v>3545.44</v>
      </c>
      <c r="K187" s="13">
        <f>J187-L187</f>
        <v>1265.9900000000002</v>
      </c>
      <c r="L187" s="13">
        <f>IFERROR(VLOOKUP(C187,OUTUBRO!B:H,7,0),"")</f>
        <v>2279.4499999999998</v>
      </c>
      <c r="M187" s="39" t="str">
        <f>IFERROR(VLOOKUP(C187,FÉRIAS!C:D,2,0),"")</f>
        <v/>
      </c>
      <c r="N187" s="26" t="str">
        <f>IFERROR(VLOOKUP(C187,Plan2!B:C,2,0),"")</f>
        <v/>
      </c>
    </row>
    <row r="188" spans="2:14" s="26" customFormat="1">
      <c r="B188" s="17">
        <f t="shared" si="2"/>
        <v>180</v>
      </c>
      <c r="C188" s="73">
        <v>2126</v>
      </c>
      <c r="D188" s="74" t="s">
        <v>108</v>
      </c>
      <c r="E188" s="17" t="str">
        <f>IFERROR(VLOOKUP(C188,SRA!B:I,8,0),"")</f>
        <v>CLT</v>
      </c>
      <c r="F188" s="25" t="s">
        <v>583</v>
      </c>
      <c r="G188" s="17" t="str">
        <f>IFERROR(VLOOKUP(VLOOKUP(C188,SRA!B:F,5,0),FUNÇÃO!A:B,2,0),"")</f>
        <v>OP. DE PROD. IND.</v>
      </c>
      <c r="H188" s="13">
        <f>IFERROR(VLOOKUP(C188,SRA!B:T,18,0),"")</f>
        <v>2836.49</v>
      </c>
      <c r="I188" s="13">
        <f>IFERROR(VLOOKUP(C188,SRA!B:T,19,0),"")</f>
        <v>0</v>
      </c>
      <c r="J188" s="13">
        <f>IFERROR(VLOOKUP(C188,OUTUBRO!B:F,3,0),"")</f>
        <v>2836.49</v>
      </c>
      <c r="K188" s="13">
        <f>J188-L188</f>
        <v>1620.7499999999998</v>
      </c>
      <c r="L188" s="13">
        <f>IFERROR(VLOOKUP(C188,OUTUBRO!B:H,7,0),"")</f>
        <v>1215.74</v>
      </c>
      <c r="M188" s="39" t="str">
        <f>IFERROR(VLOOKUP(C188,FÉRIAS!C:D,2,0),"")</f>
        <v/>
      </c>
      <c r="N188" s="26" t="str">
        <f>IFERROR(VLOOKUP(C188,Plan2!B:C,2,0),"")</f>
        <v/>
      </c>
    </row>
    <row r="189" spans="2:14" s="26" customFormat="1">
      <c r="B189" s="17">
        <f t="shared" si="2"/>
        <v>181</v>
      </c>
      <c r="C189" s="73">
        <v>2128</v>
      </c>
      <c r="D189" s="74" t="s">
        <v>109</v>
      </c>
      <c r="E189" s="17" t="str">
        <f>IFERROR(VLOOKUP(C189,SRA!B:I,8,0),"")</f>
        <v>CLT</v>
      </c>
      <c r="F189" s="25" t="s">
        <v>583</v>
      </c>
      <c r="G189" s="17" t="str">
        <f>IFERROR(VLOOKUP(VLOOKUP(C189,SRA!B:F,5,0),FUNÇÃO!A:B,2,0),"")</f>
        <v>OP. DE PROD. IND.</v>
      </c>
      <c r="H189" s="13">
        <f>IFERROR(VLOOKUP(C189,SRA!B:T,18,0),"")</f>
        <v>7788.68</v>
      </c>
      <c r="I189" s="13">
        <f>IFERROR(VLOOKUP(C189,SRA!B:T,19,0),"")</f>
        <v>0</v>
      </c>
      <c r="J189" s="13">
        <f>IFERROR(VLOOKUP(C189,OUTUBRO!B:F,3,0),"")</f>
        <v>8065.2</v>
      </c>
      <c r="K189" s="13">
        <f>J189-L189</f>
        <v>4440.79</v>
      </c>
      <c r="L189" s="13">
        <f>IFERROR(VLOOKUP(C189,OUTUBRO!B:H,7,0),"")</f>
        <v>3624.41</v>
      </c>
      <c r="M189" s="39" t="str">
        <f>IFERROR(VLOOKUP(C189,FÉRIAS!C:D,2,0),"")</f>
        <v/>
      </c>
      <c r="N189" s="26" t="str">
        <f>IFERROR(VLOOKUP(C189,Plan2!B:C,2,0),"")</f>
        <v/>
      </c>
    </row>
    <row r="190" spans="2:14" s="26" customFormat="1">
      <c r="B190" s="17">
        <f t="shared" si="2"/>
        <v>182</v>
      </c>
      <c r="C190" s="73">
        <v>2129</v>
      </c>
      <c r="D190" s="74" t="s">
        <v>110</v>
      </c>
      <c r="E190" s="17" t="str">
        <f>IFERROR(VLOOKUP(C190,SRA!B:I,8,0),"")</f>
        <v>CLT</v>
      </c>
      <c r="F190" s="25" t="s">
        <v>583</v>
      </c>
      <c r="G190" s="17" t="str">
        <f>IFERROR(VLOOKUP(VLOOKUP(C190,SRA!B:F,5,0),FUNÇÃO!A:B,2,0),"")</f>
        <v>TEC UTI TRA EFLUENTE</v>
      </c>
      <c r="H190" s="13">
        <f>IFERROR(VLOOKUP(C190,SRA!B:T,18,0),"")</f>
        <v>1651.49</v>
      </c>
      <c r="I190" s="13">
        <f>IFERROR(VLOOKUP(C190,SRA!B:T,19,0),"")</f>
        <v>0</v>
      </c>
      <c r="J190" s="13">
        <f>IFERROR(VLOOKUP(C190,OUTUBRO!B:F,3,0),"")</f>
        <v>2411.96</v>
      </c>
      <c r="K190" s="13">
        <f>J190-L190</f>
        <v>1073.75</v>
      </c>
      <c r="L190" s="13">
        <f>IFERROR(VLOOKUP(C190,OUTUBRO!B:H,7,0),"")</f>
        <v>1338.21</v>
      </c>
      <c r="M190" s="39" t="str">
        <f>IFERROR(VLOOKUP(C190,FÉRIAS!C:D,2,0),"")</f>
        <v/>
      </c>
      <c r="N190" s="26" t="str">
        <f>IFERROR(VLOOKUP(C190,Plan2!B:C,2,0),"")</f>
        <v/>
      </c>
    </row>
    <row r="191" spans="2:14" s="26" customFormat="1">
      <c r="B191" s="17">
        <f t="shared" si="2"/>
        <v>183</v>
      </c>
      <c r="C191" s="73">
        <v>2130</v>
      </c>
      <c r="D191" s="74" t="s">
        <v>111</v>
      </c>
      <c r="E191" s="17" t="str">
        <f>IFERROR(VLOOKUP(C191,SRA!B:I,8,0),"")</f>
        <v>CLT</v>
      </c>
      <c r="F191" s="25" t="s">
        <v>583</v>
      </c>
      <c r="G191" s="17" t="str">
        <f>IFERROR(VLOOKUP(VLOOKUP(C191,SRA!B:F,5,0),FUNÇÃO!A:B,2,0),"")</f>
        <v>TEC EM UTI CALDEIRA</v>
      </c>
      <c r="H191" s="13">
        <f>IFERROR(VLOOKUP(C191,SRA!B:T,18,0),"")</f>
        <v>1651.49</v>
      </c>
      <c r="I191" s="13">
        <f>IFERROR(VLOOKUP(C191,SRA!B:T,19,0),"")</f>
        <v>0</v>
      </c>
      <c r="J191" s="13">
        <f>IFERROR(VLOOKUP(C191,OUTUBRO!B:F,3,0),"")</f>
        <v>1651.49</v>
      </c>
      <c r="K191" s="13">
        <f>J191-L191</f>
        <v>496.96000000000004</v>
      </c>
      <c r="L191" s="13">
        <f>IFERROR(VLOOKUP(C191,OUTUBRO!B:H,7,0),"")</f>
        <v>1154.53</v>
      </c>
      <c r="M191" s="39" t="str">
        <f>IFERROR(VLOOKUP(C191,FÉRIAS!C:D,2,0),"")</f>
        <v/>
      </c>
      <c r="N191" s="26" t="str">
        <f>IFERROR(VLOOKUP(C191,Plan2!B:C,2,0),"")</f>
        <v/>
      </c>
    </row>
    <row r="192" spans="2:14" s="26" customFormat="1">
      <c r="B192" s="17">
        <f t="shared" si="2"/>
        <v>184</v>
      </c>
      <c r="C192" s="73">
        <v>2131</v>
      </c>
      <c r="D192" s="74" t="s">
        <v>112</v>
      </c>
      <c r="E192" s="17" t="str">
        <f>IFERROR(VLOOKUP(C192,SRA!B:I,8,0),"")</f>
        <v>CLT</v>
      </c>
      <c r="F192" s="25" t="s">
        <v>583</v>
      </c>
      <c r="G192" s="17" t="str">
        <f>IFERROR(VLOOKUP(VLOOKUP(C192,SRA!B:F,5,0),FUNÇÃO!A:B,2,0),"")</f>
        <v>OP. DE PROD. IND.</v>
      </c>
      <c r="H192" s="13">
        <f>IFERROR(VLOOKUP(C192,SRA!B:T,18,0),"")</f>
        <v>2572.79</v>
      </c>
      <c r="I192" s="13">
        <f>IFERROR(VLOOKUP(C192,SRA!B:T,19,0),"")</f>
        <v>0</v>
      </c>
      <c r="J192" s="13">
        <f>IFERROR(VLOOKUP(C192,OUTUBRO!B:F,3,0),"")</f>
        <v>2786.85</v>
      </c>
      <c r="K192" s="13">
        <f>J192-L192</f>
        <v>1963.46</v>
      </c>
      <c r="L192" s="13">
        <f>IFERROR(VLOOKUP(C192,OUTUBRO!B:H,7,0),"")</f>
        <v>823.39</v>
      </c>
      <c r="M192" s="39" t="str">
        <f>IFERROR(VLOOKUP(C192,FÉRIAS!C:D,2,0),"")</f>
        <v/>
      </c>
      <c r="N192" s="26" t="str">
        <f>IFERROR(VLOOKUP(C192,Plan2!B:C,2,0),"")</f>
        <v/>
      </c>
    </row>
    <row r="193" spans="2:14" s="26" customFormat="1">
      <c r="B193" s="17">
        <f t="shared" si="2"/>
        <v>185</v>
      </c>
      <c r="C193" s="73">
        <v>2134</v>
      </c>
      <c r="D193" s="74" t="s">
        <v>113</v>
      </c>
      <c r="E193" s="17" t="str">
        <f>IFERROR(VLOOKUP(C193,SRA!B:I,8,0),"")</f>
        <v>CLT</v>
      </c>
      <c r="F193" s="25" t="s">
        <v>583</v>
      </c>
      <c r="G193" s="17" t="str">
        <f>IFERROR(VLOOKUP(VLOOKUP(C193,SRA!B:F,5,0),FUNÇÃO!A:B,2,0),"")</f>
        <v>OP. DE PROD. IND.</v>
      </c>
      <c r="H193" s="13">
        <f>IFERROR(VLOOKUP(C193,SRA!B:T,18,0),"")</f>
        <v>2836.49</v>
      </c>
      <c r="I193" s="13">
        <f>IFERROR(VLOOKUP(C193,SRA!B:T,19,0),"")</f>
        <v>0</v>
      </c>
      <c r="J193" s="13">
        <f>IFERROR(VLOOKUP(C193,OUTUBRO!B:F,3,0),"")</f>
        <v>2836.49</v>
      </c>
      <c r="K193" s="13">
        <f>J193-L193</f>
        <v>1459.4199999999998</v>
      </c>
      <c r="L193" s="13">
        <f>IFERROR(VLOOKUP(C193,OUTUBRO!B:H,7,0),"")</f>
        <v>1377.07</v>
      </c>
      <c r="M193" s="39" t="str">
        <f>IFERROR(VLOOKUP(C193,FÉRIAS!C:D,2,0),"")</f>
        <v/>
      </c>
      <c r="N193" s="26" t="str">
        <f>IFERROR(VLOOKUP(C193,Plan2!B:C,2,0),"")</f>
        <v/>
      </c>
    </row>
    <row r="194" spans="2:14" s="26" customFormat="1">
      <c r="B194" s="17">
        <f t="shared" si="2"/>
        <v>186</v>
      </c>
      <c r="C194" s="73">
        <v>2136</v>
      </c>
      <c r="D194" s="74" t="s">
        <v>114</v>
      </c>
      <c r="E194" s="17" t="str">
        <f>IFERROR(VLOOKUP(C194,SRA!B:I,8,0),"")</f>
        <v>CLT</v>
      </c>
      <c r="F194" s="25" t="s">
        <v>597</v>
      </c>
      <c r="G194" s="17" t="str">
        <f>IFERROR(VLOOKUP(VLOOKUP(C194,SRA!B:F,5,0),FUNÇÃO!A:B,2,0),"")</f>
        <v>ASS. DE SERVICOS</v>
      </c>
      <c r="H194" s="13">
        <f>IFERROR(VLOOKUP(C194,SRA!B:T,18,0),"")</f>
        <v>1658.43</v>
      </c>
      <c r="I194" s="13">
        <f>IFERROR(VLOOKUP(C194,SRA!B:T,19,0),"")</f>
        <v>708.95</v>
      </c>
      <c r="J194" s="13">
        <f>IFERROR(VLOOKUP(C194,OUTUBRO!B:F,3,0),"")</f>
        <v>4024.55</v>
      </c>
      <c r="K194" s="13">
        <f>J194-L194</f>
        <v>3253.36</v>
      </c>
      <c r="L194" s="13">
        <f>IFERROR(VLOOKUP(C194,OUTUBRO!B:H,7,0),"")</f>
        <v>771.19</v>
      </c>
      <c r="M194" s="39" t="str">
        <f>IFERROR(VLOOKUP(C194,FÉRIAS!C:D,2,0),"")</f>
        <v>GESIEL DAVID DE CASTRO</v>
      </c>
      <c r="N194" s="26" t="str">
        <f>IFERROR(VLOOKUP(C194,Plan2!B:C,2,0),"")</f>
        <v/>
      </c>
    </row>
    <row r="195" spans="2:14" s="26" customFormat="1">
      <c r="B195" s="17">
        <f t="shared" si="2"/>
        <v>187</v>
      </c>
      <c r="C195" s="73">
        <v>2137</v>
      </c>
      <c r="D195" s="74" t="s">
        <v>115</v>
      </c>
      <c r="E195" s="17" t="str">
        <f>IFERROR(VLOOKUP(C195,SRA!B:I,8,0),"")</f>
        <v>CLT</v>
      </c>
      <c r="F195" s="25" t="s">
        <v>583</v>
      </c>
      <c r="G195" s="17" t="str">
        <f>IFERROR(VLOOKUP(VLOOKUP(C195,SRA!B:F,5,0),FUNÇÃO!A:B,2,0),"")</f>
        <v>ANALISTA CONTABIL</v>
      </c>
      <c r="H195" s="13">
        <f>IFERROR(VLOOKUP(C195,SRA!B:T,18,0),"")</f>
        <v>7114.29</v>
      </c>
      <c r="I195" s="13">
        <f>IFERROR(VLOOKUP(C195,SRA!B:T,19,0),"")</f>
        <v>0</v>
      </c>
      <c r="J195" s="13">
        <f>IFERROR(VLOOKUP(C195,OUTUBRO!B:F,3,0),"")</f>
        <v>7114.29</v>
      </c>
      <c r="K195" s="13">
        <f>J195-L195</f>
        <v>3134.49</v>
      </c>
      <c r="L195" s="13">
        <f>IFERROR(VLOOKUP(C195,OUTUBRO!B:H,7,0),"")</f>
        <v>3979.8</v>
      </c>
      <c r="M195" s="39" t="str">
        <f>IFERROR(VLOOKUP(C195,FÉRIAS!C:D,2,0),"")</f>
        <v/>
      </c>
      <c r="N195" s="26" t="str">
        <f>IFERROR(VLOOKUP(C195,Plan2!B:C,2,0),"")</f>
        <v/>
      </c>
    </row>
    <row r="196" spans="2:14" s="26" customFormat="1">
      <c r="B196" s="17">
        <f t="shared" si="2"/>
        <v>188</v>
      </c>
      <c r="C196" s="73">
        <v>2140</v>
      </c>
      <c r="D196" s="74" t="s">
        <v>116</v>
      </c>
      <c r="E196" s="17" t="str">
        <f>IFERROR(VLOOKUP(C196,SRA!B:I,8,0),"")</f>
        <v>CLT</v>
      </c>
      <c r="F196" s="25" t="s">
        <v>597</v>
      </c>
      <c r="G196" s="17" t="str">
        <f>IFERROR(VLOOKUP(VLOOKUP(C196,SRA!B:F,5,0),FUNÇÃO!A:B,2,0),"")</f>
        <v>OP. PROD. IND. (D)</v>
      </c>
      <c r="H196" s="13">
        <f>IFERROR(VLOOKUP(C196,SRA!B:T,18,0),"")</f>
        <v>4793.47</v>
      </c>
      <c r="I196" s="13">
        <f>IFERROR(VLOOKUP(C196,SRA!B:T,19,0),"")</f>
        <v>0</v>
      </c>
      <c r="J196" s="13">
        <f>IFERROR(VLOOKUP(C196,OUTUBRO!B:F,3,0),"")</f>
        <v>6590.97</v>
      </c>
      <c r="K196" s="13">
        <f>J196-L196</f>
        <v>3220.6400000000003</v>
      </c>
      <c r="L196" s="13">
        <f>IFERROR(VLOOKUP(C196,OUTUBRO!B:H,7,0),"")</f>
        <v>3370.33</v>
      </c>
      <c r="M196" s="39" t="str">
        <f>IFERROR(VLOOKUP(C196,FÉRIAS!C:D,2,0),"")</f>
        <v>LUCIENE PEREIRA DE A NASCIMENT</v>
      </c>
      <c r="N196" s="26" t="str">
        <f>IFERROR(VLOOKUP(C196,Plan2!B:C,2,0),"")</f>
        <v/>
      </c>
    </row>
    <row r="197" spans="2:14" s="26" customFormat="1">
      <c r="B197" s="17">
        <f t="shared" si="2"/>
        <v>189</v>
      </c>
      <c r="C197" s="73">
        <v>2142</v>
      </c>
      <c r="D197" s="74" t="s">
        <v>117</v>
      </c>
      <c r="E197" s="17" t="str">
        <f>IFERROR(VLOOKUP(C197,SRA!B:I,8,0),"")</f>
        <v>CLT</v>
      </c>
      <c r="F197" s="25" t="s">
        <v>583</v>
      </c>
      <c r="G197" s="17" t="str">
        <f>IFERROR(VLOOKUP(VLOOKUP(C197,SRA!B:F,5,0),FUNÇÃO!A:B,2,0),"")</f>
        <v>OP. PROD. IND. (D)</v>
      </c>
      <c r="H197" s="13">
        <f>IFERROR(VLOOKUP(C197,SRA!B:T,18,0),"")</f>
        <v>4563.79</v>
      </c>
      <c r="I197" s="13">
        <f>IFERROR(VLOOKUP(C197,SRA!B:T,19,0),"")</f>
        <v>0</v>
      </c>
      <c r="J197" s="13">
        <f>IFERROR(VLOOKUP(C197,OUTUBRO!B:F,3,0),"")</f>
        <v>4672.49</v>
      </c>
      <c r="K197" s="13">
        <f>J197-L197</f>
        <v>868.91999999999962</v>
      </c>
      <c r="L197" s="13">
        <f>IFERROR(VLOOKUP(C197,OUTUBRO!B:H,7,0),"")</f>
        <v>3803.57</v>
      </c>
      <c r="M197" s="39" t="str">
        <f>IFERROR(VLOOKUP(C197,FÉRIAS!C:D,2,0),"")</f>
        <v/>
      </c>
      <c r="N197" s="26" t="str">
        <f>IFERROR(VLOOKUP(C197,Plan2!B:C,2,0),"")</f>
        <v/>
      </c>
    </row>
    <row r="198" spans="2:14" s="26" customFormat="1">
      <c r="B198" s="17">
        <f t="shared" si="2"/>
        <v>190</v>
      </c>
      <c r="C198" s="73">
        <v>2143</v>
      </c>
      <c r="D198" s="74" t="s">
        <v>118</v>
      </c>
      <c r="E198" s="17" t="str">
        <f>IFERROR(VLOOKUP(C198,SRA!B:I,8,0),"")</f>
        <v>CLT</v>
      </c>
      <c r="F198" s="25" t="s">
        <v>583</v>
      </c>
      <c r="G198" s="17" t="str">
        <f>IFERROR(VLOOKUP(VLOOKUP(C198,SRA!B:F,5,0),FUNÇÃO!A:B,2,0),"")</f>
        <v>OP. DE PROD. IND.</v>
      </c>
      <c r="H198" s="13">
        <f>IFERROR(VLOOKUP(C198,SRA!B:T,18,0),"")</f>
        <v>1658.43</v>
      </c>
      <c r="I198" s="13">
        <f>IFERROR(VLOOKUP(C198,SRA!B:T,19,0),"")</f>
        <v>0</v>
      </c>
      <c r="J198" s="13">
        <f>IFERROR(VLOOKUP(C198,OUTUBRO!B:F,3,0),"")</f>
        <v>1658.43</v>
      </c>
      <c r="K198" s="13">
        <f>J198-L198</f>
        <v>414.83000000000015</v>
      </c>
      <c r="L198" s="13">
        <f>IFERROR(VLOOKUP(C198,OUTUBRO!B:H,7,0),"")</f>
        <v>1243.5999999999999</v>
      </c>
      <c r="M198" s="39" t="str">
        <f>IFERROR(VLOOKUP(C198,FÉRIAS!C:D,2,0),"")</f>
        <v/>
      </c>
      <c r="N198" s="26" t="str">
        <f>IFERROR(VLOOKUP(C198,Plan2!B:C,2,0),"")</f>
        <v/>
      </c>
    </row>
    <row r="199" spans="2:14" s="26" customFormat="1">
      <c r="B199" s="17">
        <f t="shared" si="2"/>
        <v>191</v>
      </c>
      <c r="C199" s="73">
        <v>2145</v>
      </c>
      <c r="D199" s="74" t="s">
        <v>119</v>
      </c>
      <c r="E199" s="17" t="str">
        <f>IFERROR(VLOOKUP(C199,SRA!B:I,8,0),"")</f>
        <v>CLT</v>
      </c>
      <c r="F199" s="25" t="s">
        <v>583</v>
      </c>
      <c r="G199" s="17" t="str">
        <f>IFERROR(VLOOKUP(VLOOKUP(C199,SRA!B:F,5,0),FUNÇÃO!A:B,2,0),"")</f>
        <v>OP. DE PROD. IND.</v>
      </c>
      <c r="H199" s="13">
        <f>IFERROR(VLOOKUP(C199,SRA!B:T,18,0),"")</f>
        <v>2836.49</v>
      </c>
      <c r="I199" s="13">
        <f>IFERROR(VLOOKUP(C199,SRA!B:T,19,0),"")</f>
        <v>0</v>
      </c>
      <c r="J199" s="13">
        <f>IFERROR(VLOOKUP(C199,OUTUBRO!B:F,3,0),"")</f>
        <v>2836.49</v>
      </c>
      <c r="K199" s="13">
        <f>J199-L199</f>
        <v>1035.8699999999999</v>
      </c>
      <c r="L199" s="13">
        <f>IFERROR(VLOOKUP(C199,OUTUBRO!B:H,7,0),"")</f>
        <v>1800.62</v>
      </c>
      <c r="M199" s="39" t="str">
        <f>IFERROR(VLOOKUP(C199,FÉRIAS!C:D,2,0),"")</f>
        <v/>
      </c>
      <c r="N199" s="26" t="str">
        <f>IFERROR(VLOOKUP(C199,Plan2!B:C,2,0),"")</f>
        <v/>
      </c>
    </row>
    <row r="200" spans="2:14" s="26" customFormat="1">
      <c r="B200" s="17">
        <f t="shared" si="2"/>
        <v>192</v>
      </c>
      <c r="C200" s="73">
        <v>2146</v>
      </c>
      <c r="D200" s="74" t="s">
        <v>120</v>
      </c>
      <c r="E200" s="17" t="str">
        <f>IFERROR(VLOOKUP(C200,SRA!B:I,8,0),"")</f>
        <v>CLT</v>
      </c>
      <c r="F200" s="25" t="s">
        <v>583</v>
      </c>
      <c r="G200" s="17" t="str">
        <f>IFERROR(VLOOKUP(VLOOKUP(C200,SRA!B:F,5,0),FUNÇÃO!A:B,2,0),"")</f>
        <v>OP. DE PROD. IND.</v>
      </c>
      <c r="H200" s="13">
        <f>IFERROR(VLOOKUP(C200,SRA!B:T,18,0),"")</f>
        <v>2450.25</v>
      </c>
      <c r="I200" s="13">
        <f>IFERROR(VLOOKUP(C200,SRA!B:T,19,0),"")</f>
        <v>0</v>
      </c>
      <c r="J200" s="13">
        <f>IFERROR(VLOOKUP(C200,OUTUBRO!B:F,3,0),"")</f>
        <v>2749.71</v>
      </c>
      <c r="K200" s="13">
        <f>J200-L200</f>
        <v>770.29</v>
      </c>
      <c r="L200" s="13">
        <f>IFERROR(VLOOKUP(C200,OUTUBRO!B:H,7,0),"")</f>
        <v>1979.42</v>
      </c>
      <c r="M200" s="39" t="str">
        <f>IFERROR(VLOOKUP(C200,FÉRIAS!C:D,2,0),"")</f>
        <v/>
      </c>
      <c r="N200" s="26" t="str">
        <f>IFERROR(VLOOKUP(C200,Plan2!B:C,2,0),"")</f>
        <v/>
      </c>
    </row>
    <row r="201" spans="2:14" s="26" customFormat="1">
      <c r="B201" s="17">
        <f t="shared" si="2"/>
        <v>193</v>
      </c>
      <c r="C201" s="73">
        <v>2149</v>
      </c>
      <c r="D201" s="74" t="s">
        <v>121</v>
      </c>
      <c r="E201" s="17" t="str">
        <f>IFERROR(VLOOKUP(C201,SRA!B:I,8,0),"")</f>
        <v>CLT</v>
      </c>
      <c r="F201" s="25" t="s">
        <v>583</v>
      </c>
      <c r="G201" s="17" t="str">
        <f>IFERROR(VLOOKUP(VLOOKUP(C201,SRA!B:F,5,0),FUNÇÃO!A:B,2,0),"")</f>
        <v>OP. DE PROD. IND.</v>
      </c>
      <c r="H201" s="13">
        <f>IFERROR(VLOOKUP(C201,SRA!B:T,18,0),"")</f>
        <v>2450.25</v>
      </c>
      <c r="I201" s="13">
        <f>IFERROR(VLOOKUP(C201,SRA!B:T,19,0),"")</f>
        <v>0</v>
      </c>
      <c r="J201" s="13">
        <f>IFERROR(VLOOKUP(C201,OUTUBRO!B:F,3,0),"")</f>
        <v>2450.25</v>
      </c>
      <c r="K201" s="13">
        <f>J201-L201</f>
        <v>729.25</v>
      </c>
      <c r="L201" s="13">
        <f>IFERROR(VLOOKUP(C201,OUTUBRO!B:H,7,0),"")</f>
        <v>1721</v>
      </c>
      <c r="M201" s="39" t="str">
        <f>IFERROR(VLOOKUP(C201,FÉRIAS!C:D,2,0),"")</f>
        <v/>
      </c>
      <c r="N201" s="26" t="str">
        <f>IFERROR(VLOOKUP(C201,Plan2!B:C,2,0),"")</f>
        <v/>
      </c>
    </row>
    <row r="202" spans="2:14" s="26" customFormat="1">
      <c r="B202" s="17">
        <f t="shared" si="2"/>
        <v>194</v>
      </c>
      <c r="C202" s="73">
        <v>2151</v>
      </c>
      <c r="D202" s="74" t="s">
        <v>122</v>
      </c>
      <c r="E202" s="17" t="str">
        <f>IFERROR(VLOOKUP(C202,SRA!B:I,8,0),"")</f>
        <v>CLT</v>
      </c>
      <c r="F202" s="25" t="s">
        <v>583</v>
      </c>
      <c r="G202" s="17" t="str">
        <f>IFERROR(VLOOKUP(VLOOKUP(C202,SRA!B:F,5,0),FUNÇÃO!A:B,2,0),"")</f>
        <v>OP. PROD. IND. (D)</v>
      </c>
      <c r="H202" s="13">
        <f>IFERROR(VLOOKUP(C202,SRA!B:T,18,0),"")</f>
        <v>2555.98</v>
      </c>
      <c r="I202" s="13">
        <f>IFERROR(VLOOKUP(C202,SRA!B:T,19,0),"")</f>
        <v>0</v>
      </c>
      <c r="J202" s="13">
        <f>IFERROR(VLOOKUP(C202,OUTUBRO!B:F,3,0),"")</f>
        <v>2555.98</v>
      </c>
      <c r="K202" s="13">
        <f>J202-L202</f>
        <v>452.96000000000004</v>
      </c>
      <c r="L202" s="13">
        <f>IFERROR(VLOOKUP(C202,OUTUBRO!B:H,7,0),"")</f>
        <v>2103.02</v>
      </c>
      <c r="M202" s="39" t="str">
        <f>IFERROR(VLOOKUP(C202,FÉRIAS!C:D,2,0),"")</f>
        <v/>
      </c>
      <c r="N202" s="26" t="str">
        <f>IFERROR(VLOOKUP(C202,Plan2!B:C,2,0),"")</f>
        <v/>
      </c>
    </row>
    <row r="203" spans="2:14" s="26" customFormat="1">
      <c r="B203" s="17">
        <f t="shared" ref="B203:B266" si="3">B202+1</f>
        <v>195</v>
      </c>
      <c r="C203" s="73">
        <v>2153</v>
      </c>
      <c r="D203" s="74" t="s">
        <v>123</v>
      </c>
      <c r="E203" s="17" t="str">
        <f>IFERROR(VLOOKUP(C203,SRA!B:I,8,0),"")</f>
        <v>CLT</v>
      </c>
      <c r="F203" s="25" t="s">
        <v>583</v>
      </c>
      <c r="G203" s="17" t="str">
        <f>IFERROR(VLOOKUP(VLOOKUP(C203,SRA!B:F,5,0),FUNÇÃO!A:B,2,0),"")</f>
        <v>OP. DE PROD. IND.</v>
      </c>
      <c r="H203" s="13">
        <f>IFERROR(VLOOKUP(C203,SRA!B:T,18,0),"")</f>
        <v>2978.32</v>
      </c>
      <c r="I203" s="13">
        <f>IFERROR(VLOOKUP(C203,SRA!B:T,19,0),"")</f>
        <v>0</v>
      </c>
      <c r="J203" s="13">
        <f>IFERROR(VLOOKUP(C203,OUTUBRO!B:F,3,0),"")</f>
        <v>3059.47</v>
      </c>
      <c r="K203" s="13">
        <f>J203-L203</f>
        <v>1542.7499999999998</v>
      </c>
      <c r="L203" s="13">
        <f>IFERROR(VLOOKUP(C203,OUTUBRO!B:H,7,0),"")</f>
        <v>1516.72</v>
      </c>
      <c r="M203" s="39" t="str">
        <f>IFERROR(VLOOKUP(C203,FÉRIAS!C:D,2,0),"")</f>
        <v/>
      </c>
      <c r="N203" s="26" t="str">
        <f>IFERROR(VLOOKUP(C203,Plan2!B:C,2,0),"")</f>
        <v/>
      </c>
    </row>
    <row r="204" spans="2:14" s="26" customFormat="1">
      <c r="B204" s="17">
        <f t="shared" si="3"/>
        <v>196</v>
      </c>
      <c r="C204" s="73">
        <v>2156</v>
      </c>
      <c r="D204" s="74" t="s">
        <v>124</v>
      </c>
      <c r="E204" s="17" t="str">
        <f>IFERROR(VLOOKUP(C204,SRA!B:I,8,0),"")</f>
        <v>CLT</v>
      </c>
      <c r="F204" s="25" t="s">
        <v>583</v>
      </c>
      <c r="G204" s="17" t="str">
        <f>IFERROR(VLOOKUP(VLOOKUP(C204,SRA!B:F,5,0),FUNÇÃO!A:B,2,0),"")</f>
        <v>TEC. EM ADM. E FIN.</v>
      </c>
      <c r="H204" s="13">
        <f>IFERROR(VLOOKUP(C204,SRA!B:T,18,0),"")</f>
        <v>2824.62</v>
      </c>
      <c r="I204" s="13">
        <f>IFERROR(VLOOKUP(C204,SRA!B:T,19,0),"")</f>
        <v>0</v>
      </c>
      <c r="J204" s="13">
        <f>IFERROR(VLOOKUP(C204,OUTUBRO!B:F,3,0),"")</f>
        <v>2824.62</v>
      </c>
      <c r="K204" s="13">
        <f>J204-L204</f>
        <v>1440.83</v>
      </c>
      <c r="L204" s="13">
        <f>IFERROR(VLOOKUP(C204,OUTUBRO!B:H,7,0),"")</f>
        <v>1383.79</v>
      </c>
      <c r="M204" s="39" t="str">
        <f>IFERROR(VLOOKUP(C204,FÉRIAS!C:D,2,0),"")</f>
        <v/>
      </c>
      <c r="N204" s="26" t="str">
        <f>IFERROR(VLOOKUP(C204,Plan2!B:C,2,0),"")</f>
        <v/>
      </c>
    </row>
    <row r="205" spans="2:14" s="26" customFormat="1">
      <c r="B205" s="17">
        <f t="shared" si="3"/>
        <v>197</v>
      </c>
      <c r="C205" s="73">
        <v>2159</v>
      </c>
      <c r="D205" s="74" t="s">
        <v>125</v>
      </c>
      <c r="E205" s="17" t="str">
        <f>IFERROR(VLOOKUP(C205,SRA!B:I,8,0),"")</f>
        <v>CLT</v>
      </c>
      <c r="F205" s="25" t="s">
        <v>583</v>
      </c>
      <c r="G205" s="17" t="str">
        <f>IFERROR(VLOOKUP(VLOOKUP(C205,SRA!B:F,5,0),FUNÇÃO!A:B,2,0),"")</f>
        <v>TEC. EM ADM. E FIN.</v>
      </c>
      <c r="H205" s="13">
        <f>IFERROR(VLOOKUP(C205,SRA!B:T,18,0),"")</f>
        <v>5285.78</v>
      </c>
      <c r="I205" s="13">
        <f>IFERROR(VLOOKUP(C205,SRA!B:T,19,0),"")</f>
        <v>0</v>
      </c>
      <c r="J205" s="13">
        <f>IFERROR(VLOOKUP(C205,OUTUBRO!B:F,3,0),"")</f>
        <v>5285.78</v>
      </c>
      <c r="K205" s="13">
        <f>J205-L205</f>
        <v>1237.2799999999997</v>
      </c>
      <c r="L205" s="13">
        <f>IFERROR(VLOOKUP(C205,OUTUBRO!B:H,7,0),"")</f>
        <v>4048.5</v>
      </c>
      <c r="M205" s="39" t="str">
        <f>IFERROR(VLOOKUP(C205,FÉRIAS!C:D,2,0),"")</f>
        <v/>
      </c>
      <c r="N205" s="26" t="str">
        <f>IFERROR(VLOOKUP(C205,Plan2!B:C,2,0),"")</f>
        <v/>
      </c>
    </row>
    <row r="206" spans="2:14" s="26" customFormat="1">
      <c r="B206" s="17">
        <f t="shared" si="3"/>
        <v>198</v>
      </c>
      <c r="C206" s="73">
        <v>2161</v>
      </c>
      <c r="D206" s="74" t="s">
        <v>126</v>
      </c>
      <c r="E206" s="17" t="str">
        <f>IFERROR(VLOOKUP(C206,SRA!B:I,8,0),"")</f>
        <v>CLT</v>
      </c>
      <c r="F206" s="25" t="s">
        <v>583</v>
      </c>
      <c r="G206" s="17" t="str">
        <f>IFERROR(VLOOKUP(VLOOKUP(C206,SRA!B:F,5,0),FUNÇÃO!A:B,2,0),"")</f>
        <v>OP. PROD. IND. (D)</v>
      </c>
      <c r="H206" s="13">
        <f>IFERROR(VLOOKUP(C206,SRA!B:T,18,0),"")</f>
        <v>3924.62</v>
      </c>
      <c r="I206" s="13">
        <f>IFERROR(VLOOKUP(C206,SRA!B:T,19,0),"")</f>
        <v>0</v>
      </c>
      <c r="J206" s="13">
        <f>IFERROR(VLOOKUP(C206,OUTUBRO!B:F,3,0),"")</f>
        <v>4356.71</v>
      </c>
      <c r="K206" s="13">
        <f>J206-L206</f>
        <v>2495.9</v>
      </c>
      <c r="L206" s="13">
        <f>IFERROR(VLOOKUP(C206,OUTUBRO!B:H,7,0),"")</f>
        <v>1860.81</v>
      </c>
      <c r="M206" s="39" t="str">
        <f>IFERROR(VLOOKUP(C206,FÉRIAS!C:D,2,0),"")</f>
        <v/>
      </c>
      <c r="N206" s="26" t="str">
        <f>IFERROR(VLOOKUP(C206,Plan2!B:C,2,0),"")</f>
        <v/>
      </c>
    </row>
    <row r="207" spans="2:14" s="26" customFormat="1">
      <c r="B207" s="17">
        <f t="shared" si="3"/>
        <v>199</v>
      </c>
      <c r="C207" s="73">
        <v>2181</v>
      </c>
      <c r="D207" s="74" t="s">
        <v>127</v>
      </c>
      <c r="E207" s="17" t="str">
        <f>IFERROR(VLOOKUP(C207,SRA!B:I,8,0),"")</f>
        <v>CLT</v>
      </c>
      <c r="F207" s="25" t="s">
        <v>597</v>
      </c>
      <c r="G207" s="17" t="str">
        <f>IFERROR(VLOOKUP(VLOOKUP(C207,SRA!B:F,5,0),FUNÇÃO!A:B,2,0),"")</f>
        <v>FARMACEUTICO IND</v>
      </c>
      <c r="H207" s="13">
        <f>IFERROR(VLOOKUP(C207,SRA!B:T,18,0),"")</f>
        <v>9649.380000000001</v>
      </c>
      <c r="I207" s="13">
        <f>IFERROR(VLOOKUP(C207,SRA!B:T,19,0),"")</f>
        <v>0</v>
      </c>
      <c r="J207" s="13">
        <f>IFERROR(VLOOKUP(C207,OUTUBRO!B:F,3,0),"")</f>
        <v>19298.759999999998</v>
      </c>
      <c r="K207" s="13">
        <f>J207-L207</f>
        <v>12865.839999999998</v>
      </c>
      <c r="L207" s="13">
        <f>IFERROR(VLOOKUP(C207,OUTUBRO!B:H,7,0),"")</f>
        <v>6432.92</v>
      </c>
      <c r="M207" s="39" t="str">
        <f>IFERROR(VLOOKUP(C207,FÉRIAS!C:D,2,0),"")</f>
        <v>ELCY SILVA DE ARAUJO</v>
      </c>
      <c r="N207" s="26" t="str">
        <f>IFERROR(VLOOKUP(C207,Plan2!B:C,2,0),"")</f>
        <v/>
      </c>
    </row>
    <row r="208" spans="2:14" s="26" customFormat="1">
      <c r="B208" s="17">
        <f t="shared" si="3"/>
        <v>200</v>
      </c>
      <c r="C208" s="73">
        <v>2330</v>
      </c>
      <c r="D208" s="74" t="s">
        <v>133</v>
      </c>
      <c r="E208" s="17" t="str">
        <f>IFERROR(VLOOKUP(C208,SRA!B:I,8,0),"")</f>
        <v>CLT</v>
      </c>
      <c r="F208" s="25" t="s">
        <v>583</v>
      </c>
      <c r="G208" s="17" t="str">
        <f>IFERROR(VLOOKUP(VLOOKUP(C208,SRA!B:F,5,0),FUNÇÃO!A:B,2,0),"")</f>
        <v>ANALISTA INFORMATICA</v>
      </c>
      <c r="H208" s="13">
        <f>IFERROR(VLOOKUP(C208,SRA!B:T,18,0),"")</f>
        <v>3850.63</v>
      </c>
      <c r="I208" s="13">
        <f>IFERROR(VLOOKUP(C208,SRA!B:T,19,0),"")</f>
        <v>708.95</v>
      </c>
      <c r="J208" s="13">
        <f>IFERROR(VLOOKUP(C208,OUTUBRO!B:F,3,0),"")</f>
        <v>4559.57</v>
      </c>
      <c r="K208" s="13">
        <f>J208-L208</f>
        <v>787.80999999999949</v>
      </c>
      <c r="L208" s="13">
        <f>IFERROR(VLOOKUP(C208,OUTUBRO!B:H,7,0),"")</f>
        <v>3771.76</v>
      </c>
      <c r="M208" s="39" t="str">
        <f>IFERROR(VLOOKUP(C208,FÉRIAS!C:D,2,0),"")</f>
        <v/>
      </c>
      <c r="N208" s="26" t="str">
        <f>IFERROR(VLOOKUP(C208,Plan2!B:C,2,0),"")</f>
        <v/>
      </c>
    </row>
    <row r="209" spans="2:14" s="26" customFormat="1">
      <c r="B209" s="17">
        <f t="shared" si="3"/>
        <v>201</v>
      </c>
      <c r="C209" s="73">
        <v>2337</v>
      </c>
      <c r="D209" s="74" t="s">
        <v>134</v>
      </c>
      <c r="E209" s="17" t="str">
        <f>IFERROR(VLOOKUP(C209,SRA!B:I,8,0),"")</f>
        <v>CLT</v>
      </c>
      <c r="F209" s="25" t="s">
        <v>583</v>
      </c>
      <c r="G209" s="17" t="str">
        <f>IFERROR(VLOOKUP(VLOOKUP(C209,SRA!B:F,5,0),FUNÇÃO!A:B,2,0),"")</f>
        <v>FARMACEUTICO IND</v>
      </c>
      <c r="H209" s="13">
        <f>IFERROR(VLOOKUP(C209,SRA!B:T,18,0),"")</f>
        <v>4763.66</v>
      </c>
      <c r="I209" s="13">
        <f>IFERROR(VLOOKUP(C209,SRA!B:T,19,0),"")</f>
        <v>0</v>
      </c>
      <c r="J209" s="13">
        <f>IFERROR(VLOOKUP(C209,OUTUBRO!B:F,3,0),"")</f>
        <v>4763.66</v>
      </c>
      <c r="K209" s="13">
        <f>J209-L209</f>
        <v>1317.7199999999998</v>
      </c>
      <c r="L209" s="13">
        <f>IFERROR(VLOOKUP(C209,OUTUBRO!B:H,7,0),"")</f>
        <v>3445.94</v>
      </c>
      <c r="M209" s="39" t="str">
        <f>IFERROR(VLOOKUP(C209,FÉRIAS!C:D,2,0),"")</f>
        <v/>
      </c>
      <c r="N209" s="26" t="str">
        <f>IFERROR(VLOOKUP(C209,Plan2!B:C,2,0),"")</f>
        <v/>
      </c>
    </row>
    <row r="210" spans="2:14" s="26" customFormat="1">
      <c r="B210" s="17">
        <f t="shared" si="3"/>
        <v>202</v>
      </c>
      <c r="C210" s="73">
        <v>2339</v>
      </c>
      <c r="D210" s="74" t="s">
        <v>135</v>
      </c>
      <c r="E210" s="17" t="str">
        <f>IFERROR(VLOOKUP(C210,SRA!B:I,8,0),"")</f>
        <v>CLT</v>
      </c>
      <c r="F210" s="25" t="s">
        <v>583</v>
      </c>
      <c r="G210" s="17" t="str">
        <f>IFERROR(VLOOKUP(VLOOKUP(C210,SRA!B:F,5,0),FUNÇÃO!A:B,2,0),"")</f>
        <v>FARMACEUTICO IND</v>
      </c>
      <c r="H210" s="13">
        <f>IFERROR(VLOOKUP(C210,SRA!B:T,18,0),"")</f>
        <v>7885.25</v>
      </c>
      <c r="I210" s="13">
        <f>IFERROR(VLOOKUP(C210,SRA!B:T,19,0),"")</f>
        <v>0</v>
      </c>
      <c r="J210" s="13">
        <f>IFERROR(VLOOKUP(C210,OUTUBRO!B:F,3,0),"")</f>
        <v>7885.25</v>
      </c>
      <c r="K210" s="13">
        <f>J210-L210</f>
        <v>2117.7000000000007</v>
      </c>
      <c r="L210" s="13">
        <f>IFERROR(VLOOKUP(C210,OUTUBRO!B:H,7,0),"")</f>
        <v>5767.5499999999993</v>
      </c>
      <c r="M210" s="39" t="str">
        <f>IFERROR(VLOOKUP(C210,FÉRIAS!C:D,2,0),"")</f>
        <v/>
      </c>
      <c r="N210" s="26" t="str">
        <f>IFERROR(VLOOKUP(C210,Plan2!B:C,2,0),"")</f>
        <v/>
      </c>
    </row>
    <row r="211" spans="2:14" s="26" customFormat="1">
      <c r="B211" s="17">
        <f t="shared" si="3"/>
        <v>203</v>
      </c>
      <c r="C211" s="73">
        <v>2342</v>
      </c>
      <c r="D211" s="74" t="s">
        <v>136</v>
      </c>
      <c r="E211" s="17" t="str">
        <f>IFERROR(VLOOKUP(C211,SRA!B:I,8,0),"")</f>
        <v>CLT</v>
      </c>
      <c r="F211" s="25" t="s">
        <v>583</v>
      </c>
      <c r="G211" s="17" t="str">
        <f>IFERROR(VLOOKUP(VLOOKUP(C211,SRA!B:F,5,0),FUNÇÃO!A:B,2,0),"")</f>
        <v>FARMACEUTICO IND</v>
      </c>
      <c r="H211" s="13">
        <f>IFERROR(VLOOKUP(C211,SRA!B:T,18,0),"")</f>
        <v>4763.66</v>
      </c>
      <c r="I211" s="13">
        <f>IFERROR(VLOOKUP(C211,SRA!B:T,19,0),"")</f>
        <v>1993.92</v>
      </c>
      <c r="J211" s="13">
        <f>IFERROR(VLOOKUP(C211,OUTUBRO!B:F,3,0),"")</f>
        <v>6757.58</v>
      </c>
      <c r="K211" s="13">
        <f>J211-L211</f>
        <v>3223.17</v>
      </c>
      <c r="L211" s="13">
        <f>IFERROR(VLOOKUP(C211,OUTUBRO!B:H,7,0),"")</f>
        <v>3534.41</v>
      </c>
      <c r="M211" s="39" t="str">
        <f>IFERROR(VLOOKUP(C211,FÉRIAS!C:D,2,0),"")</f>
        <v/>
      </c>
      <c r="N211" s="26" t="str">
        <f>IFERROR(VLOOKUP(C211,Plan2!B:C,2,0),"")</f>
        <v/>
      </c>
    </row>
    <row r="212" spans="2:14" s="26" customFormat="1">
      <c r="B212" s="17">
        <f t="shared" si="3"/>
        <v>204</v>
      </c>
      <c r="C212" s="73">
        <v>2343</v>
      </c>
      <c r="D212" s="74" t="s">
        <v>137</v>
      </c>
      <c r="E212" s="17" t="str">
        <f>IFERROR(VLOOKUP(C212,SRA!B:I,8,0),"")</f>
        <v>CLT</v>
      </c>
      <c r="F212" s="25" t="s">
        <v>583</v>
      </c>
      <c r="G212" s="17" t="str">
        <f>IFERROR(VLOOKUP(VLOOKUP(C212,SRA!B:F,5,0),FUNÇÃO!A:B,2,0),"")</f>
        <v>FARMACEUTICO IND</v>
      </c>
      <c r="H212" s="13">
        <f>IFERROR(VLOOKUP(C212,SRA!B:T,18,0),"")</f>
        <v>7885.25</v>
      </c>
      <c r="I212" s="13">
        <f>IFERROR(VLOOKUP(C212,SRA!B:T,19,0),"")</f>
        <v>0</v>
      </c>
      <c r="J212" s="13">
        <f>IFERROR(VLOOKUP(C212,OUTUBRO!B:F,3,0),"")</f>
        <v>7885.25</v>
      </c>
      <c r="K212" s="13">
        <f>J212-L212</f>
        <v>1867.0500000000002</v>
      </c>
      <c r="L212" s="13">
        <f>IFERROR(VLOOKUP(C212,OUTUBRO!B:H,7,0),"")</f>
        <v>6018.2</v>
      </c>
      <c r="M212" s="39" t="str">
        <f>IFERROR(VLOOKUP(C212,FÉRIAS!C:D,2,0),"")</f>
        <v/>
      </c>
      <c r="N212" s="26" t="str">
        <f>IFERROR(VLOOKUP(C212,Plan2!B:C,2,0),"")</f>
        <v/>
      </c>
    </row>
    <row r="213" spans="2:14" s="26" customFormat="1">
      <c r="B213" s="17">
        <f t="shared" si="3"/>
        <v>205</v>
      </c>
      <c r="C213" s="73">
        <v>2344</v>
      </c>
      <c r="D213" s="74" t="s">
        <v>138</v>
      </c>
      <c r="E213" s="17" t="str">
        <f>IFERROR(VLOOKUP(C213,SRA!B:I,8,0),"")</f>
        <v>CLT</v>
      </c>
      <c r="F213" s="25" t="s">
        <v>583</v>
      </c>
      <c r="G213" s="17" t="str">
        <f>IFERROR(VLOOKUP(VLOOKUP(C213,SRA!B:F,5,0),FUNÇÃO!A:B,2,0),"")</f>
        <v>ANALISTA QUALI IND</v>
      </c>
      <c r="H213" s="13">
        <f>IFERROR(VLOOKUP(C213,SRA!B:T,18,0),"")</f>
        <v>4763.66</v>
      </c>
      <c r="I213" s="13">
        <f>IFERROR(VLOOKUP(C213,SRA!B:T,19,0),"")</f>
        <v>5739.47</v>
      </c>
      <c r="J213" s="13">
        <f>IFERROR(VLOOKUP(C213,OUTUBRO!B:F,3,0),"")</f>
        <v>10503.13</v>
      </c>
      <c r="K213" s="13">
        <f>J213-L213</f>
        <v>2570.2699999999986</v>
      </c>
      <c r="L213" s="13">
        <f>IFERROR(VLOOKUP(C213,OUTUBRO!B:H,7,0),"")</f>
        <v>7932.8600000000006</v>
      </c>
      <c r="M213" s="39" t="str">
        <f>IFERROR(VLOOKUP(C213,FÉRIAS!C:D,2,0),"")</f>
        <v/>
      </c>
      <c r="N213" s="26" t="str">
        <f>IFERROR(VLOOKUP(C213,Plan2!B:C,2,0),"")</f>
        <v/>
      </c>
    </row>
    <row r="214" spans="2:14" s="26" customFormat="1">
      <c r="B214" s="17">
        <f t="shared" si="3"/>
        <v>206</v>
      </c>
      <c r="C214" s="73">
        <v>2351</v>
      </c>
      <c r="D214" s="74" t="s">
        <v>139</v>
      </c>
      <c r="E214" s="17" t="str">
        <f>IFERROR(VLOOKUP(C214,SRA!B:I,8,0),"")</f>
        <v>CLT</v>
      </c>
      <c r="F214" s="25" t="s">
        <v>583</v>
      </c>
      <c r="G214" s="17" t="str">
        <f>IFERROR(VLOOKUP(VLOOKUP(C214,SRA!B:F,5,0),FUNÇÃO!A:B,2,0),"")</f>
        <v>OP. DE PROD. IND.</v>
      </c>
      <c r="H214" s="13">
        <f>IFERROR(VLOOKUP(C214,SRA!B:T,18,0),"")</f>
        <v>1364.4</v>
      </c>
      <c r="I214" s="13">
        <f>IFERROR(VLOOKUP(C214,SRA!B:T,19,0),"")</f>
        <v>0</v>
      </c>
      <c r="J214" s="13">
        <f>IFERROR(VLOOKUP(C214,OUTUBRO!B:F,3,0),"")</f>
        <v>1364.4</v>
      </c>
      <c r="K214" s="13">
        <f>J214-L214</f>
        <v>1223.5100000000002</v>
      </c>
      <c r="L214" s="13">
        <f>IFERROR(VLOOKUP(C214,OUTUBRO!B:H,7,0),"")</f>
        <v>140.88999999999999</v>
      </c>
      <c r="M214" s="39" t="str">
        <f>IFERROR(VLOOKUP(C214,FÉRIAS!C:D,2,0),"")</f>
        <v/>
      </c>
      <c r="N214" s="26" t="str">
        <f>IFERROR(VLOOKUP(C214,Plan2!B:C,2,0),"")</f>
        <v/>
      </c>
    </row>
    <row r="215" spans="2:14" s="26" customFormat="1">
      <c r="B215" s="17">
        <f t="shared" si="3"/>
        <v>207</v>
      </c>
      <c r="C215" s="73">
        <v>2363</v>
      </c>
      <c r="D215" s="74" t="s">
        <v>140</v>
      </c>
      <c r="E215" s="17" t="str">
        <f>IFERROR(VLOOKUP(C215,SRA!B:I,8,0),"")</f>
        <v>CLT</v>
      </c>
      <c r="F215" s="25" t="s">
        <v>583</v>
      </c>
      <c r="G215" s="17" t="str">
        <f>IFERROR(VLOOKUP(VLOOKUP(C215,SRA!B:F,5,0),FUNÇÃO!A:B,2,0),"")</f>
        <v>OP. DE PROD. IND.(C)</v>
      </c>
      <c r="H215" s="13">
        <f>IFERROR(VLOOKUP(C215,SRA!B:T,18,0),"")</f>
        <v>1504.27</v>
      </c>
      <c r="I215" s="13">
        <f>IFERROR(VLOOKUP(C215,SRA!B:T,19,0),"")</f>
        <v>0</v>
      </c>
      <c r="J215" s="13">
        <f>IFERROR(VLOOKUP(C215,OUTUBRO!B:F,3,0),"")</f>
        <v>1504.27</v>
      </c>
      <c r="K215" s="13">
        <f>J215-L215</f>
        <v>471.01</v>
      </c>
      <c r="L215" s="13">
        <f>IFERROR(VLOOKUP(C215,OUTUBRO!B:H,7,0),"")</f>
        <v>1033.26</v>
      </c>
      <c r="M215" s="39" t="str">
        <f>IFERROR(VLOOKUP(C215,FÉRIAS!C:D,2,0),"")</f>
        <v/>
      </c>
      <c r="N215" s="26" t="str">
        <f>IFERROR(VLOOKUP(C215,Plan2!B:C,2,0),"")</f>
        <v/>
      </c>
    </row>
    <row r="216" spans="2:14" s="26" customFormat="1">
      <c r="B216" s="17">
        <f t="shared" si="3"/>
        <v>208</v>
      </c>
      <c r="C216" s="73">
        <v>2367</v>
      </c>
      <c r="D216" s="74" t="s">
        <v>141</v>
      </c>
      <c r="E216" s="17" t="str">
        <f>IFERROR(VLOOKUP(C216,SRA!B:I,8,0),"")</f>
        <v>CLT</v>
      </c>
      <c r="F216" s="25" t="s">
        <v>583</v>
      </c>
      <c r="G216" s="17" t="str">
        <f>IFERROR(VLOOKUP(VLOOKUP(C216,SRA!B:F,5,0),FUNÇÃO!A:B,2,0),"")</f>
        <v>TEC.EM QUALIDADE IND</v>
      </c>
      <c r="H216" s="13">
        <f>IFERROR(VLOOKUP(C216,SRA!B:T,18,0),"")</f>
        <v>1572.83</v>
      </c>
      <c r="I216" s="13">
        <f>IFERROR(VLOOKUP(C216,SRA!B:T,19,0),"")</f>
        <v>0</v>
      </c>
      <c r="J216" s="13">
        <f>IFERROR(VLOOKUP(C216,OUTUBRO!B:F,3,0),"")</f>
        <v>1623.94</v>
      </c>
      <c r="K216" s="13">
        <f>J216-L216</f>
        <v>1089.18</v>
      </c>
      <c r="L216" s="13">
        <f>IFERROR(VLOOKUP(C216,OUTUBRO!B:H,7,0),"")</f>
        <v>534.76</v>
      </c>
      <c r="M216" s="39" t="str">
        <f>IFERROR(VLOOKUP(C216,FÉRIAS!C:D,2,0),"")</f>
        <v/>
      </c>
      <c r="N216" s="26" t="str">
        <f>IFERROR(VLOOKUP(C216,Plan2!B:C,2,0),"")</f>
        <v/>
      </c>
    </row>
    <row r="217" spans="2:14" s="26" customFormat="1">
      <c r="B217" s="17">
        <f t="shared" si="3"/>
        <v>209</v>
      </c>
      <c r="C217" s="73">
        <v>2371</v>
      </c>
      <c r="D217" s="74" t="s">
        <v>142</v>
      </c>
      <c r="E217" s="17" t="str">
        <f>IFERROR(VLOOKUP(C217,SRA!B:I,8,0),"")</f>
        <v>CLT</v>
      </c>
      <c r="F217" s="25" t="s">
        <v>583</v>
      </c>
      <c r="G217" s="17" t="str">
        <f>IFERROR(VLOOKUP(VLOOKUP(C217,SRA!B:F,5,0),FUNÇÃO!A:B,2,0),"")</f>
        <v>TEC EM SEG DO TRAB.</v>
      </c>
      <c r="H217" s="13">
        <f>IFERROR(VLOOKUP(C217,SRA!B:T,18,0),"")</f>
        <v>2007.4</v>
      </c>
      <c r="I217" s="13">
        <f>IFERROR(VLOOKUP(C217,SRA!B:T,19,0),"")</f>
        <v>0</v>
      </c>
      <c r="J217" s="13">
        <f>IFERROR(VLOOKUP(C217,OUTUBRO!B:F,3,0),"")</f>
        <v>2161.48</v>
      </c>
      <c r="K217" s="13">
        <f>J217-L217</f>
        <v>1478.96</v>
      </c>
      <c r="L217" s="13">
        <f>IFERROR(VLOOKUP(C217,OUTUBRO!B:H,7,0),"")</f>
        <v>682.52</v>
      </c>
      <c r="M217" s="39" t="str">
        <f>IFERROR(VLOOKUP(C217,FÉRIAS!C:D,2,0),"")</f>
        <v/>
      </c>
      <c r="N217" s="26" t="str">
        <f>IFERROR(VLOOKUP(C217,Plan2!B:C,2,0),"")</f>
        <v/>
      </c>
    </row>
    <row r="218" spans="2:14" s="26" customFormat="1">
      <c r="B218" s="17">
        <f t="shared" si="3"/>
        <v>210</v>
      </c>
      <c r="C218" s="73">
        <v>2382</v>
      </c>
      <c r="D218" s="74" t="s">
        <v>143</v>
      </c>
      <c r="E218" s="17" t="str">
        <f>IFERROR(VLOOKUP(C218,SRA!B:I,8,0),"")</f>
        <v>CLT</v>
      </c>
      <c r="F218" s="25" t="s">
        <v>583</v>
      </c>
      <c r="G218" s="17" t="str">
        <f>IFERROR(VLOOKUP(VLOOKUP(C218,SRA!B:F,5,0),FUNÇÃO!A:B,2,0),"")</f>
        <v>FARMACEUTICO IND</v>
      </c>
      <c r="H218" s="13">
        <f>IFERROR(VLOOKUP(C218,SRA!B:T,18,0),"")</f>
        <v>4763.66</v>
      </c>
      <c r="I218" s="13">
        <f>IFERROR(VLOOKUP(C218,SRA!B:T,19,0),"")</f>
        <v>5739.47</v>
      </c>
      <c r="J218" s="13">
        <f>IFERROR(VLOOKUP(C218,OUTUBRO!B:F,3,0),"")</f>
        <v>10503.13</v>
      </c>
      <c r="K218" s="13">
        <f>J218-L218</f>
        <v>2570.2699999999986</v>
      </c>
      <c r="L218" s="13">
        <f>IFERROR(VLOOKUP(C218,OUTUBRO!B:H,7,0),"")</f>
        <v>7932.8600000000006</v>
      </c>
      <c r="M218" s="39" t="str">
        <f>IFERROR(VLOOKUP(C218,FÉRIAS!C:D,2,0),"")</f>
        <v/>
      </c>
      <c r="N218" s="26" t="str">
        <f>IFERROR(VLOOKUP(C218,Plan2!B:C,2,0),"")</f>
        <v/>
      </c>
    </row>
    <row r="219" spans="2:14" s="26" customFormat="1">
      <c r="B219" s="17">
        <f t="shared" si="3"/>
        <v>211</v>
      </c>
      <c r="C219" s="73">
        <v>2384</v>
      </c>
      <c r="D219" s="74" t="s">
        <v>144</v>
      </c>
      <c r="E219" s="17" t="str">
        <f>IFERROR(VLOOKUP(C219,SRA!B:I,8,0),"")</f>
        <v>CLT</v>
      </c>
      <c r="F219" s="25" t="s">
        <v>583</v>
      </c>
      <c r="G219" s="17" t="str">
        <f>IFERROR(VLOOKUP(VLOOKUP(C219,SRA!B:F,5,0),FUNÇÃO!A:B,2,0),"")</f>
        <v>TEC.EM QUALIDADE IND</v>
      </c>
      <c r="H219" s="13">
        <f>IFERROR(VLOOKUP(C219,SRA!B:T,18,0),"")</f>
        <v>1572.83</v>
      </c>
      <c r="I219" s="13">
        <f>IFERROR(VLOOKUP(C219,SRA!B:T,19,0),"")</f>
        <v>0</v>
      </c>
      <c r="J219" s="13">
        <f>IFERROR(VLOOKUP(C219,OUTUBRO!B:F,3,0),"")</f>
        <v>1954.13</v>
      </c>
      <c r="K219" s="13">
        <f>J219-L219</f>
        <v>785.26000000000022</v>
      </c>
      <c r="L219" s="13">
        <f>IFERROR(VLOOKUP(C219,OUTUBRO!B:H,7,0),"")</f>
        <v>1168.8699999999999</v>
      </c>
      <c r="M219" s="39" t="str">
        <f>IFERROR(VLOOKUP(C219,FÉRIAS!C:D,2,0),"")</f>
        <v/>
      </c>
      <c r="N219" s="26" t="str">
        <f>IFERROR(VLOOKUP(C219,Plan2!B:C,2,0),"")</f>
        <v/>
      </c>
    </row>
    <row r="220" spans="2:14" s="26" customFormat="1">
      <c r="B220" s="17">
        <f t="shared" si="3"/>
        <v>212</v>
      </c>
      <c r="C220" s="73">
        <v>2392</v>
      </c>
      <c r="D220" s="74" t="s">
        <v>145</v>
      </c>
      <c r="E220" s="17" t="str">
        <f>IFERROR(VLOOKUP(C220,SRA!B:I,8,0),"")</f>
        <v>CLT</v>
      </c>
      <c r="F220" s="25" t="s">
        <v>583</v>
      </c>
      <c r="G220" s="17" t="str">
        <f>IFERROR(VLOOKUP(VLOOKUP(C220,SRA!B:F,5,0),FUNÇÃO!A:B,2,0),"")</f>
        <v>TEC UTI TRA EFLUENTE</v>
      </c>
      <c r="H220" s="13">
        <f>IFERROR(VLOOKUP(C220,SRA!B:T,18,0),"")</f>
        <v>1572.83</v>
      </c>
      <c r="I220" s="13">
        <f>IFERROR(VLOOKUP(C220,SRA!B:T,19,0),"")</f>
        <v>1993.92</v>
      </c>
      <c r="J220" s="13">
        <f>IFERROR(VLOOKUP(C220,OUTUBRO!B:F,3,0),"")</f>
        <v>7410.02</v>
      </c>
      <c r="K220" s="13">
        <f>J220-L220</f>
        <v>1638.6200000000008</v>
      </c>
      <c r="L220" s="13">
        <f>IFERROR(VLOOKUP(C220,OUTUBRO!B:H,7,0),"")</f>
        <v>5771.4</v>
      </c>
      <c r="M220" s="39" t="str">
        <f>IFERROR(VLOOKUP(C220,FÉRIAS!C:D,2,0),"")</f>
        <v/>
      </c>
      <c r="N220" s="26" t="str">
        <f>IFERROR(VLOOKUP(C220,Plan2!B:C,2,0),"")</f>
        <v/>
      </c>
    </row>
    <row r="221" spans="2:14" s="26" customFormat="1">
      <c r="B221" s="17">
        <f t="shared" si="3"/>
        <v>213</v>
      </c>
      <c r="C221" s="73">
        <v>2403</v>
      </c>
      <c r="D221" s="74" t="s">
        <v>146</v>
      </c>
      <c r="E221" s="17" t="str">
        <f>IFERROR(VLOOKUP(C221,SRA!B:I,8,0),"")</f>
        <v>CLT</v>
      </c>
      <c r="F221" s="25" t="s">
        <v>583</v>
      </c>
      <c r="G221" s="17" t="str">
        <f>IFERROR(VLOOKUP(VLOOKUP(C221,SRA!B:F,5,0),FUNÇÃO!A:B,2,0),"")</f>
        <v>OP. DE PROD. IND.</v>
      </c>
      <c r="H221" s="13">
        <f>IFERROR(VLOOKUP(C221,SRA!B:T,18,0),"")</f>
        <v>1579.46</v>
      </c>
      <c r="I221" s="13">
        <f>IFERROR(VLOOKUP(C221,SRA!B:T,19,0),"")</f>
        <v>0</v>
      </c>
      <c r="J221" s="13">
        <f>IFERROR(VLOOKUP(C221,OUTUBRO!B:F,3,0),"")</f>
        <v>1585.82</v>
      </c>
      <c r="K221" s="13">
        <f>J221-L221</f>
        <v>603.99</v>
      </c>
      <c r="L221" s="13">
        <f>IFERROR(VLOOKUP(C221,OUTUBRO!B:H,7,0),"")</f>
        <v>981.82999999999993</v>
      </c>
      <c r="M221" s="39" t="str">
        <f>IFERROR(VLOOKUP(C221,FÉRIAS!C:D,2,0),"")</f>
        <v/>
      </c>
      <c r="N221" s="26" t="str">
        <f>IFERROR(VLOOKUP(C221,Plan2!B:C,2,0),"")</f>
        <v/>
      </c>
    </row>
    <row r="222" spans="2:14" s="26" customFormat="1">
      <c r="B222" s="17">
        <f t="shared" si="3"/>
        <v>214</v>
      </c>
      <c r="C222" s="25">
        <v>2406</v>
      </c>
      <c r="D222" s="74" t="s">
        <v>147</v>
      </c>
      <c r="E222" s="17" t="str">
        <f>IFERROR(VLOOKUP(C222,SRA!B:I,8,0),"")</f>
        <v>CLT</v>
      </c>
      <c r="F222" s="25" t="s">
        <v>613</v>
      </c>
      <c r="G222" s="17" t="str">
        <f>IFERROR(VLOOKUP(VLOOKUP(C222,SRA!B:F,5,0),FUNÇÃO!A:B,2,0),"")</f>
        <v>OP. DE PROD. IND.</v>
      </c>
      <c r="H222" s="13">
        <f>IFERROR(VLOOKUP(C222,SRA!B:T,18,0),"")</f>
        <v>1237.54</v>
      </c>
      <c r="I222" s="13">
        <f>IFERROR(VLOOKUP(C222,SRA!B:T,19,0),"")</f>
        <v>0</v>
      </c>
      <c r="J222" s="13">
        <f>IFERROR(VLOOKUP(C222,OUTUBRO!B:F,3,0),"")</f>
        <v>1514.06</v>
      </c>
      <c r="K222" s="13">
        <f>J222-L222</f>
        <v>575.06999999999994</v>
      </c>
      <c r="L222" s="13">
        <f>IFERROR(VLOOKUP(C222,OUTUBRO!B:H,7,0),"")</f>
        <v>938.99</v>
      </c>
      <c r="M222" s="39" t="str">
        <f>IFERROR(VLOOKUP(C222,FÉRIAS!C:D,2,0),"")</f>
        <v/>
      </c>
      <c r="N222" s="26" t="str">
        <f>IFERROR(VLOOKUP(C222,Plan2!B:C,2,0),"")</f>
        <v>DEYSE MARIA DOS SANTOS SILVA</v>
      </c>
    </row>
    <row r="223" spans="2:14" s="26" customFormat="1">
      <c r="B223" s="17">
        <f t="shared" si="3"/>
        <v>215</v>
      </c>
      <c r="C223" s="73">
        <v>2414</v>
      </c>
      <c r="D223" s="74" t="s">
        <v>148</v>
      </c>
      <c r="E223" s="17" t="str">
        <f>IFERROR(VLOOKUP(C223,SRA!B:I,8,0),"")</f>
        <v>CLT</v>
      </c>
      <c r="F223" s="25" t="s">
        <v>597</v>
      </c>
      <c r="G223" s="17" t="str">
        <f>IFERROR(VLOOKUP(VLOOKUP(C223,SRA!B:F,5,0),FUNÇÃO!A:B,2,0),"")</f>
        <v>OP. DE PROD. IND.</v>
      </c>
      <c r="H223" s="13">
        <f>IFERROR(VLOOKUP(C223,SRA!B:T,18,0),"")</f>
        <v>1122.48</v>
      </c>
      <c r="I223" s="13">
        <f>IFERROR(VLOOKUP(C223,SRA!B:T,19,0),"")</f>
        <v>0</v>
      </c>
      <c r="J223" s="13">
        <f>IFERROR(VLOOKUP(C223,OUTUBRO!B:F,3,0),"")</f>
        <v>1270.6500000000001</v>
      </c>
      <c r="K223" s="13">
        <f>J223-L223</f>
        <v>1012.2</v>
      </c>
      <c r="L223" s="13">
        <f>IFERROR(VLOOKUP(C223,OUTUBRO!B:H,7,0),"")</f>
        <v>258.45</v>
      </c>
      <c r="M223" s="39" t="str">
        <f>IFERROR(VLOOKUP(C223,FÉRIAS!C:D,2,0),"")</f>
        <v>SILAS PINTO BEZERRA</v>
      </c>
      <c r="N223" s="26" t="str">
        <f>IFERROR(VLOOKUP(C223,Plan2!B:C,2,0),"")</f>
        <v/>
      </c>
    </row>
    <row r="224" spans="2:14" s="26" customFormat="1">
      <c r="B224" s="17">
        <f t="shared" si="3"/>
        <v>216</v>
      </c>
      <c r="C224" s="73">
        <v>2415</v>
      </c>
      <c r="D224" s="74" t="s">
        <v>149</v>
      </c>
      <c r="E224" s="17" t="str">
        <f>IFERROR(VLOOKUP(C224,SRA!B:I,8,0),"")</f>
        <v>CLT</v>
      </c>
      <c r="F224" s="25" t="s">
        <v>583</v>
      </c>
      <c r="G224" s="17" t="str">
        <f>IFERROR(VLOOKUP(VLOOKUP(C224,SRA!B:F,5,0),FUNÇÃO!A:B,2,0),"")</f>
        <v>FARMACEUTICO IND</v>
      </c>
      <c r="H224" s="13">
        <f>IFERROR(VLOOKUP(C224,SRA!B:T,18,0),"")</f>
        <v>4763.66</v>
      </c>
      <c r="I224" s="13">
        <f>IFERROR(VLOOKUP(C224,SRA!B:T,19,0),"")</f>
        <v>5739.47</v>
      </c>
      <c r="J224" s="13">
        <f>IFERROR(VLOOKUP(C224,OUTUBRO!B:F,3,0),"")</f>
        <v>10503.13</v>
      </c>
      <c r="K224" s="13">
        <f>J224-L224</f>
        <v>2570.2699999999986</v>
      </c>
      <c r="L224" s="13">
        <f>IFERROR(VLOOKUP(C224,OUTUBRO!B:H,7,0),"")</f>
        <v>7932.8600000000006</v>
      </c>
      <c r="M224" s="39" t="str">
        <f>IFERROR(VLOOKUP(C224,FÉRIAS!C:D,2,0),"")</f>
        <v/>
      </c>
      <c r="N224" s="26" t="str">
        <f>IFERROR(VLOOKUP(C224,Plan2!B:C,2,0),"")</f>
        <v/>
      </c>
    </row>
    <row r="225" spans="2:14" s="26" customFormat="1">
      <c r="B225" s="17">
        <f t="shared" si="3"/>
        <v>217</v>
      </c>
      <c r="C225" s="73">
        <v>2417</v>
      </c>
      <c r="D225" s="74" t="s">
        <v>150</v>
      </c>
      <c r="E225" s="17" t="str">
        <f>IFERROR(VLOOKUP(C225,SRA!B:I,8,0),"")</f>
        <v>CLT</v>
      </c>
      <c r="F225" s="25" t="s">
        <v>583</v>
      </c>
      <c r="G225" s="17" t="str">
        <f>IFERROR(VLOOKUP(VLOOKUP(C225,SRA!B:F,5,0),FUNÇÃO!A:B,2,0),"")</f>
        <v>OP. DE PROD. IND.</v>
      </c>
      <c r="H225" s="13">
        <f>IFERROR(VLOOKUP(C225,SRA!B:T,18,0),"")</f>
        <v>1364.4</v>
      </c>
      <c r="I225" s="13">
        <f>IFERROR(VLOOKUP(C225,SRA!B:T,19,0),"")</f>
        <v>0</v>
      </c>
      <c r="J225" s="13">
        <f>IFERROR(VLOOKUP(C225,OUTUBRO!B:F,3,0),"")</f>
        <v>1455.36</v>
      </c>
      <c r="K225" s="13">
        <f>J225-L225</f>
        <v>790.46999999999991</v>
      </c>
      <c r="L225" s="13">
        <f>IFERROR(VLOOKUP(C225,OUTUBRO!B:H,7,0),"")</f>
        <v>664.89</v>
      </c>
      <c r="M225" s="39" t="str">
        <f>IFERROR(VLOOKUP(C225,FÉRIAS!C:D,2,0),"")</f>
        <v/>
      </c>
      <c r="N225" s="26" t="str">
        <f>IFERROR(VLOOKUP(C225,Plan2!B:C,2,0),"")</f>
        <v/>
      </c>
    </row>
    <row r="226" spans="2:14" s="26" customFormat="1">
      <c r="B226" s="17">
        <f t="shared" si="3"/>
        <v>218</v>
      </c>
      <c r="C226" s="73">
        <v>2420</v>
      </c>
      <c r="D226" s="74" t="s">
        <v>151</v>
      </c>
      <c r="E226" s="17" t="str">
        <f>IFERROR(VLOOKUP(C226,SRA!B:I,8,0),"")</f>
        <v>CLT</v>
      </c>
      <c r="F226" s="25" t="s">
        <v>583</v>
      </c>
      <c r="G226" s="17" t="str">
        <f>IFERROR(VLOOKUP(VLOOKUP(C226,SRA!B:F,5,0),FUNÇÃO!A:B,2,0),"")</f>
        <v>FARMACEUTICO IND</v>
      </c>
      <c r="H226" s="13">
        <f>IFERROR(VLOOKUP(C226,SRA!B:T,18,0),"")</f>
        <v>4763.66</v>
      </c>
      <c r="I226" s="13">
        <f>IFERROR(VLOOKUP(C226,SRA!B:T,19,0),"")</f>
        <v>5739.47</v>
      </c>
      <c r="J226" s="13">
        <f>IFERROR(VLOOKUP(C226,OUTUBRO!B:F,3,0),"")</f>
        <v>10779.65</v>
      </c>
      <c r="K226" s="13">
        <f>J226-L226</f>
        <v>2542.0399999999991</v>
      </c>
      <c r="L226" s="13">
        <f>IFERROR(VLOOKUP(C226,OUTUBRO!B:H,7,0),"")</f>
        <v>8237.61</v>
      </c>
      <c r="M226" s="39" t="str">
        <f>IFERROR(VLOOKUP(C226,FÉRIAS!C:D,2,0),"")</f>
        <v/>
      </c>
      <c r="N226" s="26" t="str">
        <f>IFERROR(VLOOKUP(C226,Plan2!B:C,2,0),"")</f>
        <v/>
      </c>
    </row>
    <row r="227" spans="2:14" s="26" customFormat="1">
      <c r="B227" s="17">
        <f t="shared" si="3"/>
        <v>219</v>
      </c>
      <c r="C227" s="73">
        <v>2421</v>
      </c>
      <c r="D227" s="74" t="s">
        <v>152</v>
      </c>
      <c r="E227" s="17" t="str">
        <f>IFERROR(VLOOKUP(C227,SRA!B:I,8,0),"")</f>
        <v>CLT</v>
      </c>
      <c r="F227" s="25" t="s">
        <v>583</v>
      </c>
      <c r="G227" s="17" t="str">
        <f>IFERROR(VLOOKUP(VLOOKUP(C227,SRA!B:F,5,0),FUNÇÃO!A:B,2,0),"")</f>
        <v>ANALISTA EM RH</v>
      </c>
      <c r="H227" s="13">
        <f>IFERROR(VLOOKUP(C227,SRA!B:T,18,0),"")</f>
        <v>3017.07</v>
      </c>
      <c r="I227" s="13">
        <f>IFERROR(VLOOKUP(C227,SRA!B:T,19,0),"")</f>
        <v>1993.92</v>
      </c>
      <c r="J227" s="13">
        <f>IFERROR(VLOOKUP(C227,OUTUBRO!B:F,3,0),"")</f>
        <v>5010.99</v>
      </c>
      <c r="K227" s="13">
        <f>J227-L227</f>
        <v>1494.0699999999997</v>
      </c>
      <c r="L227" s="13">
        <f>IFERROR(VLOOKUP(C227,OUTUBRO!B:H,7,0),"")</f>
        <v>3516.92</v>
      </c>
      <c r="M227" s="39" t="str">
        <f>IFERROR(VLOOKUP(C227,FÉRIAS!C:D,2,0),"")</f>
        <v/>
      </c>
      <c r="N227" s="26" t="str">
        <f>IFERROR(VLOOKUP(C227,Plan2!B:C,2,0),"")</f>
        <v/>
      </c>
    </row>
    <row r="228" spans="2:14" s="26" customFormat="1">
      <c r="B228" s="17">
        <f t="shared" si="3"/>
        <v>220</v>
      </c>
      <c r="C228" s="73">
        <v>2437</v>
      </c>
      <c r="D228" s="74" t="s">
        <v>153</v>
      </c>
      <c r="E228" s="17" t="str">
        <f>IFERROR(VLOOKUP(C228,SRA!B:I,8,0),"")</f>
        <v>CLT</v>
      </c>
      <c r="F228" s="25" t="s">
        <v>583</v>
      </c>
      <c r="G228" s="17" t="str">
        <f>IFERROR(VLOOKUP(VLOOKUP(C228,SRA!B:F,5,0),FUNÇÃO!A:B,2,0),"")</f>
        <v>TEC.EM QUALIDADE IND</v>
      </c>
      <c r="H228" s="13">
        <f>IFERROR(VLOOKUP(C228,SRA!B:T,18,0),"")</f>
        <v>1572.83</v>
      </c>
      <c r="I228" s="13">
        <f>IFERROR(VLOOKUP(C228,SRA!B:T,19,0),"")</f>
        <v>0</v>
      </c>
      <c r="J228" s="13">
        <f>IFERROR(VLOOKUP(C228,OUTUBRO!B:F,3,0),"")</f>
        <v>1572.83</v>
      </c>
      <c r="K228" s="13">
        <f>J228-L228</f>
        <v>341.59999999999991</v>
      </c>
      <c r="L228" s="13">
        <f>IFERROR(VLOOKUP(C228,OUTUBRO!B:H,7,0),"")</f>
        <v>1231.23</v>
      </c>
      <c r="M228" s="39" t="str">
        <f>IFERROR(VLOOKUP(C228,FÉRIAS!C:D,2,0),"")</f>
        <v/>
      </c>
      <c r="N228" s="26" t="str">
        <f>IFERROR(VLOOKUP(C228,Plan2!B:C,2,0),"")</f>
        <v/>
      </c>
    </row>
    <row r="229" spans="2:14" s="26" customFormat="1">
      <c r="B229" s="17">
        <f t="shared" si="3"/>
        <v>221</v>
      </c>
      <c r="C229" s="73">
        <v>2440</v>
      </c>
      <c r="D229" s="74" t="s">
        <v>154</v>
      </c>
      <c r="E229" s="17" t="str">
        <f>IFERROR(VLOOKUP(C229,SRA!B:I,8,0),"")</f>
        <v>CLT</v>
      </c>
      <c r="F229" s="25" t="s">
        <v>583</v>
      </c>
      <c r="G229" s="17" t="str">
        <f>IFERROR(VLOOKUP(VLOOKUP(C229,SRA!B:F,5,0),FUNÇÃO!A:B,2,0),"")</f>
        <v>OP. DE PROD. IND.</v>
      </c>
      <c r="H229" s="13">
        <f>IFERROR(VLOOKUP(C229,SRA!B:T,18,0),"")</f>
        <v>1364.4</v>
      </c>
      <c r="I229" s="13">
        <f>IFERROR(VLOOKUP(C229,SRA!B:T,19,0),"")</f>
        <v>1107.73</v>
      </c>
      <c r="J229" s="13">
        <f>IFERROR(VLOOKUP(C229,OUTUBRO!B:F,3,0),"")</f>
        <v>2472.9</v>
      </c>
      <c r="K229" s="13">
        <f>J229-L229</f>
        <v>763.18000000000006</v>
      </c>
      <c r="L229" s="13">
        <f>IFERROR(VLOOKUP(C229,OUTUBRO!B:H,7,0),"")</f>
        <v>1709.72</v>
      </c>
      <c r="M229" s="39" t="str">
        <f>IFERROR(VLOOKUP(C229,FÉRIAS!C:D,2,0),"")</f>
        <v/>
      </c>
      <c r="N229" s="26" t="str">
        <f>IFERROR(VLOOKUP(C229,Plan2!B:C,2,0),"")</f>
        <v/>
      </c>
    </row>
    <row r="230" spans="2:14" s="26" customFormat="1">
      <c r="B230" s="17">
        <f t="shared" si="3"/>
        <v>222</v>
      </c>
      <c r="C230" s="73">
        <v>2441</v>
      </c>
      <c r="D230" s="74" t="s">
        <v>155</v>
      </c>
      <c r="E230" s="17" t="str">
        <f>IFERROR(VLOOKUP(C230,SRA!B:I,8,0),"")</f>
        <v>CLT</v>
      </c>
      <c r="F230" s="25" t="s">
        <v>583</v>
      </c>
      <c r="G230" s="17" t="str">
        <f>IFERROR(VLOOKUP(VLOOKUP(C230,SRA!B:F,5,0),FUNÇÃO!A:B,2,0),"")</f>
        <v>OP. DE PROD. IND.(C)</v>
      </c>
      <c r="H230" s="13">
        <f>IFERROR(VLOOKUP(C230,SRA!B:T,18,0),"")</f>
        <v>1504.27</v>
      </c>
      <c r="I230" s="13">
        <f>IFERROR(VLOOKUP(C230,SRA!B:T,19,0),"")</f>
        <v>0</v>
      </c>
      <c r="J230" s="13">
        <f>IFERROR(VLOOKUP(C230,OUTUBRO!B:F,3,0),"")</f>
        <v>2065.66</v>
      </c>
      <c r="K230" s="13">
        <f>J230-L230</f>
        <v>609.07999999999993</v>
      </c>
      <c r="L230" s="13">
        <f>IFERROR(VLOOKUP(C230,OUTUBRO!B:H,7,0),"")</f>
        <v>1456.58</v>
      </c>
      <c r="M230" s="39" t="str">
        <f>IFERROR(VLOOKUP(C230,FÉRIAS!C:D,2,0),"")</f>
        <v/>
      </c>
      <c r="N230" s="26" t="str">
        <f>IFERROR(VLOOKUP(C230,Plan2!B:C,2,0),"")</f>
        <v/>
      </c>
    </row>
    <row r="231" spans="2:14" s="26" customFormat="1">
      <c r="B231" s="17">
        <f t="shared" si="3"/>
        <v>223</v>
      </c>
      <c r="C231" s="73">
        <v>2443</v>
      </c>
      <c r="D231" s="74" t="s">
        <v>633</v>
      </c>
      <c r="E231" s="17" t="str">
        <f>IFERROR(VLOOKUP(C231,SRA!B:I,8,0),"")</f>
        <v>CLT</v>
      </c>
      <c r="F231" s="25" t="s">
        <v>597</v>
      </c>
      <c r="G231" s="17" t="str">
        <f>IFERROR(VLOOKUP(VLOOKUP(C231,SRA!B:F,5,0),FUNÇÃO!A:B,2,0),"")</f>
        <v>OP. DE PROD. IND.</v>
      </c>
      <c r="H231" s="13">
        <f>IFERROR(VLOOKUP(C231,SRA!B:T,18,0),"")</f>
        <v>1364.4</v>
      </c>
      <c r="I231" s="13">
        <f>IFERROR(VLOOKUP(C231,SRA!B:T,19,0),"")</f>
        <v>0</v>
      </c>
      <c r="J231" s="13">
        <f>IFERROR(VLOOKUP(C231,OUTUBRO!B:F,3,0),"")</f>
        <v>1792.52</v>
      </c>
      <c r="K231" s="13">
        <f>J231-L231</f>
        <v>912</v>
      </c>
      <c r="L231" s="13">
        <f>IFERROR(VLOOKUP(C231,OUTUBRO!B:H,7,0),"")</f>
        <v>880.52</v>
      </c>
      <c r="M231" s="39" t="str">
        <f>IFERROR(VLOOKUP(C231,FÉRIAS!C:D,2,0),"")</f>
        <v>GEYZA JANAINA FERREIRA DE LIMA</v>
      </c>
      <c r="N231" s="26" t="str">
        <f>IFERROR(VLOOKUP(C231,Plan2!B:C,2,0),"")</f>
        <v/>
      </c>
    </row>
    <row r="232" spans="2:14" s="26" customFormat="1">
      <c r="B232" s="17">
        <f t="shared" si="3"/>
        <v>224</v>
      </c>
      <c r="C232" s="73">
        <v>2448</v>
      </c>
      <c r="D232" s="74" t="s">
        <v>157</v>
      </c>
      <c r="E232" s="17" t="str">
        <f>IFERROR(VLOOKUP(C232,SRA!B:I,8,0),"")</f>
        <v>CLT</v>
      </c>
      <c r="F232" s="25" t="s">
        <v>583</v>
      </c>
      <c r="G232" s="17" t="str">
        <f>IFERROR(VLOOKUP(VLOOKUP(C232,SRA!B:F,5,0),FUNÇÃO!A:B,2,0),"")</f>
        <v>OP. DE PROD. IND.</v>
      </c>
      <c r="H232" s="13">
        <f>IFERROR(VLOOKUP(C232,SRA!B:T,18,0),"")</f>
        <v>1364.4</v>
      </c>
      <c r="I232" s="13">
        <f>IFERROR(VLOOKUP(C232,SRA!B:T,19,0),"")</f>
        <v>1107.73</v>
      </c>
      <c r="J232" s="13">
        <f>IFERROR(VLOOKUP(C232,OUTUBRO!B:F,3,0),"")</f>
        <v>2518.65</v>
      </c>
      <c r="K232" s="13">
        <f>J232-L232</f>
        <v>757.58000000000015</v>
      </c>
      <c r="L232" s="13">
        <f>IFERROR(VLOOKUP(C232,OUTUBRO!B:H,7,0),"")</f>
        <v>1761.07</v>
      </c>
      <c r="M232" s="39" t="str">
        <f>IFERROR(VLOOKUP(C232,FÉRIAS!C:D,2,0),"")</f>
        <v/>
      </c>
      <c r="N232" s="26" t="str">
        <f>IFERROR(VLOOKUP(C232,Plan2!B:C,2,0),"")</f>
        <v/>
      </c>
    </row>
    <row r="233" spans="2:14" s="26" customFormat="1">
      <c r="B233" s="17">
        <f t="shared" si="3"/>
        <v>225</v>
      </c>
      <c r="C233" s="73">
        <v>2451</v>
      </c>
      <c r="D233" s="74" t="s">
        <v>158</v>
      </c>
      <c r="E233" s="17" t="str">
        <f>IFERROR(VLOOKUP(C233,SRA!B:I,8,0),"")</f>
        <v>CLT</v>
      </c>
      <c r="F233" s="25" t="s">
        <v>583</v>
      </c>
      <c r="G233" s="17" t="str">
        <f>IFERROR(VLOOKUP(VLOOKUP(C233,SRA!B:F,5,0),FUNÇÃO!A:B,2,0),"")</f>
        <v>OP. DE PROD. IND.</v>
      </c>
      <c r="H233" s="13">
        <f>IFERROR(VLOOKUP(C233,SRA!B:T,18,0),"")</f>
        <v>1364.4</v>
      </c>
      <c r="I233" s="13">
        <f>IFERROR(VLOOKUP(C233,SRA!B:T,19,0),"")</f>
        <v>0</v>
      </c>
      <c r="J233" s="13">
        <f>IFERROR(VLOOKUP(C233,OUTUBRO!B:F,3,0),"")</f>
        <v>1644.28</v>
      </c>
      <c r="K233" s="13">
        <f>J233-L233</f>
        <v>205.37000000000012</v>
      </c>
      <c r="L233" s="13">
        <f>IFERROR(VLOOKUP(C233,OUTUBRO!B:H,7,0),"")</f>
        <v>1438.9099999999999</v>
      </c>
      <c r="M233" s="39" t="str">
        <f>IFERROR(VLOOKUP(C233,FÉRIAS!C:D,2,0),"")</f>
        <v/>
      </c>
      <c r="N233" s="26" t="str">
        <f>IFERROR(VLOOKUP(C233,Plan2!B:C,2,0),"")</f>
        <v/>
      </c>
    </row>
    <row r="234" spans="2:14" s="26" customFormat="1">
      <c r="B234" s="17">
        <f t="shared" si="3"/>
        <v>226</v>
      </c>
      <c r="C234" s="73">
        <v>2460</v>
      </c>
      <c r="D234" s="74" t="s">
        <v>159</v>
      </c>
      <c r="E234" s="17" t="str">
        <f>IFERROR(VLOOKUP(C234,SRA!B:I,8,0),"")</f>
        <v>CLT</v>
      </c>
      <c r="F234" s="25" t="s">
        <v>583</v>
      </c>
      <c r="G234" s="17" t="str">
        <f>IFERROR(VLOOKUP(VLOOKUP(C234,SRA!B:F,5,0),FUNÇÃO!A:B,2,0),"")</f>
        <v>OP. DE PROD. IND.</v>
      </c>
      <c r="H234" s="13">
        <f>IFERROR(VLOOKUP(C234,SRA!B:T,18,0),"")</f>
        <v>1364.4</v>
      </c>
      <c r="I234" s="13">
        <f>IFERROR(VLOOKUP(C234,SRA!B:T,19,0),"")</f>
        <v>0</v>
      </c>
      <c r="J234" s="13">
        <f>IFERROR(VLOOKUP(C234,OUTUBRO!B:F,3,0),"")</f>
        <v>1743.46</v>
      </c>
      <c r="K234" s="13">
        <f>J234-L234</f>
        <v>570.5</v>
      </c>
      <c r="L234" s="13">
        <f>IFERROR(VLOOKUP(C234,OUTUBRO!B:H,7,0),"")</f>
        <v>1172.96</v>
      </c>
      <c r="M234" s="39" t="str">
        <f>IFERROR(VLOOKUP(C234,FÉRIAS!C:D,2,0),"")</f>
        <v/>
      </c>
      <c r="N234" s="26" t="str">
        <f>IFERROR(VLOOKUP(C234,Plan2!B:C,2,0),"")</f>
        <v/>
      </c>
    </row>
    <row r="235" spans="2:14" s="26" customFormat="1">
      <c r="B235" s="17">
        <f t="shared" si="3"/>
        <v>227</v>
      </c>
      <c r="C235" s="73">
        <v>2468</v>
      </c>
      <c r="D235" s="74" t="s">
        <v>160</v>
      </c>
      <c r="E235" s="17" t="str">
        <f>IFERROR(VLOOKUP(C235,SRA!B:I,8,0),"")</f>
        <v>CLT</v>
      </c>
      <c r="F235" s="25" t="s">
        <v>597</v>
      </c>
      <c r="G235" s="17" t="str">
        <f>IFERROR(VLOOKUP(VLOOKUP(C235,SRA!B:F,5,0),FUNÇÃO!A:B,2,0),"")</f>
        <v>TEC. EM ADM. E FIN.</v>
      </c>
      <c r="H235" s="13">
        <f>IFERROR(VLOOKUP(C235,SRA!B:T,18,0),"")</f>
        <v>1651.49</v>
      </c>
      <c r="I235" s="13">
        <f>IFERROR(VLOOKUP(C235,SRA!B:T,19,0),"")</f>
        <v>4993.92</v>
      </c>
      <c r="J235" s="13">
        <f>IFERROR(VLOOKUP(C235,OUTUBRO!B:F,3,0),"")</f>
        <v>9801.61</v>
      </c>
      <c r="K235" s="13">
        <f>J235-L235</f>
        <v>6519.59</v>
      </c>
      <c r="L235" s="13">
        <f>IFERROR(VLOOKUP(C235,OUTUBRO!B:H,7,0),"")</f>
        <v>3282.02</v>
      </c>
      <c r="M235" s="39" t="str">
        <f>IFERROR(VLOOKUP(C235,FÉRIAS!C:D,2,0),"")</f>
        <v>ANA GERTRUDES DE A F GUERRA</v>
      </c>
      <c r="N235" s="26" t="str">
        <f>IFERROR(VLOOKUP(C235,Plan2!B:C,2,0),"")</f>
        <v/>
      </c>
    </row>
    <row r="236" spans="2:14" s="26" customFormat="1">
      <c r="B236" s="17">
        <f t="shared" si="3"/>
        <v>228</v>
      </c>
      <c r="C236" s="73">
        <v>2474</v>
      </c>
      <c r="D236" s="74" t="s">
        <v>161</v>
      </c>
      <c r="E236" s="17" t="str">
        <f>IFERROR(VLOOKUP(C236,SRA!B:I,8,0),"")</f>
        <v>CLT</v>
      </c>
      <c r="F236" s="25" t="s">
        <v>583</v>
      </c>
      <c r="G236" s="17" t="str">
        <f>IFERROR(VLOOKUP(VLOOKUP(C236,SRA!B:F,5,0),FUNÇÃO!A:B,2,0),"")</f>
        <v>FARMACEUTICO IND</v>
      </c>
      <c r="H236" s="13">
        <f>IFERROR(VLOOKUP(C236,SRA!B:T,18,0),"")</f>
        <v>4763.66</v>
      </c>
      <c r="I236" s="13">
        <f>IFERROR(VLOOKUP(C236,SRA!B:T,19,0),"")</f>
        <v>6245.89</v>
      </c>
      <c r="J236" s="13">
        <f>IFERROR(VLOOKUP(C236,OUTUBRO!B:F,3,0),"")</f>
        <v>11286.07</v>
      </c>
      <c r="K236" s="13">
        <f>J236-L236</f>
        <v>3249.6499999999996</v>
      </c>
      <c r="L236" s="13">
        <f>IFERROR(VLOOKUP(C236,OUTUBRO!B:H,7,0),"")</f>
        <v>8036.42</v>
      </c>
      <c r="M236" s="39" t="str">
        <f>IFERROR(VLOOKUP(C236,FÉRIAS!C:D,2,0),"")</f>
        <v/>
      </c>
      <c r="N236" s="26" t="str">
        <f>IFERROR(VLOOKUP(C236,Plan2!B:C,2,0),"")</f>
        <v/>
      </c>
    </row>
    <row r="237" spans="2:14" s="26" customFormat="1">
      <c r="B237" s="17">
        <f t="shared" si="3"/>
        <v>229</v>
      </c>
      <c r="C237" s="73">
        <v>2478</v>
      </c>
      <c r="D237" s="74" t="s">
        <v>468</v>
      </c>
      <c r="E237" s="17" t="str">
        <f>IFERROR(VLOOKUP(C237,SRA!B:I,8,0),"")</f>
        <v>CLT</v>
      </c>
      <c r="F237" s="25" t="s">
        <v>583</v>
      </c>
      <c r="G237" s="17" t="str">
        <f>IFERROR(VLOOKUP(VLOOKUP(C237,SRA!B:F,5,0),FUNÇÃO!A:B,2,0),"")</f>
        <v>ANA ASS FARMACEUTICA</v>
      </c>
      <c r="H237" s="13">
        <f>IFERROR(VLOOKUP(C237,SRA!B:T,18,0),"")</f>
        <v>4245.33</v>
      </c>
      <c r="I237" s="13">
        <f>IFERROR(VLOOKUP(C237,SRA!B:T,19,0),"")</f>
        <v>0</v>
      </c>
      <c r="J237" s="13">
        <f>IFERROR(VLOOKUP(C237,OUTUBRO!B:F,3,0),"")</f>
        <v>4245.33</v>
      </c>
      <c r="K237" s="13">
        <f>J237-L237</f>
        <v>749.10999999999967</v>
      </c>
      <c r="L237" s="13">
        <f>IFERROR(VLOOKUP(C237,OUTUBRO!B:H,7,0),"")</f>
        <v>3496.2200000000003</v>
      </c>
      <c r="M237" s="39" t="str">
        <f>IFERROR(VLOOKUP(C237,FÉRIAS!C:D,2,0),"")</f>
        <v/>
      </c>
      <c r="N237" s="26" t="str">
        <f>IFERROR(VLOOKUP(C237,Plan2!B:C,2,0),"")</f>
        <v/>
      </c>
    </row>
    <row r="238" spans="2:14" s="26" customFormat="1">
      <c r="B238" s="17">
        <f t="shared" si="3"/>
        <v>230</v>
      </c>
      <c r="C238" s="73">
        <v>2481</v>
      </c>
      <c r="D238" s="74" t="s">
        <v>440</v>
      </c>
      <c r="E238" s="17" t="str">
        <f>IFERROR(VLOOKUP(C238,SRA!B:I,8,0),"")</f>
        <v>CLT</v>
      </c>
      <c r="F238" s="25" t="s">
        <v>583</v>
      </c>
      <c r="G238" s="17" t="str">
        <f>IFERROR(VLOOKUP(VLOOKUP(C238,SRA!B:F,5,0),FUNÇÃO!A:B,2,0),"")</f>
        <v>ANA ASS FARMACEUTICA</v>
      </c>
      <c r="H238" s="13">
        <f>IFERROR(VLOOKUP(C238,SRA!B:T,18,0),"")</f>
        <v>4245.33</v>
      </c>
      <c r="I238" s="13">
        <f>IFERROR(VLOOKUP(C238,SRA!B:T,19,0),"")</f>
        <v>0</v>
      </c>
      <c r="J238" s="13">
        <f>IFERROR(VLOOKUP(C238,OUTUBRO!B:F,3,0),"")</f>
        <v>4245.33</v>
      </c>
      <c r="K238" s="13">
        <f>J238-L238</f>
        <v>956.38999999999987</v>
      </c>
      <c r="L238" s="13">
        <f>IFERROR(VLOOKUP(C238,OUTUBRO!B:H,7,0),"")</f>
        <v>3288.94</v>
      </c>
      <c r="M238" s="39" t="str">
        <f>IFERROR(VLOOKUP(C238,FÉRIAS!C:D,2,0),"")</f>
        <v/>
      </c>
      <c r="N238" s="26" t="str">
        <f>IFERROR(VLOOKUP(C238,Plan2!B:C,2,0),"")</f>
        <v/>
      </c>
    </row>
    <row r="239" spans="2:14" s="26" customFormat="1">
      <c r="B239" s="17">
        <f t="shared" si="3"/>
        <v>231</v>
      </c>
      <c r="C239" s="73">
        <v>2484</v>
      </c>
      <c r="D239" s="74" t="s">
        <v>461</v>
      </c>
      <c r="E239" s="17" t="str">
        <f>IFERROR(VLOOKUP(C239,SRA!B:I,8,0),"")</f>
        <v>CLT</v>
      </c>
      <c r="F239" s="25" t="s">
        <v>583</v>
      </c>
      <c r="G239" s="17" t="str">
        <f>IFERROR(VLOOKUP(VLOOKUP(C239,SRA!B:F,5,0),FUNÇÃO!A:B,2,0),"")</f>
        <v>ANA ASS FARMACEUTICA</v>
      </c>
      <c r="H239" s="13">
        <f>IFERROR(VLOOKUP(C239,SRA!B:T,18,0),"")</f>
        <v>4457.59</v>
      </c>
      <c r="I239" s="13">
        <f>IFERROR(VLOOKUP(C239,SRA!B:T,19,0),"")</f>
        <v>0</v>
      </c>
      <c r="J239" s="13">
        <f>IFERROR(VLOOKUP(C239,OUTUBRO!B:F,3,0),"")</f>
        <v>4457.59</v>
      </c>
      <c r="K239" s="13">
        <f>J239-L239</f>
        <v>1278.46</v>
      </c>
      <c r="L239" s="13">
        <f>IFERROR(VLOOKUP(C239,OUTUBRO!B:H,7,0),"")</f>
        <v>3179.13</v>
      </c>
      <c r="M239" s="39" t="str">
        <f>IFERROR(VLOOKUP(C239,FÉRIAS!C:D,2,0),"")</f>
        <v/>
      </c>
      <c r="N239" s="26" t="str">
        <f>IFERROR(VLOOKUP(C239,Plan2!B:C,2,0),"")</f>
        <v/>
      </c>
    </row>
    <row r="240" spans="2:14" s="26" customFormat="1">
      <c r="B240" s="17">
        <f t="shared" si="3"/>
        <v>232</v>
      </c>
      <c r="C240" s="73">
        <v>2490</v>
      </c>
      <c r="D240" s="74" t="s">
        <v>162</v>
      </c>
      <c r="E240" s="17" t="str">
        <f>IFERROR(VLOOKUP(C240,SRA!B:I,8,0),"")</f>
        <v>CLT</v>
      </c>
      <c r="F240" s="25" t="s">
        <v>583</v>
      </c>
      <c r="G240" s="17" t="str">
        <f>IFERROR(VLOOKUP(VLOOKUP(C240,SRA!B:F,5,0),FUNÇÃO!A:B,2,0),"")</f>
        <v>TEC. EM ADM. E FIN.</v>
      </c>
      <c r="H240" s="13">
        <f>IFERROR(VLOOKUP(C240,SRA!B:T,18,0),"")</f>
        <v>1651.49</v>
      </c>
      <c r="I240" s="13">
        <f>IFERROR(VLOOKUP(C240,SRA!B:T,19,0),"")</f>
        <v>708.95</v>
      </c>
      <c r="J240" s="13">
        <f>IFERROR(VLOOKUP(C240,OUTUBRO!B:F,3,0),"")</f>
        <v>2360.44</v>
      </c>
      <c r="K240" s="13">
        <f>J240-L240</f>
        <v>437.86000000000013</v>
      </c>
      <c r="L240" s="13">
        <f>IFERROR(VLOOKUP(C240,OUTUBRO!B:H,7,0),"")</f>
        <v>1922.58</v>
      </c>
      <c r="M240" s="39" t="str">
        <f>IFERROR(VLOOKUP(C240,FÉRIAS!C:D,2,0),"")</f>
        <v/>
      </c>
      <c r="N240" s="26" t="str">
        <f>IFERROR(VLOOKUP(C240,Plan2!B:C,2,0),"")</f>
        <v/>
      </c>
    </row>
    <row r="241" spans="2:14" s="26" customFormat="1">
      <c r="B241" s="17">
        <f t="shared" si="3"/>
        <v>233</v>
      </c>
      <c r="C241" s="73">
        <v>2493</v>
      </c>
      <c r="D241" s="74" t="s">
        <v>163</v>
      </c>
      <c r="E241" s="17" t="str">
        <f>IFERROR(VLOOKUP(C241,SRA!B:I,8,0),"")</f>
        <v>CLT</v>
      </c>
      <c r="F241" s="25" t="s">
        <v>583</v>
      </c>
      <c r="G241" s="17" t="str">
        <f>IFERROR(VLOOKUP(VLOOKUP(C241,SRA!B:F,5,0),FUNÇÃO!A:B,2,0),"")</f>
        <v>TEC. EM ADM. E FIN.</v>
      </c>
      <c r="H241" s="13">
        <f>IFERROR(VLOOKUP(C241,SRA!B:T,18,0),"")</f>
        <v>1651.49</v>
      </c>
      <c r="I241" s="13">
        <f>IFERROR(VLOOKUP(C241,SRA!B:T,19,0),"")</f>
        <v>1993.92</v>
      </c>
      <c r="J241" s="13">
        <f>IFERROR(VLOOKUP(C241,OUTUBRO!B:F,3,0),"")</f>
        <v>3645.41</v>
      </c>
      <c r="K241" s="13">
        <f>J241-L241</f>
        <v>1239.4299999999998</v>
      </c>
      <c r="L241" s="13">
        <f>IFERROR(VLOOKUP(C241,OUTUBRO!B:H,7,0),"")</f>
        <v>2405.98</v>
      </c>
      <c r="M241" s="39" t="str">
        <f>IFERROR(VLOOKUP(C241,FÉRIAS!C:D,2,0),"")</f>
        <v/>
      </c>
      <c r="N241" s="26" t="str">
        <f>IFERROR(VLOOKUP(C241,Plan2!B:C,2,0),"")</f>
        <v/>
      </c>
    </row>
    <row r="242" spans="2:14" s="26" customFormat="1">
      <c r="B242" s="17">
        <f t="shared" si="3"/>
        <v>234</v>
      </c>
      <c r="C242" s="73">
        <v>2498</v>
      </c>
      <c r="D242" s="74" t="s">
        <v>164</v>
      </c>
      <c r="E242" s="17" t="str">
        <f>IFERROR(VLOOKUP(C242,SRA!B:I,8,0),"")</f>
        <v>CLT</v>
      </c>
      <c r="F242" s="25" t="s">
        <v>583</v>
      </c>
      <c r="G242" s="17" t="str">
        <f>IFERROR(VLOOKUP(VLOOKUP(C242,SRA!B:F,5,0),FUNÇÃO!A:B,2,0),"")</f>
        <v>TEC. EM OPTICA</v>
      </c>
      <c r="H242" s="13">
        <f>IFERROR(VLOOKUP(C242,SRA!B:T,18,0),"")</f>
        <v>1572.83</v>
      </c>
      <c r="I242" s="13">
        <f>IFERROR(VLOOKUP(C242,SRA!B:T,19,0),"")</f>
        <v>0</v>
      </c>
      <c r="J242" s="13">
        <f>IFERROR(VLOOKUP(C242,OUTUBRO!B:F,3,0),"")</f>
        <v>1849.35</v>
      </c>
      <c r="K242" s="13">
        <f>J242-L242</f>
        <v>535.19000000000005</v>
      </c>
      <c r="L242" s="13">
        <f>IFERROR(VLOOKUP(C242,OUTUBRO!B:H,7,0),"")</f>
        <v>1314.1599999999999</v>
      </c>
      <c r="M242" s="39" t="str">
        <f>IFERROR(VLOOKUP(C242,FÉRIAS!C:D,2,0),"")</f>
        <v/>
      </c>
      <c r="N242" s="26" t="str">
        <f>IFERROR(VLOOKUP(C242,Plan2!B:C,2,0),"")</f>
        <v/>
      </c>
    </row>
    <row r="243" spans="2:14" s="26" customFormat="1">
      <c r="B243" s="17">
        <f t="shared" si="3"/>
        <v>235</v>
      </c>
      <c r="C243" s="73">
        <v>2502</v>
      </c>
      <c r="D243" s="74" t="s">
        <v>165</v>
      </c>
      <c r="E243" s="17" t="str">
        <f>IFERROR(VLOOKUP(C243,SRA!B:I,8,0),"")</f>
        <v>CLT</v>
      </c>
      <c r="F243" s="25" t="s">
        <v>583</v>
      </c>
      <c r="G243" s="17" t="str">
        <f>IFERROR(VLOOKUP(VLOOKUP(C243,SRA!B:F,5,0),FUNÇÃO!A:B,2,0),"")</f>
        <v>TEC. EM OPTICA</v>
      </c>
      <c r="H243" s="13">
        <f>IFERROR(VLOOKUP(C243,SRA!B:T,18,0),"")</f>
        <v>1572.83</v>
      </c>
      <c r="I243" s="13">
        <f>IFERROR(VLOOKUP(C243,SRA!B:T,19,0),"")</f>
        <v>0</v>
      </c>
      <c r="J243" s="13">
        <f>IFERROR(VLOOKUP(C243,OUTUBRO!B:F,3,0),"")</f>
        <v>1572.83</v>
      </c>
      <c r="K243" s="13">
        <f>J243-L243</f>
        <v>623.25</v>
      </c>
      <c r="L243" s="13">
        <f>IFERROR(VLOOKUP(C243,OUTUBRO!B:H,7,0),"")</f>
        <v>949.57999999999993</v>
      </c>
      <c r="M243" s="39" t="str">
        <f>IFERROR(VLOOKUP(C243,FÉRIAS!C:D,2,0),"")</f>
        <v/>
      </c>
      <c r="N243" s="26" t="str">
        <f>IFERROR(VLOOKUP(C243,Plan2!B:C,2,0),"")</f>
        <v/>
      </c>
    </row>
    <row r="244" spans="2:14" s="26" customFormat="1">
      <c r="B244" s="17">
        <f t="shared" si="3"/>
        <v>236</v>
      </c>
      <c r="C244" s="73">
        <v>2503</v>
      </c>
      <c r="D244" s="74" t="s">
        <v>166</v>
      </c>
      <c r="E244" s="17" t="str">
        <f>IFERROR(VLOOKUP(C244,SRA!B:I,8,0),"")</f>
        <v>CLT</v>
      </c>
      <c r="F244" s="25" t="s">
        <v>583</v>
      </c>
      <c r="G244" s="17" t="str">
        <f>IFERROR(VLOOKUP(VLOOKUP(C244,SRA!B:F,5,0),FUNÇÃO!A:B,2,0),"")</f>
        <v>ANA ASS FARMACEUTICA</v>
      </c>
      <c r="H244" s="13">
        <f>IFERROR(VLOOKUP(C244,SRA!B:T,18,0),"")</f>
        <v>4245.33</v>
      </c>
      <c r="I244" s="13">
        <f>IFERROR(VLOOKUP(C244,SRA!B:T,19,0),"")</f>
        <v>0</v>
      </c>
      <c r="J244" s="13">
        <f>IFERROR(VLOOKUP(C244,OUTUBRO!B:F,3,0),"")</f>
        <v>4245.33</v>
      </c>
      <c r="K244" s="13">
        <f>J244-L244</f>
        <v>1204.1999999999998</v>
      </c>
      <c r="L244" s="13">
        <f>IFERROR(VLOOKUP(C244,OUTUBRO!B:H,7,0),"")</f>
        <v>3041.13</v>
      </c>
      <c r="M244" s="39" t="str">
        <f>IFERROR(VLOOKUP(C244,FÉRIAS!C:D,2,0),"")</f>
        <v/>
      </c>
      <c r="N244" s="26" t="str">
        <f>IFERROR(VLOOKUP(C244,Plan2!B:C,2,0),"")</f>
        <v/>
      </c>
    </row>
    <row r="245" spans="2:14" s="26" customFormat="1">
      <c r="B245" s="17">
        <f t="shared" si="3"/>
        <v>237</v>
      </c>
      <c r="C245" s="73">
        <v>2512</v>
      </c>
      <c r="D245" s="74" t="s">
        <v>452</v>
      </c>
      <c r="E245" s="17" t="str">
        <f>IFERROR(VLOOKUP(C245,SRA!B:I,8,0),"")</f>
        <v>CLT</v>
      </c>
      <c r="F245" s="25" t="s">
        <v>583</v>
      </c>
      <c r="G245" s="17" t="str">
        <f>IFERROR(VLOOKUP(VLOOKUP(C245,SRA!B:F,5,0),FUNÇÃO!A:B,2,0),"")</f>
        <v>ANA ASS FARMACEUTICA</v>
      </c>
      <c r="H245" s="13">
        <f>IFERROR(VLOOKUP(C245,SRA!B:T,18,0),"")</f>
        <v>4245.33</v>
      </c>
      <c r="I245" s="13">
        <f>IFERROR(VLOOKUP(C245,SRA!B:T,19,0),"")</f>
        <v>0</v>
      </c>
      <c r="J245" s="13">
        <f>IFERROR(VLOOKUP(C245,OUTUBRO!B:F,3,0),"")</f>
        <v>4245.33</v>
      </c>
      <c r="K245" s="13">
        <f>J245-L245</f>
        <v>1003.7799999999997</v>
      </c>
      <c r="L245" s="13">
        <f>IFERROR(VLOOKUP(C245,OUTUBRO!B:H,7,0),"")</f>
        <v>3241.55</v>
      </c>
      <c r="M245" s="39" t="str">
        <f>IFERROR(VLOOKUP(C245,FÉRIAS!C:D,2,0),"")</f>
        <v/>
      </c>
      <c r="N245" s="26" t="str">
        <f>IFERROR(VLOOKUP(C245,Plan2!B:C,2,0),"")</f>
        <v/>
      </c>
    </row>
    <row r="246" spans="2:14" s="26" customFormat="1">
      <c r="B246" s="17">
        <f t="shared" si="3"/>
        <v>238</v>
      </c>
      <c r="C246" s="73">
        <v>2514</v>
      </c>
      <c r="D246" s="74" t="s">
        <v>172</v>
      </c>
      <c r="E246" s="17" t="str">
        <f>IFERROR(VLOOKUP(C246,SRA!B:I,8,0),"")</f>
        <v>CLT</v>
      </c>
      <c r="F246" s="25" t="s">
        <v>597</v>
      </c>
      <c r="G246" s="17" t="str">
        <f>IFERROR(VLOOKUP(VLOOKUP(C246,SRA!B:F,5,0),FUNÇÃO!A:B,2,0),"")</f>
        <v>TEC. EM ADM. E FIN.</v>
      </c>
      <c r="H246" s="13">
        <f>IFERROR(VLOOKUP(C246,SRA!B:T,18,0),"")</f>
        <v>1651.5</v>
      </c>
      <c r="I246" s="13">
        <f>IFERROR(VLOOKUP(C246,SRA!B:T,19,0),"")</f>
        <v>0</v>
      </c>
      <c r="J246" s="13">
        <f>IFERROR(VLOOKUP(C246,OUTUBRO!B:F,3,0),"")</f>
        <v>2222.15</v>
      </c>
      <c r="K246" s="13">
        <f>J246-L246</f>
        <v>1880.1200000000001</v>
      </c>
      <c r="L246" s="13">
        <f>IFERROR(VLOOKUP(C246,OUTUBRO!B:H,7,0),"")</f>
        <v>342.03</v>
      </c>
      <c r="M246" s="39" t="str">
        <f>IFERROR(VLOOKUP(C246,FÉRIAS!C:D,2,0),"")</f>
        <v>JULIANA CAVALCANTI DE SOUSA</v>
      </c>
      <c r="N246" s="26" t="str">
        <f>IFERROR(VLOOKUP(C246,Plan2!B:C,2,0),"")</f>
        <v/>
      </c>
    </row>
    <row r="247" spans="2:14" s="26" customFormat="1">
      <c r="B247" s="17">
        <f t="shared" si="3"/>
        <v>239</v>
      </c>
      <c r="C247" s="25">
        <v>2518</v>
      </c>
      <c r="D247" s="74" t="s">
        <v>451</v>
      </c>
      <c r="E247" s="17" t="str">
        <f>IFERROR(VLOOKUP(C247,SRA!B:I,8,0),"")</f>
        <v>CLT</v>
      </c>
      <c r="F247" s="25" t="s">
        <v>613</v>
      </c>
      <c r="G247" s="17" t="str">
        <f>IFERROR(VLOOKUP(VLOOKUP(C247,SRA!B:F,5,0),FUNÇÃO!A:B,2,0),"")</f>
        <v>TEC. EM ADM. E FIN.</v>
      </c>
      <c r="H247" s="13">
        <f>IFERROR(VLOOKUP(C247,SRA!B:T,18,0),"")</f>
        <v>1651.49</v>
      </c>
      <c r="I247" s="13">
        <f>IFERROR(VLOOKUP(C247,SRA!B:T,19,0),"")</f>
        <v>0</v>
      </c>
      <c r="J247" s="13">
        <f>IFERROR(VLOOKUP(C247,OUTUBRO!B:F,3,0),"")</f>
        <v>89</v>
      </c>
      <c r="K247" s="13">
        <f>J247-L247</f>
        <v>89</v>
      </c>
      <c r="L247" s="13">
        <f>IFERROR(VLOOKUP(C247,OUTUBRO!B:H,7,0),"")</f>
        <v>0</v>
      </c>
      <c r="M247" s="39" t="str">
        <f>IFERROR(VLOOKUP(C247,FÉRIAS!C:D,2,0),"")</f>
        <v/>
      </c>
      <c r="N247" s="26" t="str">
        <f>IFERROR(VLOOKUP(C247,Plan2!B:C,2,0),"")</f>
        <v>ROSA MARIA BARROS VALOES</v>
      </c>
    </row>
    <row r="248" spans="2:14" s="26" customFormat="1">
      <c r="B248" s="17">
        <f t="shared" si="3"/>
        <v>240</v>
      </c>
      <c r="C248" s="73">
        <v>2520</v>
      </c>
      <c r="D248" s="74" t="s">
        <v>453</v>
      </c>
      <c r="E248" s="17" t="str">
        <f>IFERROR(VLOOKUP(C248,SRA!B:I,8,0),"")</f>
        <v>CLT</v>
      </c>
      <c r="F248" s="25" t="s">
        <v>583</v>
      </c>
      <c r="G248" s="17" t="str">
        <f>IFERROR(VLOOKUP(VLOOKUP(C248,SRA!B:F,5,0),FUNÇÃO!A:B,2,0),"")</f>
        <v>TEC. EM ADM. E FIN.</v>
      </c>
      <c r="H248" s="13">
        <f>IFERROR(VLOOKUP(C248,SRA!B:T,18,0),"")</f>
        <v>1651.49</v>
      </c>
      <c r="I248" s="13">
        <f>IFERROR(VLOOKUP(C248,SRA!B:T,19,0),"")</f>
        <v>0</v>
      </c>
      <c r="J248" s="13">
        <f>IFERROR(VLOOKUP(C248,OUTUBRO!B:F,3,0),"")</f>
        <v>1651.49</v>
      </c>
      <c r="K248" s="13">
        <f>J248-L248</f>
        <v>852.88</v>
      </c>
      <c r="L248" s="13">
        <f>IFERROR(VLOOKUP(C248,OUTUBRO!B:H,7,0),"")</f>
        <v>798.61</v>
      </c>
      <c r="M248" s="39" t="str">
        <f>IFERROR(VLOOKUP(C248,FÉRIAS!C:D,2,0),"")</f>
        <v/>
      </c>
      <c r="N248" s="26" t="str">
        <f>IFERROR(VLOOKUP(C248,Plan2!B:C,2,0),"")</f>
        <v/>
      </c>
    </row>
    <row r="249" spans="2:14" s="26" customFormat="1">
      <c r="B249" s="17">
        <f t="shared" si="3"/>
        <v>241</v>
      </c>
      <c r="C249" s="73">
        <v>2523</v>
      </c>
      <c r="D249" s="74" t="s">
        <v>462</v>
      </c>
      <c r="E249" s="17" t="str">
        <f>IFERROR(VLOOKUP(C249,SRA!B:I,8,0),"")</f>
        <v>CLT</v>
      </c>
      <c r="F249" s="25" t="s">
        <v>597</v>
      </c>
      <c r="G249" s="17" t="str">
        <f>IFERROR(VLOOKUP(VLOOKUP(C249,SRA!B:F,5,0),FUNÇÃO!A:B,2,0),"")</f>
        <v>TEC. EM ADM. E FIN.</v>
      </c>
      <c r="H249" s="13">
        <f>IFERROR(VLOOKUP(C249,SRA!B:T,18,0),"")</f>
        <v>1651.49</v>
      </c>
      <c r="I249" s="13">
        <f>IFERROR(VLOOKUP(C249,SRA!B:T,19,0),"")</f>
        <v>178.97</v>
      </c>
      <c r="J249" s="13">
        <f>IFERROR(VLOOKUP(C249,OUTUBRO!B:F,3,0),"")</f>
        <v>2562.65</v>
      </c>
      <c r="K249" s="13">
        <f>J249-L249</f>
        <v>2489.27</v>
      </c>
      <c r="L249" s="13">
        <f>IFERROR(VLOOKUP(C249,OUTUBRO!B:H,7,0),"")</f>
        <v>73.38</v>
      </c>
      <c r="M249" s="39" t="str">
        <f>IFERROR(VLOOKUP(C249,FÉRIAS!C:D,2,0),"")</f>
        <v>JANISSON COELHO DE VASCONCELOS</v>
      </c>
      <c r="N249" s="26" t="str">
        <f>IFERROR(VLOOKUP(C249,Plan2!B:C,2,0),"")</f>
        <v/>
      </c>
    </row>
    <row r="250" spans="2:14" s="26" customFormat="1">
      <c r="B250" s="17">
        <f t="shared" si="3"/>
        <v>242</v>
      </c>
      <c r="C250" s="73">
        <v>2525</v>
      </c>
      <c r="D250" s="74" t="s">
        <v>415</v>
      </c>
      <c r="E250" s="17" t="str">
        <f>IFERROR(VLOOKUP(C250,SRA!B:I,8,0),"")</f>
        <v>CLT</v>
      </c>
      <c r="F250" s="25" t="s">
        <v>583</v>
      </c>
      <c r="G250" s="17" t="str">
        <f>IFERROR(VLOOKUP(VLOOKUP(C250,SRA!B:F,5,0),FUNÇÃO!A:B,2,0),"")</f>
        <v>TEC. EM ADM. E FIN.</v>
      </c>
      <c r="H250" s="13">
        <f>IFERROR(VLOOKUP(C250,SRA!B:T,18,0),"")</f>
        <v>1651.49</v>
      </c>
      <c r="I250" s="13">
        <f>IFERROR(VLOOKUP(C250,SRA!B:T,19,0),"")</f>
        <v>178.97</v>
      </c>
      <c r="J250" s="13">
        <f>IFERROR(VLOOKUP(C250,OUTUBRO!B:F,3,0),"")</f>
        <v>1830.46</v>
      </c>
      <c r="K250" s="13">
        <f>J250-L250</f>
        <v>254.5</v>
      </c>
      <c r="L250" s="13">
        <f>IFERROR(VLOOKUP(C250,OUTUBRO!B:H,7,0),"")</f>
        <v>1575.96</v>
      </c>
      <c r="M250" s="39" t="str">
        <f>IFERROR(VLOOKUP(C250,FÉRIAS!C:D,2,0),"")</f>
        <v/>
      </c>
      <c r="N250" s="26" t="str">
        <f>IFERROR(VLOOKUP(C250,Plan2!B:C,2,0),"")</f>
        <v/>
      </c>
    </row>
    <row r="251" spans="2:14" s="26" customFormat="1">
      <c r="B251" s="17">
        <f t="shared" si="3"/>
        <v>243</v>
      </c>
      <c r="C251" s="73">
        <v>2526</v>
      </c>
      <c r="D251" s="74" t="s">
        <v>173</v>
      </c>
      <c r="E251" s="17" t="str">
        <f>IFERROR(VLOOKUP(C251,SRA!B:I,8,0),"")</f>
        <v>CLT</v>
      </c>
      <c r="F251" s="25" t="s">
        <v>583</v>
      </c>
      <c r="G251" s="17" t="str">
        <f>IFERROR(VLOOKUP(VLOOKUP(C251,SRA!B:F,5,0),FUNÇÃO!A:B,2,0),"")</f>
        <v>TEC.EM MAN. ELE. IND</v>
      </c>
      <c r="H251" s="13">
        <f>IFERROR(VLOOKUP(C251,SRA!B:T,18,0),"")</f>
        <v>1572.83</v>
      </c>
      <c r="I251" s="13">
        <f>IFERROR(VLOOKUP(C251,SRA!B:T,19,0),"")</f>
        <v>0</v>
      </c>
      <c r="J251" s="13">
        <f>IFERROR(VLOOKUP(C251,OUTUBRO!B:F,3,0),"")</f>
        <v>2044.77</v>
      </c>
      <c r="K251" s="13">
        <f>J251-L251</f>
        <v>931.07999999999993</v>
      </c>
      <c r="L251" s="13">
        <f>IFERROR(VLOOKUP(C251,OUTUBRO!B:H,7,0),"")</f>
        <v>1113.69</v>
      </c>
      <c r="M251" s="39" t="str">
        <f>IFERROR(VLOOKUP(C251,FÉRIAS!C:D,2,0),"")</f>
        <v/>
      </c>
      <c r="N251" s="26" t="str">
        <f>IFERROR(VLOOKUP(C251,Plan2!B:C,2,0),"")</f>
        <v/>
      </c>
    </row>
    <row r="252" spans="2:14" s="26" customFormat="1">
      <c r="B252" s="17">
        <f t="shared" si="3"/>
        <v>244</v>
      </c>
      <c r="C252" s="73">
        <v>2530</v>
      </c>
      <c r="D252" s="74" t="s">
        <v>174</v>
      </c>
      <c r="E252" s="17" t="str">
        <f>IFERROR(VLOOKUP(C252,SRA!B:I,8,0),"")</f>
        <v>CLT</v>
      </c>
      <c r="F252" s="25" t="s">
        <v>583</v>
      </c>
      <c r="G252" s="17" t="str">
        <f>IFERROR(VLOOKUP(VLOOKUP(C252,SRA!B:F,5,0),FUNÇÃO!A:B,2,0),"")</f>
        <v>OP. DE PROD. IND.</v>
      </c>
      <c r="H252" s="13">
        <f>IFERROR(VLOOKUP(C252,SRA!B:T,18,0),"")</f>
        <v>1364.4</v>
      </c>
      <c r="I252" s="13">
        <f>IFERROR(VLOOKUP(C252,SRA!B:T,19,0),"")</f>
        <v>0</v>
      </c>
      <c r="J252" s="13">
        <f>IFERROR(VLOOKUP(C252,OUTUBRO!B:F,3,0),"")</f>
        <v>1397.84</v>
      </c>
      <c r="K252" s="13">
        <f>J252-L252</f>
        <v>440.54999999999995</v>
      </c>
      <c r="L252" s="13">
        <f>IFERROR(VLOOKUP(C252,OUTUBRO!B:H,7,0),"")</f>
        <v>957.29</v>
      </c>
      <c r="M252" s="39" t="str">
        <f>IFERROR(VLOOKUP(C252,FÉRIAS!C:D,2,0),"")</f>
        <v/>
      </c>
      <c r="N252" s="26" t="str">
        <f>IFERROR(VLOOKUP(C252,Plan2!B:C,2,0),"")</f>
        <v/>
      </c>
    </row>
    <row r="253" spans="2:14" s="26" customFormat="1">
      <c r="B253" s="17">
        <f t="shared" si="3"/>
        <v>245</v>
      </c>
      <c r="C253" s="73">
        <v>2534</v>
      </c>
      <c r="D253" s="74" t="s">
        <v>175</v>
      </c>
      <c r="E253" s="17" t="str">
        <f>IFERROR(VLOOKUP(C253,SRA!B:I,8,0),"")</f>
        <v>CLT</v>
      </c>
      <c r="F253" s="25" t="s">
        <v>583</v>
      </c>
      <c r="G253" s="17" t="str">
        <f>IFERROR(VLOOKUP(VLOOKUP(C253,SRA!B:F,5,0),FUNÇÃO!A:B,2,0),"")</f>
        <v>OP. DE PROD. IND.</v>
      </c>
      <c r="H253" s="13">
        <f>IFERROR(VLOOKUP(C253,SRA!B:T,18,0),"")</f>
        <v>1364.4</v>
      </c>
      <c r="I253" s="13">
        <f>IFERROR(VLOOKUP(C253,SRA!B:T,19,0),"")</f>
        <v>0</v>
      </c>
      <c r="J253" s="13">
        <f>IFERROR(VLOOKUP(C253,OUTUBRO!B:F,3,0),"")</f>
        <v>1364.4</v>
      </c>
      <c r="K253" s="13">
        <f>J253-L253</f>
        <v>389.38000000000011</v>
      </c>
      <c r="L253" s="13">
        <f>IFERROR(VLOOKUP(C253,OUTUBRO!B:H,7,0),"")</f>
        <v>975.02</v>
      </c>
      <c r="M253" s="39" t="str">
        <f>IFERROR(VLOOKUP(C253,FÉRIAS!C:D,2,0),"")</f>
        <v/>
      </c>
      <c r="N253" s="26" t="str">
        <f>IFERROR(VLOOKUP(C253,Plan2!B:C,2,0),"")</f>
        <v/>
      </c>
    </row>
    <row r="254" spans="2:14" s="26" customFormat="1">
      <c r="B254" s="17">
        <f t="shared" si="3"/>
        <v>246</v>
      </c>
      <c r="C254" s="73">
        <v>2539</v>
      </c>
      <c r="D254" s="74" t="s">
        <v>176</v>
      </c>
      <c r="E254" s="17" t="str">
        <f>IFERROR(VLOOKUP(C254,SRA!B:I,8,0),"")</f>
        <v>CLT</v>
      </c>
      <c r="F254" s="25" t="s">
        <v>597</v>
      </c>
      <c r="G254" s="17" t="str">
        <f>IFERROR(VLOOKUP(VLOOKUP(C254,SRA!B:F,5,0),FUNÇÃO!A:B,2,0),"")</f>
        <v>OP. DE PROD. IND.(C)</v>
      </c>
      <c r="H254" s="13">
        <f>IFERROR(VLOOKUP(C254,SRA!B:T,18,0),"")</f>
        <v>1579.47</v>
      </c>
      <c r="I254" s="13">
        <f>IFERROR(VLOOKUP(C254,SRA!B:T,19,0),"")</f>
        <v>0</v>
      </c>
      <c r="J254" s="13">
        <f>IFERROR(VLOOKUP(C254,OUTUBRO!B:F,3,0),"")</f>
        <v>2101.59</v>
      </c>
      <c r="K254" s="13">
        <f>J254-L254</f>
        <v>2101.59</v>
      </c>
      <c r="L254" s="13">
        <f>IFERROR(VLOOKUP(C254,OUTUBRO!B:H,7,0),"")</f>
        <v>0</v>
      </c>
      <c r="M254" s="39" t="str">
        <f>IFERROR(VLOOKUP(C254,FÉRIAS!C:D,2,0),"")</f>
        <v>JOSENILDA BEZERRA DA SILVA</v>
      </c>
      <c r="N254" s="26" t="str">
        <f>IFERROR(VLOOKUP(C254,Plan2!B:C,2,0),"")</f>
        <v/>
      </c>
    </row>
    <row r="255" spans="2:14" s="26" customFormat="1">
      <c r="B255" s="17">
        <f t="shared" si="3"/>
        <v>247</v>
      </c>
      <c r="C255" s="73">
        <v>2541</v>
      </c>
      <c r="D255" s="74" t="s">
        <v>177</v>
      </c>
      <c r="E255" s="17" t="str">
        <f>IFERROR(VLOOKUP(C255,SRA!B:I,8,0),"")</f>
        <v>CLT</v>
      </c>
      <c r="F255" s="25" t="s">
        <v>583</v>
      </c>
      <c r="G255" s="17" t="str">
        <f>IFERROR(VLOOKUP(VLOOKUP(C255,SRA!B:F,5,0),FUNÇÃO!A:B,2,0),"")</f>
        <v>OP. DE PROD. IND.</v>
      </c>
      <c r="H255" s="13">
        <f>IFERROR(VLOOKUP(C255,SRA!B:T,18,0),"")</f>
        <v>1364.4</v>
      </c>
      <c r="I255" s="13">
        <f>IFERROR(VLOOKUP(C255,SRA!B:T,19,0),"")</f>
        <v>0</v>
      </c>
      <c r="J255" s="13">
        <f>IFERROR(VLOOKUP(C255,OUTUBRO!B:F,3,0),"")</f>
        <v>1499.7</v>
      </c>
      <c r="K255" s="13">
        <f>J255-L255</f>
        <v>926.13000000000011</v>
      </c>
      <c r="L255" s="13">
        <f>IFERROR(VLOOKUP(C255,OUTUBRO!B:H,7,0),"")</f>
        <v>573.56999999999994</v>
      </c>
      <c r="M255" s="39" t="str">
        <f>IFERROR(VLOOKUP(C255,FÉRIAS!C:D,2,0),"")</f>
        <v/>
      </c>
      <c r="N255" s="26" t="str">
        <f>IFERROR(VLOOKUP(C255,Plan2!B:C,2,0),"")</f>
        <v/>
      </c>
    </row>
    <row r="256" spans="2:14" s="26" customFormat="1">
      <c r="B256" s="17">
        <f t="shared" si="3"/>
        <v>248</v>
      </c>
      <c r="C256" s="73">
        <v>2547</v>
      </c>
      <c r="D256" s="74" t="s">
        <v>481</v>
      </c>
      <c r="E256" s="17" t="str">
        <f>IFERROR(VLOOKUP(C256,SRA!B:I,8,0),"")</f>
        <v>CLT</v>
      </c>
      <c r="F256" s="25" t="s">
        <v>583</v>
      </c>
      <c r="G256" s="17" t="str">
        <f>IFERROR(VLOOKUP(VLOOKUP(C256,SRA!B:F,5,0),FUNÇÃO!A:B,2,0),"")</f>
        <v>TEC. EM ADM. E FIN.</v>
      </c>
      <c r="H256" s="13">
        <f>IFERROR(VLOOKUP(C256,SRA!B:T,18,0),"")</f>
        <v>1651.5</v>
      </c>
      <c r="I256" s="13">
        <f>IFERROR(VLOOKUP(C256,SRA!B:T,19,0),"")</f>
        <v>0</v>
      </c>
      <c r="J256" s="13">
        <f>IFERROR(VLOOKUP(C256,OUTUBRO!B:F,3,0),"")</f>
        <v>2204.54</v>
      </c>
      <c r="K256" s="13">
        <f>J256-L256</f>
        <v>1445.1399999999999</v>
      </c>
      <c r="L256" s="13">
        <f>IFERROR(VLOOKUP(C256,OUTUBRO!B:H,7,0),"")</f>
        <v>759.40000000000009</v>
      </c>
      <c r="M256" s="39" t="str">
        <f>IFERROR(VLOOKUP(C256,FÉRIAS!C:D,2,0),"")</f>
        <v/>
      </c>
      <c r="N256" s="26" t="str">
        <f>IFERROR(VLOOKUP(C256,Plan2!B:C,2,0),"")</f>
        <v/>
      </c>
    </row>
    <row r="257" spans="2:14" s="26" customFormat="1">
      <c r="B257" s="17">
        <f t="shared" si="3"/>
        <v>249</v>
      </c>
      <c r="C257" s="73">
        <v>2548</v>
      </c>
      <c r="D257" s="74" t="s">
        <v>178</v>
      </c>
      <c r="E257" s="17" t="str">
        <f>IFERROR(VLOOKUP(C257,SRA!B:I,8,0),"")</f>
        <v>CLT</v>
      </c>
      <c r="F257" s="25" t="s">
        <v>583</v>
      </c>
      <c r="G257" s="17" t="str">
        <f>IFERROR(VLOOKUP(VLOOKUP(C257,SRA!B:F,5,0),FUNÇÃO!A:B,2,0),"")</f>
        <v>TEC. EM ADM. E FIN.</v>
      </c>
      <c r="H257" s="13">
        <f>IFERROR(VLOOKUP(C257,SRA!B:T,18,0),"")</f>
        <v>1734.07</v>
      </c>
      <c r="I257" s="13">
        <f>IFERROR(VLOOKUP(C257,SRA!B:T,19,0),"")</f>
        <v>1350.38</v>
      </c>
      <c r="J257" s="13">
        <f>IFERROR(VLOOKUP(C257,OUTUBRO!B:F,3,0),"")</f>
        <v>3546.59</v>
      </c>
      <c r="K257" s="13">
        <f>J257-L257</f>
        <v>1136.6999999999998</v>
      </c>
      <c r="L257" s="13">
        <f>IFERROR(VLOOKUP(C257,OUTUBRO!B:H,7,0),"")</f>
        <v>2409.8900000000003</v>
      </c>
      <c r="M257" s="39" t="str">
        <f>IFERROR(VLOOKUP(C257,FÉRIAS!C:D,2,0),"")</f>
        <v/>
      </c>
      <c r="N257" s="26" t="str">
        <f>IFERROR(VLOOKUP(C257,Plan2!B:C,2,0),"")</f>
        <v/>
      </c>
    </row>
    <row r="258" spans="2:14" s="26" customFormat="1">
      <c r="B258" s="17">
        <f t="shared" si="3"/>
        <v>250</v>
      </c>
      <c r="C258" s="73">
        <v>2553</v>
      </c>
      <c r="D258" s="74" t="s">
        <v>179</v>
      </c>
      <c r="E258" s="17" t="str">
        <f>IFERROR(VLOOKUP(C258,SRA!B:I,8,0),"")</f>
        <v>CLT</v>
      </c>
      <c r="F258" s="25" t="s">
        <v>583</v>
      </c>
      <c r="G258" s="17" t="str">
        <f>IFERROR(VLOOKUP(VLOOKUP(C258,SRA!B:F,5,0),FUNÇÃO!A:B,2,0),"")</f>
        <v>TEC. EM ADM. E FIN.</v>
      </c>
      <c r="H258" s="13">
        <f>IFERROR(VLOOKUP(C258,SRA!B:T,18,0),"")</f>
        <v>1651.49</v>
      </c>
      <c r="I258" s="13">
        <f>IFERROR(VLOOKUP(C258,SRA!B:T,19,0),"")</f>
        <v>1993.92</v>
      </c>
      <c r="J258" s="13">
        <f>IFERROR(VLOOKUP(C258,OUTUBRO!B:F,3,0),"")</f>
        <v>5170.45</v>
      </c>
      <c r="K258" s="13">
        <f>J258-L258</f>
        <v>1293.7299999999996</v>
      </c>
      <c r="L258" s="13">
        <f>IFERROR(VLOOKUP(C258,OUTUBRO!B:H,7,0),"")</f>
        <v>3876.7200000000003</v>
      </c>
      <c r="M258" s="39" t="str">
        <f>IFERROR(VLOOKUP(C258,FÉRIAS!C:D,2,0),"")</f>
        <v/>
      </c>
      <c r="N258" s="26" t="str">
        <f>IFERROR(VLOOKUP(C258,Plan2!B:C,2,0),"")</f>
        <v/>
      </c>
    </row>
    <row r="259" spans="2:14" s="26" customFormat="1">
      <c r="B259" s="17">
        <f t="shared" si="3"/>
        <v>251</v>
      </c>
      <c r="C259" s="73">
        <v>2559</v>
      </c>
      <c r="D259" s="74" t="s">
        <v>423</v>
      </c>
      <c r="E259" s="17" t="str">
        <f>IFERROR(VLOOKUP(C259,SRA!B:I,8,0),"")</f>
        <v>CLT</v>
      </c>
      <c r="F259" s="25" t="s">
        <v>583</v>
      </c>
      <c r="G259" s="17" t="str">
        <f>IFERROR(VLOOKUP(VLOOKUP(C259,SRA!B:F,5,0),FUNÇÃO!A:B,2,0),"")</f>
        <v>TEC. EM ADM. E FIN.</v>
      </c>
      <c r="H259" s="13">
        <f>IFERROR(VLOOKUP(C259,SRA!B:T,18,0),"")</f>
        <v>1651.49</v>
      </c>
      <c r="I259" s="13">
        <f>IFERROR(VLOOKUP(C259,SRA!B:T,19,0),"")</f>
        <v>0</v>
      </c>
      <c r="J259" s="13">
        <f>IFERROR(VLOOKUP(C259,OUTUBRO!B:F,3,0),"")</f>
        <v>1651.53</v>
      </c>
      <c r="K259" s="13">
        <f>J259-L259</f>
        <v>895.48</v>
      </c>
      <c r="L259" s="13">
        <f>IFERROR(VLOOKUP(C259,OUTUBRO!B:H,7,0),"")</f>
        <v>756.05</v>
      </c>
      <c r="M259" s="39" t="str">
        <f>IFERROR(VLOOKUP(C259,FÉRIAS!C:D,2,0),"")</f>
        <v/>
      </c>
      <c r="N259" s="26" t="str">
        <f>IFERROR(VLOOKUP(C259,Plan2!B:C,2,0),"")</f>
        <v/>
      </c>
    </row>
    <row r="260" spans="2:14" s="26" customFormat="1">
      <c r="B260" s="17">
        <f t="shared" si="3"/>
        <v>252</v>
      </c>
      <c r="C260" s="73">
        <v>2562</v>
      </c>
      <c r="D260" s="74" t="s">
        <v>442</v>
      </c>
      <c r="E260" s="17" t="str">
        <f>IFERROR(VLOOKUP(C260,SRA!B:I,8,0),"")</f>
        <v>CLT</v>
      </c>
      <c r="F260" s="25" t="s">
        <v>583</v>
      </c>
      <c r="G260" s="17" t="str">
        <f>IFERROR(VLOOKUP(VLOOKUP(C260,SRA!B:F,5,0),FUNÇÃO!A:B,2,0),"")</f>
        <v>ANA ASS FARMACEUTICA</v>
      </c>
      <c r="H260" s="13">
        <f>IFERROR(VLOOKUP(C260,SRA!B:T,18,0),"")</f>
        <v>4245.33</v>
      </c>
      <c r="I260" s="13">
        <f>IFERROR(VLOOKUP(C260,SRA!B:T,19,0),"")</f>
        <v>0</v>
      </c>
      <c r="J260" s="13">
        <f>IFERROR(VLOOKUP(C260,OUTUBRO!B:F,3,0),"")</f>
        <v>5199.7700000000004</v>
      </c>
      <c r="K260" s="13">
        <f>J260-L260</f>
        <v>3756.3600000000006</v>
      </c>
      <c r="L260" s="13">
        <f>IFERROR(VLOOKUP(C260,OUTUBRO!B:H,7,0),"")</f>
        <v>1443.41</v>
      </c>
      <c r="M260" s="39" t="str">
        <f>IFERROR(VLOOKUP(C260,FÉRIAS!C:D,2,0),"")</f>
        <v/>
      </c>
      <c r="N260" s="26" t="str">
        <f>IFERROR(VLOOKUP(C260,Plan2!B:C,2,0),"")</f>
        <v/>
      </c>
    </row>
    <row r="261" spans="2:14" s="26" customFormat="1">
      <c r="B261" s="17">
        <f t="shared" si="3"/>
        <v>253</v>
      </c>
      <c r="C261" s="73">
        <v>2568</v>
      </c>
      <c r="D261" s="74" t="s">
        <v>480</v>
      </c>
      <c r="E261" s="17" t="str">
        <f>IFERROR(VLOOKUP(C261,SRA!B:I,8,0),"")</f>
        <v>CLT</v>
      </c>
      <c r="F261" s="25" t="s">
        <v>583</v>
      </c>
      <c r="G261" s="17" t="str">
        <f>IFERROR(VLOOKUP(VLOOKUP(C261,SRA!B:F,5,0),FUNÇÃO!A:B,2,0),"")</f>
        <v>ANA ASS FARMACEUTICA</v>
      </c>
      <c r="H261" s="13">
        <f>IFERROR(VLOOKUP(C261,SRA!B:T,18,0),"")</f>
        <v>4245.33</v>
      </c>
      <c r="I261" s="13">
        <f>IFERROR(VLOOKUP(C261,SRA!B:T,19,0),"")</f>
        <v>0</v>
      </c>
      <c r="J261" s="13">
        <f>IFERROR(VLOOKUP(C261,OUTUBRO!B:F,3,0),"")</f>
        <v>4245.33</v>
      </c>
      <c r="K261" s="13">
        <f>J261-L261</f>
        <v>1858.17</v>
      </c>
      <c r="L261" s="13">
        <f>IFERROR(VLOOKUP(C261,OUTUBRO!B:H,7,0),"")</f>
        <v>2387.16</v>
      </c>
      <c r="M261" s="39" t="str">
        <f>IFERROR(VLOOKUP(C261,FÉRIAS!C:D,2,0),"")</f>
        <v/>
      </c>
      <c r="N261" s="26" t="str">
        <f>IFERROR(VLOOKUP(C261,Plan2!B:C,2,0),"")</f>
        <v/>
      </c>
    </row>
    <row r="262" spans="2:14" s="26" customFormat="1">
      <c r="B262" s="17">
        <f t="shared" si="3"/>
        <v>254</v>
      </c>
      <c r="C262" s="73">
        <v>2574</v>
      </c>
      <c r="D262" s="74" t="s">
        <v>180</v>
      </c>
      <c r="E262" s="17" t="str">
        <f>IFERROR(VLOOKUP(C262,SRA!B:I,8,0),"")</f>
        <v>CLT</v>
      </c>
      <c r="F262" s="25" t="s">
        <v>583</v>
      </c>
      <c r="G262" s="17" t="str">
        <f>IFERROR(VLOOKUP(VLOOKUP(C262,SRA!B:F,5,0),FUNÇÃO!A:B,2,0),"")</f>
        <v>TEC. EM ADM. E FIN.</v>
      </c>
      <c r="H262" s="13">
        <f>IFERROR(VLOOKUP(C262,SRA!B:T,18,0),"")</f>
        <v>1734.07</v>
      </c>
      <c r="I262" s="13">
        <f>IFERROR(VLOOKUP(C262,SRA!B:T,19,0),"")</f>
        <v>1993.92</v>
      </c>
      <c r="J262" s="13">
        <f>IFERROR(VLOOKUP(C262,OUTUBRO!B:F,3,0),"")</f>
        <v>3727.99</v>
      </c>
      <c r="K262" s="13">
        <f>J262-L262</f>
        <v>640.22999999999956</v>
      </c>
      <c r="L262" s="13">
        <f>IFERROR(VLOOKUP(C262,OUTUBRO!B:H,7,0),"")</f>
        <v>3087.76</v>
      </c>
      <c r="M262" s="39" t="str">
        <f>IFERROR(VLOOKUP(C262,FÉRIAS!C:D,2,0),"")</f>
        <v/>
      </c>
      <c r="N262" s="26" t="str">
        <f>IFERROR(VLOOKUP(C262,Plan2!B:C,2,0),"")</f>
        <v/>
      </c>
    </row>
    <row r="263" spans="2:14" s="26" customFormat="1">
      <c r="B263" s="17">
        <f t="shared" si="3"/>
        <v>255</v>
      </c>
      <c r="C263" s="73">
        <v>2577</v>
      </c>
      <c r="D263" s="74" t="s">
        <v>181</v>
      </c>
      <c r="E263" s="17" t="str">
        <f>IFERROR(VLOOKUP(C263,SRA!B:I,8,0),"")</f>
        <v>CLT</v>
      </c>
      <c r="F263" s="25" t="s">
        <v>583</v>
      </c>
      <c r="G263" s="17" t="str">
        <f>IFERROR(VLOOKUP(VLOOKUP(C263,SRA!B:F,5,0),FUNÇÃO!A:B,2,0),"")</f>
        <v>TEC. EM ADM. E FIN.</v>
      </c>
      <c r="H263" s="13">
        <f>IFERROR(VLOOKUP(C263,SRA!B:T,18,0),"")</f>
        <v>1651.49</v>
      </c>
      <c r="I263" s="13">
        <f>IFERROR(VLOOKUP(C263,SRA!B:T,19,0),"")</f>
        <v>708.95</v>
      </c>
      <c r="J263" s="13">
        <f>IFERROR(VLOOKUP(C263,OUTUBRO!B:F,3,0),"")</f>
        <v>3217.09</v>
      </c>
      <c r="K263" s="13">
        <f>J263-L263</f>
        <v>944.65000000000009</v>
      </c>
      <c r="L263" s="13">
        <f>IFERROR(VLOOKUP(C263,OUTUBRO!B:H,7,0),"")</f>
        <v>2272.44</v>
      </c>
      <c r="M263" s="39" t="str">
        <f>IFERROR(VLOOKUP(C263,FÉRIAS!C:D,2,0),"")</f>
        <v/>
      </c>
      <c r="N263" s="26" t="str">
        <f>IFERROR(VLOOKUP(C263,Plan2!B:C,2,0),"")</f>
        <v/>
      </c>
    </row>
    <row r="264" spans="2:14" s="26" customFormat="1">
      <c r="B264" s="17">
        <f t="shared" si="3"/>
        <v>256</v>
      </c>
      <c r="C264" s="73">
        <v>2584</v>
      </c>
      <c r="D264" s="74" t="s">
        <v>182</v>
      </c>
      <c r="E264" s="17" t="str">
        <f>IFERROR(VLOOKUP(C264,SRA!B:I,8,0),"")</f>
        <v>CLT</v>
      </c>
      <c r="F264" s="25" t="s">
        <v>583</v>
      </c>
      <c r="G264" s="17" t="str">
        <f>IFERROR(VLOOKUP(VLOOKUP(C264,SRA!B:F,5,0),FUNÇÃO!A:B,2,0),"")</f>
        <v>TEC. EM ADM. E FIN.</v>
      </c>
      <c r="H264" s="13">
        <f>IFERROR(VLOOKUP(C264,SRA!B:T,18,0),"")</f>
        <v>1651.5</v>
      </c>
      <c r="I264" s="13">
        <f>IFERROR(VLOOKUP(C264,SRA!B:T,19,0),"")</f>
        <v>0</v>
      </c>
      <c r="J264" s="13">
        <f>IFERROR(VLOOKUP(C264,OUTUBRO!B:F,3,0),"")</f>
        <v>1651.5</v>
      </c>
      <c r="K264" s="13">
        <f>J264-L264</f>
        <v>266.86000000000013</v>
      </c>
      <c r="L264" s="13">
        <f>IFERROR(VLOOKUP(C264,OUTUBRO!B:H,7,0),"")</f>
        <v>1384.6399999999999</v>
      </c>
      <c r="M264" s="39" t="str">
        <f>IFERROR(VLOOKUP(C264,FÉRIAS!C:D,2,0),"")</f>
        <v/>
      </c>
      <c r="N264" s="26" t="str">
        <f>IFERROR(VLOOKUP(C264,Plan2!B:C,2,0),"")</f>
        <v/>
      </c>
    </row>
    <row r="265" spans="2:14" s="26" customFormat="1">
      <c r="B265" s="17">
        <f t="shared" si="3"/>
        <v>257</v>
      </c>
      <c r="C265" s="73">
        <v>2585</v>
      </c>
      <c r="D265" s="74" t="s">
        <v>183</v>
      </c>
      <c r="E265" s="17" t="str">
        <f>IFERROR(VLOOKUP(C265,SRA!B:I,8,0),"")</f>
        <v>CLT</v>
      </c>
      <c r="F265" s="25" t="s">
        <v>583</v>
      </c>
      <c r="G265" s="17" t="str">
        <f>IFERROR(VLOOKUP(VLOOKUP(C265,SRA!B:F,5,0),FUNÇÃO!A:B,2,0),"")</f>
        <v>TEC. EM ADM. E FIN.</v>
      </c>
      <c r="H265" s="13">
        <f>IFERROR(VLOOKUP(C265,SRA!B:T,18,0),"")</f>
        <v>1651.49</v>
      </c>
      <c r="I265" s="13">
        <f>IFERROR(VLOOKUP(C265,SRA!B:T,19,0),"")</f>
        <v>0</v>
      </c>
      <c r="J265" s="13">
        <f>IFERROR(VLOOKUP(C265,OUTUBRO!B:F,3,0),"")</f>
        <v>1651.49</v>
      </c>
      <c r="K265" s="13">
        <f>J265-L265</f>
        <v>489.27</v>
      </c>
      <c r="L265" s="13">
        <f>IFERROR(VLOOKUP(C265,OUTUBRO!B:H,7,0),"")</f>
        <v>1162.22</v>
      </c>
      <c r="M265" s="39" t="str">
        <f>IFERROR(VLOOKUP(C265,FÉRIAS!C:D,2,0),"")</f>
        <v/>
      </c>
      <c r="N265" s="26" t="str">
        <f>IFERROR(VLOOKUP(C265,Plan2!B:C,2,0),"")</f>
        <v/>
      </c>
    </row>
    <row r="266" spans="2:14" s="26" customFormat="1">
      <c r="B266" s="17">
        <f t="shared" si="3"/>
        <v>258</v>
      </c>
      <c r="C266" s="73">
        <v>2586</v>
      </c>
      <c r="D266" s="74" t="s">
        <v>424</v>
      </c>
      <c r="E266" s="17" t="str">
        <f>IFERROR(VLOOKUP(C266,SRA!B:I,8,0),"")</f>
        <v>CLT</v>
      </c>
      <c r="F266" s="25" t="s">
        <v>583</v>
      </c>
      <c r="G266" s="17" t="str">
        <f>IFERROR(VLOOKUP(VLOOKUP(C266,SRA!B:F,5,0),FUNÇÃO!A:B,2,0),"")</f>
        <v>TEC. EM ADM. E FIN.</v>
      </c>
      <c r="H266" s="13">
        <f>IFERROR(VLOOKUP(C266,SRA!B:T,18,0),"")</f>
        <v>1651.49</v>
      </c>
      <c r="I266" s="13">
        <f>IFERROR(VLOOKUP(C266,SRA!B:T,19,0),"")</f>
        <v>708.95</v>
      </c>
      <c r="J266" s="13">
        <f>IFERROR(VLOOKUP(C266,OUTUBRO!B:F,3,0),"")</f>
        <v>2360.44</v>
      </c>
      <c r="K266" s="13">
        <f>J266-L266</f>
        <v>1063.0600000000002</v>
      </c>
      <c r="L266" s="13">
        <f>IFERROR(VLOOKUP(C266,OUTUBRO!B:H,7,0),"")</f>
        <v>1297.3799999999999</v>
      </c>
      <c r="M266" s="39" t="str">
        <f>IFERROR(VLOOKUP(C266,FÉRIAS!C:D,2,0),"")</f>
        <v/>
      </c>
      <c r="N266" s="26" t="str">
        <f>IFERROR(VLOOKUP(C266,Plan2!B:C,2,0),"")</f>
        <v/>
      </c>
    </row>
    <row r="267" spans="2:14" s="26" customFormat="1">
      <c r="B267" s="17">
        <f t="shared" ref="B267:B330" si="4">B266+1</f>
        <v>259</v>
      </c>
      <c r="C267" s="73">
        <v>2588</v>
      </c>
      <c r="D267" s="74" t="s">
        <v>184</v>
      </c>
      <c r="E267" s="17" t="str">
        <f>IFERROR(VLOOKUP(C267,SRA!B:I,8,0),"")</f>
        <v>CLT</v>
      </c>
      <c r="F267" s="25" t="s">
        <v>583</v>
      </c>
      <c r="G267" s="17" t="str">
        <f>IFERROR(VLOOKUP(VLOOKUP(C267,SRA!B:F,5,0),FUNÇÃO!A:B,2,0),"")</f>
        <v>TEC. EM ADM. E FIN.</v>
      </c>
      <c r="H267" s="13">
        <f>IFERROR(VLOOKUP(C267,SRA!B:T,18,0),"")</f>
        <v>1651.49</v>
      </c>
      <c r="I267" s="13">
        <f>IFERROR(VLOOKUP(C267,SRA!B:T,19,0),"")</f>
        <v>1993.92</v>
      </c>
      <c r="J267" s="13">
        <f>IFERROR(VLOOKUP(C267,OUTUBRO!B:F,3,0),"")</f>
        <v>3645.41</v>
      </c>
      <c r="K267" s="13">
        <f>J267-L267</f>
        <v>2012.3999999999999</v>
      </c>
      <c r="L267" s="13">
        <f>IFERROR(VLOOKUP(C267,OUTUBRO!B:H,7,0),"")</f>
        <v>1633.01</v>
      </c>
      <c r="M267" s="39" t="str">
        <f>IFERROR(VLOOKUP(C267,FÉRIAS!C:D,2,0),"")</f>
        <v/>
      </c>
      <c r="N267" s="26" t="str">
        <f>IFERROR(VLOOKUP(C267,Plan2!B:C,2,0),"")</f>
        <v/>
      </c>
    </row>
    <row r="268" spans="2:14" s="26" customFormat="1">
      <c r="B268" s="17">
        <f t="shared" si="4"/>
        <v>260</v>
      </c>
      <c r="C268" s="73">
        <v>2596</v>
      </c>
      <c r="D268" s="74" t="s">
        <v>454</v>
      </c>
      <c r="E268" s="17" t="str">
        <f>IFERROR(VLOOKUP(C268,SRA!B:I,8,0),"")</f>
        <v>CLT</v>
      </c>
      <c r="F268" s="25" t="s">
        <v>583</v>
      </c>
      <c r="G268" s="17" t="str">
        <f>IFERROR(VLOOKUP(VLOOKUP(C268,SRA!B:F,5,0),FUNÇÃO!A:B,2,0),"")</f>
        <v>TEC. EM ADM. E FIN.</v>
      </c>
      <c r="H268" s="13">
        <f>IFERROR(VLOOKUP(C268,SRA!B:T,18,0),"")</f>
        <v>1651.49</v>
      </c>
      <c r="I268" s="13">
        <f>IFERROR(VLOOKUP(C268,SRA!B:T,19,0),"")</f>
        <v>0</v>
      </c>
      <c r="J268" s="13">
        <f>IFERROR(VLOOKUP(C268,OUTUBRO!B:F,3,0),"")</f>
        <v>2390.6799999999998</v>
      </c>
      <c r="K268" s="13">
        <f>J268-L268</f>
        <v>1619.8599999999997</v>
      </c>
      <c r="L268" s="13">
        <f>IFERROR(VLOOKUP(C268,OUTUBRO!B:H,7,0),"")</f>
        <v>770.82</v>
      </c>
      <c r="M268" s="39" t="str">
        <f>IFERROR(VLOOKUP(C268,FÉRIAS!C:D,2,0),"")</f>
        <v/>
      </c>
      <c r="N268" s="26" t="str">
        <f>IFERROR(VLOOKUP(C268,Plan2!B:C,2,0),"")</f>
        <v/>
      </c>
    </row>
    <row r="269" spans="2:14" s="26" customFormat="1">
      <c r="B269" s="17">
        <f t="shared" si="4"/>
        <v>261</v>
      </c>
      <c r="C269" s="73">
        <v>2602</v>
      </c>
      <c r="D269" s="74" t="s">
        <v>463</v>
      </c>
      <c r="E269" s="17" t="str">
        <f>IFERROR(VLOOKUP(C269,SRA!B:I,8,0),"")</f>
        <v>CLT</v>
      </c>
      <c r="F269" s="25" t="s">
        <v>583</v>
      </c>
      <c r="G269" s="17" t="str">
        <f>IFERROR(VLOOKUP(VLOOKUP(C269,SRA!B:F,5,0),FUNÇÃO!A:B,2,0),"")</f>
        <v>ANA ASS FARMACEUTICA</v>
      </c>
      <c r="H269" s="13">
        <f>IFERROR(VLOOKUP(C269,SRA!B:T,18,0),"")</f>
        <v>4245.33</v>
      </c>
      <c r="I269" s="13">
        <f>IFERROR(VLOOKUP(C269,SRA!B:T,19,0),"")</f>
        <v>0</v>
      </c>
      <c r="J269" s="13">
        <f>IFERROR(VLOOKUP(C269,OUTUBRO!B:F,3,0),"")</f>
        <v>4245.33</v>
      </c>
      <c r="K269" s="13">
        <f>J269-L269</f>
        <v>694.72000000000025</v>
      </c>
      <c r="L269" s="13">
        <f>IFERROR(VLOOKUP(C269,OUTUBRO!B:H,7,0),"")</f>
        <v>3550.6099999999997</v>
      </c>
      <c r="M269" s="39" t="str">
        <f>IFERROR(VLOOKUP(C269,FÉRIAS!C:D,2,0),"")</f>
        <v/>
      </c>
      <c r="N269" s="26" t="str">
        <f>IFERROR(VLOOKUP(C269,Plan2!B:C,2,0),"")</f>
        <v/>
      </c>
    </row>
    <row r="270" spans="2:14" s="26" customFormat="1">
      <c r="B270" s="17">
        <f t="shared" si="4"/>
        <v>262</v>
      </c>
      <c r="C270" s="73">
        <v>2604</v>
      </c>
      <c r="D270" s="74" t="s">
        <v>482</v>
      </c>
      <c r="E270" s="17" t="str">
        <f>IFERROR(VLOOKUP(C270,SRA!B:I,8,0),"")</f>
        <v>CLT</v>
      </c>
      <c r="F270" s="25" t="s">
        <v>583</v>
      </c>
      <c r="G270" s="17" t="str">
        <f>IFERROR(VLOOKUP(VLOOKUP(C270,SRA!B:F,5,0),FUNÇÃO!A:B,2,0),"")</f>
        <v>ANA ASS FARMACEUTICA</v>
      </c>
      <c r="H270" s="13">
        <f>IFERROR(VLOOKUP(C270,SRA!B:T,18,0),"")</f>
        <v>4245.33</v>
      </c>
      <c r="I270" s="13">
        <f>IFERROR(VLOOKUP(C270,SRA!B:T,19,0),"")</f>
        <v>0</v>
      </c>
      <c r="J270" s="13">
        <f>IFERROR(VLOOKUP(C270,OUTUBRO!B:F,3,0),"")</f>
        <v>4245.33</v>
      </c>
      <c r="K270" s="13">
        <f>J270-L270</f>
        <v>1506.1999999999998</v>
      </c>
      <c r="L270" s="13">
        <f>IFERROR(VLOOKUP(C270,OUTUBRO!B:H,7,0),"")</f>
        <v>2739.13</v>
      </c>
      <c r="M270" s="39" t="str">
        <f>IFERROR(VLOOKUP(C270,FÉRIAS!C:D,2,0),"")</f>
        <v/>
      </c>
      <c r="N270" s="26" t="str">
        <f>IFERROR(VLOOKUP(C270,Plan2!B:C,2,0),"")</f>
        <v/>
      </c>
    </row>
    <row r="271" spans="2:14" s="26" customFormat="1">
      <c r="B271" s="17">
        <f t="shared" si="4"/>
        <v>263</v>
      </c>
      <c r="C271" s="73">
        <v>2614</v>
      </c>
      <c r="D271" s="74" t="s">
        <v>185</v>
      </c>
      <c r="E271" s="17" t="str">
        <f>IFERROR(VLOOKUP(C271,SRA!B:I,8,0),"")</f>
        <v>CLT</v>
      </c>
      <c r="F271" s="25" t="s">
        <v>583</v>
      </c>
      <c r="G271" s="17" t="str">
        <f>IFERROR(VLOOKUP(VLOOKUP(C271,SRA!B:F,5,0),FUNÇÃO!A:B,2,0),"")</f>
        <v>OP. DE PROD. IND.</v>
      </c>
      <c r="H271" s="13">
        <f>IFERROR(VLOOKUP(C271,SRA!B:T,18,0),"")</f>
        <v>1364.4</v>
      </c>
      <c r="I271" s="13">
        <f>IFERROR(VLOOKUP(C271,SRA!B:T,19,0),"")</f>
        <v>930.5</v>
      </c>
      <c r="J271" s="13">
        <f>IFERROR(VLOOKUP(C271,OUTUBRO!B:F,3,0),"")</f>
        <v>2632.27</v>
      </c>
      <c r="K271" s="13">
        <f>J271-L271</f>
        <v>1001.51</v>
      </c>
      <c r="L271" s="13">
        <f>IFERROR(VLOOKUP(C271,OUTUBRO!B:H,7,0),"")</f>
        <v>1630.76</v>
      </c>
      <c r="M271" s="39" t="str">
        <f>IFERROR(VLOOKUP(C271,FÉRIAS!C:D,2,0),"")</f>
        <v/>
      </c>
      <c r="N271" s="26" t="str">
        <f>IFERROR(VLOOKUP(C271,Plan2!B:C,2,0),"")</f>
        <v/>
      </c>
    </row>
    <row r="272" spans="2:14" s="26" customFormat="1">
      <c r="B272" s="17">
        <f t="shared" si="4"/>
        <v>264</v>
      </c>
      <c r="C272" s="25">
        <v>2618</v>
      </c>
      <c r="D272" s="74" t="s">
        <v>186</v>
      </c>
      <c r="E272" s="17" t="str">
        <f>IFERROR(VLOOKUP(C272,SRA!B:I,8,0),"")</f>
        <v>CLT</v>
      </c>
      <c r="F272" s="25" t="s">
        <v>613</v>
      </c>
      <c r="G272" s="17" t="str">
        <f>IFERROR(VLOOKUP(VLOOKUP(C272,SRA!B:F,5,0),FUNÇÃO!A:B,2,0),"")</f>
        <v>OP. DE PROD. IND.</v>
      </c>
      <c r="H272" s="13">
        <f>IFERROR(VLOOKUP(C272,SRA!B:T,18,0),"")</f>
        <v>1364.4</v>
      </c>
      <c r="I272" s="13">
        <f>IFERROR(VLOOKUP(C272,SRA!B:T,19,0),"")</f>
        <v>0</v>
      </c>
      <c r="J272" s="13">
        <v>0</v>
      </c>
      <c r="K272" s="13">
        <v>0</v>
      </c>
      <c r="L272" s="13">
        <v>0</v>
      </c>
      <c r="M272" s="39" t="str">
        <f>IFERROR(VLOOKUP(C272,FÉRIAS!C:D,2,0),"")</f>
        <v/>
      </c>
      <c r="N272" s="26" t="str">
        <f>IFERROR(VLOOKUP(C272,Plan2!B:C,2,0),"")</f>
        <v>MARIA DA CONCEICAO O DOS SANTO</v>
      </c>
    </row>
    <row r="273" spans="2:14" s="26" customFormat="1">
      <c r="B273" s="17">
        <f t="shared" si="4"/>
        <v>265</v>
      </c>
      <c r="C273" s="73">
        <v>2623</v>
      </c>
      <c r="D273" s="74" t="s">
        <v>187</v>
      </c>
      <c r="E273" s="17" t="str">
        <f>IFERROR(VLOOKUP(C273,SRA!B:I,8,0),"")</f>
        <v>CLT</v>
      </c>
      <c r="F273" s="25" t="s">
        <v>597</v>
      </c>
      <c r="G273" s="17" t="str">
        <f>IFERROR(VLOOKUP(VLOOKUP(C273,SRA!B:F,5,0),FUNÇÃO!A:B,2,0),"")</f>
        <v>OP. DE PROD. IND.</v>
      </c>
      <c r="H273" s="13">
        <f>IFERROR(VLOOKUP(C273,SRA!B:T,18,0),"")</f>
        <v>1237.53</v>
      </c>
      <c r="I273" s="13">
        <f>IFERROR(VLOOKUP(C273,SRA!B:T,19,0),"")</f>
        <v>0</v>
      </c>
      <c r="J273" s="13">
        <f>IFERROR(VLOOKUP(C273,OUTUBRO!B:F,3,0),"")</f>
        <v>1405</v>
      </c>
      <c r="K273" s="13">
        <f>J273-L273</f>
        <v>952.31999999999994</v>
      </c>
      <c r="L273" s="13">
        <f>IFERROR(VLOOKUP(C273,OUTUBRO!B:H,7,0),"")</f>
        <v>452.68</v>
      </c>
      <c r="M273" s="39" t="str">
        <f>IFERROR(VLOOKUP(C273,FÉRIAS!C:D,2,0),"")</f>
        <v>RUTH BARBOSA DE ARAUJO</v>
      </c>
      <c r="N273" s="26" t="str">
        <f>IFERROR(VLOOKUP(C273,Plan2!B:C,2,0),"")</f>
        <v/>
      </c>
    </row>
    <row r="274" spans="2:14" s="26" customFormat="1">
      <c r="B274" s="17">
        <f t="shared" si="4"/>
        <v>266</v>
      </c>
      <c r="C274" s="73">
        <v>2627</v>
      </c>
      <c r="D274" s="74" t="s">
        <v>417</v>
      </c>
      <c r="E274" s="17" t="str">
        <f>IFERROR(VLOOKUP(C274,SRA!B:I,8,0),"")</f>
        <v>CLT</v>
      </c>
      <c r="F274" s="25" t="s">
        <v>583</v>
      </c>
      <c r="G274" s="17" t="str">
        <f>IFERROR(VLOOKUP(VLOOKUP(C274,SRA!B:F,5,0),FUNÇÃO!A:B,2,0),"")</f>
        <v>ANA ASS FARMACEUTICA</v>
      </c>
      <c r="H274" s="13">
        <f>IFERROR(VLOOKUP(C274,SRA!B:T,18,0),"")</f>
        <v>4245.33</v>
      </c>
      <c r="I274" s="13">
        <f>IFERROR(VLOOKUP(C274,SRA!B:T,19,0),"")</f>
        <v>0</v>
      </c>
      <c r="J274" s="13">
        <f>IFERROR(VLOOKUP(C274,OUTUBRO!B:F,3,0),"")</f>
        <v>4245.33</v>
      </c>
      <c r="K274" s="13">
        <f>J274-L274</f>
        <v>667.82999999999993</v>
      </c>
      <c r="L274" s="13">
        <f>IFERROR(VLOOKUP(C274,OUTUBRO!B:H,7,0),"")</f>
        <v>3577.5</v>
      </c>
      <c r="M274" s="39" t="str">
        <f>IFERROR(VLOOKUP(C274,FÉRIAS!C:D,2,0),"")</f>
        <v/>
      </c>
      <c r="N274" s="26" t="str">
        <f>IFERROR(VLOOKUP(C274,Plan2!B:C,2,0),"")</f>
        <v/>
      </c>
    </row>
    <row r="275" spans="2:14" s="26" customFormat="1">
      <c r="B275" s="17">
        <f t="shared" si="4"/>
        <v>267</v>
      </c>
      <c r="C275" s="73">
        <v>2628</v>
      </c>
      <c r="D275" s="74" t="s">
        <v>188</v>
      </c>
      <c r="E275" s="17" t="str">
        <f>IFERROR(VLOOKUP(C275,SRA!B:I,8,0),"")</f>
        <v>CLT</v>
      </c>
      <c r="F275" s="25" t="s">
        <v>583</v>
      </c>
      <c r="G275" s="17" t="str">
        <f>IFERROR(VLOOKUP(VLOOKUP(C275,SRA!B:F,5,0),FUNÇÃO!A:B,2,0),"")</f>
        <v>TEC. EM ADM. E FIN.</v>
      </c>
      <c r="H275" s="13">
        <f>IFERROR(VLOOKUP(C275,SRA!B:T,18,0),"")</f>
        <v>1651.49</v>
      </c>
      <c r="I275" s="13">
        <f>IFERROR(VLOOKUP(C275,SRA!B:T,19,0),"")</f>
        <v>1250</v>
      </c>
      <c r="J275" s="13">
        <f>IFERROR(VLOOKUP(C275,OUTUBRO!B:F,3,0),"")</f>
        <v>4068.16</v>
      </c>
      <c r="K275" s="13">
        <f>J275-L275</f>
        <v>1419.85</v>
      </c>
      <c r="L275" s="13">
        <f>IFERROR(VLOOKUP(C275,OUTUBRO!B:H,7,0),"")</f>
        <v>2648.31</v>
      </c>
      <c r="M275" s="39" t="str">
        <f>IFERROR(VLOOKUP(C275,FÉRIAS!C:D,2,0),"")</f>
        <v/>
      </c>
      <c r="N275" s="26" t="str">
        <f>IFERROR(VLOOKUP(C275,Plan2!B:C,2,0),"")</f>
        <v/>
      </c>
    </row>
    <row r="276" spans="2:14" s="26" customFormat="1">
      <c r="B276" s="17">
        <f t="shared" si="4"/>
        <v>268</v>
      </c>
      <c r="C276" s="73">
        <v>2634</v>
      </c>
      <c r="D276" s="74" t="s">
        <v>455</v>
      </c>
      <c r="E276" s="17" t="str">
        <f>IFERROR(VLOOKUP(C276,SRA!B:I,8,0),"")</f>
        <v>CLT</v>
      </c>
      <c r="F276" s="25" t="s">
        <v>583</v>
      </c>
      <c r="G276" s="17" t="str">
        <f>IFERROR(VLOOKUP(VLOOKUP(C276,SRA!B:F,5,0),FUNÇÃO!A:B,2,0),"")</f>
        <v>TEC. EM ADM. E FIN.</v>
      </c>
      <c r="H276" s="13">
        <f>IFERROR(VLOOKUP(C276,SRA!B:T,18,0),"")</f>
        <v>1651.49</v>
      </c>
      <c r="I276" s="13">
        <f>IFERROR(VLOOKUP(C276,SRA!B:T,19,0),"")</f>
        <v>0</v>
      </c>
      <c r="J276" s="13">
        <f>IFERROR(VLOOKUP(C276,OUTUBRO!B:F,3,0),"")</f>
        <v>1651.49</v>
      </c>
      <c r="K276" s="13">
        <f>J276-L276</f>
        <v>612.67000000000007</v>
      </c>
      <c r="L276" s="13">
        <f>IFERROR(VLOOKUP(C276,OUTUBRO!B:H,7,0),"")</f>
        <v>1038.82</v>
      </c>
      <c r="M276" s="39" t="str">
        <f>IFERROR(VLOOKUP(C276,FÉRIAS!C:D,2,0),"")</f>
        <v/>
      </c>
      <c r="N276" s="26" t="str">
        <f>IFERROR(VLOOKUP(C276,Plan2!B:C,2,0),"")</f>
        <v/>
      </c>
    </row>
    <row r="277" spans="2:14" s="26" customFormat="1">
      <c r="B277" s="17">
        <f t="shared" si="4"/>
        <v>269</v>
      </c>
      <c r="C277" s="73">
        <v>2642</v>
      </c>
      <c r="D277" s="74" t="s">
        <v>189</v>
      </c>
      <c r="E277" s="17" t="str">
        <f>IFERROR(VLOOKUP(C277,SRA!B:I,8,0),"")</f>
        <v>CLT</v>
      </c>
      <c r="F277" s="25" t="s">
        <v>583</v>
      </c>
      <c r="G277" s="17" t="str">
        <f>IFERROR(VLOOKUP(VLOOKUP(C277,SRA!B:F,5,0),FUNÇÃO!A:B,2,0),"")</f>
        <v>TEC. EM ADM. E FIN.</v>
      </c>
      <c r="H277" s="13">
        <f>IFERROR(VLOOKUP(C277,SRA!B:T,18,0),"")</f>
        <v>1734.07</v>
      </c>
      <c r="I277" s="13">
        <f>IFERROR(VLOOKUP(C277,SRA!B:T,19,0),"")</f>
        <v>930.5</v>
      </c>
      <c r="J277" s="13">
        <f>IFERROR(VLOOKUP(C277,OUTUBRO!B:F,3,0),"")</f>
        <v>2904.38</v>
      </c>
      <c r="K277" s="13">
        <f>J277-L277</f>
        <v>859.51</v>
      </c>
      <c r="L277" s="13">
        <f>IFERROR(VLOOKUP(C277,OUTUBRO!B:H,7,0),"")</f>
        <v>2044.8700000000001</v>
      </c>
      <c r="M277" s="39" t="str">
        <f>IFERROR(VLOOKUP(C277,FÉRIAS!C:D,2,0),"")</f>
        <v/>
      </c>
      <c r="N277" s="26" t="str">
        <f>IFERROR(VLOOKUP(C277,Plan2!B:C,2,0),"")</f>
        <v/>
      </c>
    </row>
    <row r="278" spans="2:14" s="26" customFormat="1">
      <c r="B278" s="17">
        <f t="shared" si="4"/>
        <v>270</v>
      </c>
      <c r="C278" s="73">
        <v>2644</v>
      </c>
      <c r="D278" s="74" t="s">
        <v>466</v>
      </c>
      <c r="E278" s="17" t="str">
        <f>IFERROR(VLOOKUP(C278,SRA!B:I,8,0),"")</f>
        <v>CLT</v>
      </c>
      <c r="F278" s="25" t="s">
        <v>583</v>
      </c>
      <c r="G278" s="17" t="str">
        <f>IFERROR(VLOOKUP(VLOOKUP(C278,SRA!B:F,5,0),FUNÇÃO!A:B,2,0),"")</f>
        <v>ANA ASS FARMACEUTICA</v>
      </c>
      <c r="H278" s="13">
        <f>IFERROR(VLOOKUP(C278,SRA!B:T,18,0),"")</f>
        <v>4245.33</v>
      </c>
      <c r="I278" s="13">
        <f>IFERROR(VLOOKUP(C278,SRA!B:T,19,0),"")</f>
        <v>0</v>
      </c>
      <c r="J278" s="13">
        <f>IFERROR(VLOOKUP(C278,OUTUBRO!B:F,3,0),"")</f>
        <v>4245.33</v>
      </c>
      <c r="K278" s="13">
        <f>J278-L278</f>
        <v>2375.6999999999998</v>
      </c>
      <c r="L278" s="13">
        <f>IFERROR(VLOOKUP(C278,OUTUBRO!B:H,7,0),"")</f>
        <v>1869.63</v>
      </c>
      <c r="M278" s="39" t="str">
        <f>IFERROR(VLOOKUP(C278,FÉRIAS!C:D,2,0),"")</f>
        <v/>
      </c>
      <c r="N278" s="26" t="str">
        <f>IFERROR(VLOOKUP(C278,Plan2!B:C,2,0),"")</f>
        <v/>
      </c>
    </row>
    <row r="279" spans="2:14" s="26" customFormat="1">
      <c r="B279" s="17">
        <f t="shared" si="4"/>
        <v>271</v>
      </c>
      <c r="C279" s="73">
        <v>2651</v>
      </c>
      <c r="D279" s="74" t="s">
        <v>467</v>
      </c>
      <c r="E279" s="17" t="str">
        <f>IFERROR(VLOOKUP(C279,SRA!B:I,8,0),"")</f>
        <v>CLT</v>
      </c>
      <c r="F279" s="25" t="s">
        <v>597</v>
      </c>
      <c r="G279" s="17" t="str">
        <f>IFERROR(VLOOKUP(VLOOKUP(C279,SRA!B:F,5,0),FUNÇÃO!A:B,2,0),"")</f>
        <v>ANA ASS FARMACEUTICA</v>
      </c>
      <c r="H279" s="13">
        <f>IFERROR(VLOOKUP(C279,SRA!B:T,18,0),"")</f>
        <v>4245.33</v>
      </c>
      <c r="I279" s="13">
        <f>IFERROR(VLOOKUP(C279,SRA!B:T,19,0),"")</f>
        <v>0</v>
      </c>
      <c r="J279" s="13">
        <f>IFERROR(VLOOKUP(C279,OUTUBRO!B:F,3,0),"")</f>
        <v>7075.55</v>
      </c>
      <c r="K279" s="13">
        <f>J279-L279</f>
        <v>5858.56</v>
      </c>
      <c r="L279" s="13">
        <f>IFERROR(VLOOKUP(C279,OUTUBRO!B:H,7,0),"")</f>
        <v>1216.99</v>
      </c>
      <c r="M279" s="39" t="str">
        <f>IFERROR(VLOOKUP(C279,FÉRIAS!C:D,2,0),"")</f>
        <v>PAULO ANDRE R DOS SANTOS</v>
      </c>
      <c r="N279" s="26" t="str">
        <f>IFERROR(VLOOKUP(C279,Plan2!B:C,2,0),"")</f>
        <v/>
      </c>
    </row>
    <row r="280" spans="2:14" s="26" customFormat="1">
      <c r="B280" s="17">
        <f t="shared" si="4"/>
        <v>272</v>
      </c>
      <c r="C280" s="73">
        <v>2656</v>
      </c>
      <c r="D280" s="74" t="s">
        <v>190</v>
      </c>
      <c r="E280" s="17" t="str">
        <f>IFERROR(VLOOKUP(C280,SRA!B:I,8,0),"")</f>
        <v>CLT</v>
      </c>
      <c r="F280" s="25" t="s">
        <v>583</v>
      </c>
      <c r="G280" s="17" t="str">
        <f>IFERROR(VLOOKUP(VLOOKUP(C280,SRA!B:F,5,0),FUNÇÃO!A:B,2,0),"")</f>
        <v>TEC. EM ADM. E FIN.</v>
      </c>
      <c r="H280" s="13">
        <f>IFERROR(VLOOKUP(C280,SRA!B:T,18,0),"")</f>
        <v>1651.49</v>
      </c>
      <c r="I280" s="13">
        <f>IFERROR(VLOOKUP(C280,SRA!B:T,19,0),"")</f>
        <v>708.95</v>
      </c>
      <c r="J280" s="13">
        <f>IFERROR(VLOOKUP(C280,OUTUBRO!B:F,3,0),"")</f>
        <v>2360.44</v>
      </c>
      <c r="K280" s="13">
        <f>J280-L280</f>
        <v>1057.75</v>
      </c>
      <c r="L280" s="13">
        <f>IFERROR(VLOOKUP(C280,OUTUBRO!B:H,7,0),"")</f>
        <v>1302.69</v>
      </c>
      <c r="M280" s="39" t="str">
        <f>IFERROR(VLOOKUP(C280,FÉRIAS!C:D,2,0),"")</f>
        <v/>
      </c>
      <c r="N280" s="26" t="str">
        <f>IFERROR(VLOOKUP(C280,Plan2!B:C,2,0),"")</f>
        <v/>
      </c>
    </row>
    <row r="281" spans="2:14" s="26" customFormat="1">
      <c r="B281" s="17">
        <f t="shared" si="4"/>
        <v>273</v>
      </c>
      <c r="C281" s="73">
        <v>2659</v>
      </c>
      <c r="D281" s="74" t="s">
        <v>191</v>
      </c>
      <c r="E281" s="17" t="str">
        <f>IFERROR(VLOOKUP(C281,SRA!B:I,8,0),"")</f>
        <v>CLT</v>
      </c>
      <c r="F281" s="25" t="s">
        <v>583</v>
      </c>
      <c r="G281" s="17" t="str">
        <f>IFERROR(VLOOKUP(VLOOKUP(C281,SRA!B:F,5,0),FUNÇÃO!A:B,2,0),"")</f>
        <v>TEC. EM ADM. E FIN.</v>
      </c>
      <c r="H281" s="13">
        <f>IFERROR(VLOOKUP(C281,SRA!B:T,18,0),"")</f>
        <v>1651.49</v>
      </c>
      <c r="I281" s="13">
        <f>IFERROR(VLOOKUP(C281,SRA!B:T,19,0),"")</f>
        <v>1993.92</v>
      </c>
      <c r="J281" s="13">
        <f>IFERROR(VLOOKUP(C281,OUTUBRO!B:F,3,0),"")</f>
        <v>3921.93</v>
      </c>
      <c r="K281" s="13">
        <f>J281-L281</f>
        <v>1627.4599999999996</v>
      </c>
      <c r="L281" s="13">
        <f>IFERROR(VLOOKUP(C281,OUTUBRO!B:H,7,0),"")</f>
        <v>2294.4700000000003</v>
      </c>
      <c r="M281" s="39" t="str">
        <f>IFERROR(VLOOKUP(C281,FÉRIAS!C:D,2,0),"")</f>
        <v/>
      </c>
      <c r="N281" s="26" t="str">
        <f>IFERROR(VLOOKUP(C281,Plan2!B:C,2,0),"")</f>
        <v/>
      </c>
    </row>
    <row r="282" spans="2:14" s="26" customFormat="1">
      <c r="B282" s="17">
        <f t="shared" si="4"/>
        <v>274</v>
      </c>
      <c r="C282" s="73">
        <v>2661</v>
      </c>
      <c r="D282" s="74" t="s">
        <v>192</v>
      </c>
      <c r="E282" s="17" t="str">
        <f>IFERROR(VLOOKUP(C282,SRA!B:I,8,0),"")</f>
        <v>CLT</v>
      </c>
      <c r="F282" s="25" t="s">
        <v>583</v>
      </c>
      <c r="G282" s="17" t="str">
        <f>IFERROR(VLOOKUP(VLOOKUP(C282,SRA!B:F,5,0),FUNÇÃO!A:B,2,0),"")</f>
        <v>OP. DE PROD. IND.</v>
      </c>
      <c r="H282" s="13">
        <f>IFERROR(VLOOKUP(C282,SRA!B:T,18,0),"")</f>
        <v>1299.4100000000001</v>
      </c>
      <c r="I282" s="13">
        <f>IFERROR(VLOOKUP(C282,SRA!B:T,19,0),"")</f>
        <v>0</v>
      </c>
      <c r="J282" s="13">
        <f>IFERROR(VLOOKUP(C282,OUTUBRO!B:F,3,0),"")</f>
        <v>1578.82</v>
      </c>
      <c r="K282" s="13">
        <f>J282-L282</f>
        <v>614.34999999999991</v>
      </c>
      <c r="L282" s="13">
        <f>IFERROR(VLOOKUP(C282,OUTUBRO!B:H,7,0),"")</f>
        <v>964.47</v>
      </c>
      <c r="M282" s="39" t="str">
        <f>IFERROR(VLOOKUP(C282,FÉRIAS!C:D,2,0),"")</f>
        <v/>
      </c>
      <c r="N282" s="26" t="str">
        <f>IFERROR(VLOOKUP(C282,Plan2!B:C,2,0),"")</f>
        <v/>
      </c>
    </row>
    <row r="283" spans="2:14" s="26" customFormat="1">
      <c r="B283" s="17">
        <f t="shared" si="4"/>
        <v>275</v>
      </c>
      <c r="C283" s="73">
        <v>2664</v>
      </c>
      <c r="D283" s="74" t="s">
        <v>193</v>
      </c>
      <c r="E283" s="17" t="str">
        <f>IFERROR(VLOOKUP(C283,SRA!B:I,8,0),"")</f>
        <v>CLT</v>
      </c>
      <c r="F283" s="25" t="s">
        <v>583</v>
      </c>
      <c r="G283" s="17" t="str">
        <f>IFERROR(VLOOKUP(VLOOKUP(C283,SRA!B:F,5,0),FUNÇÃO!A:B,2,0),"")</f>
        <v>FARMACEUTICO IND</v>
      </c>
      <c r="H283" s="13">
        <f>IFERROR(VLOOKUP(C283,SRA!B:T,18,0),"")</f>
        <v>4763.66</v>
      </c>
      <c r="I283" s="13">
        <f>IFERROR(VLOOKUP(C283,SRA!B:T,19,0),"")</f>
        <v>1993.92</v>
      </c>
      <c r="J283" s="13">
        <f>IFERROR(VLOOKUP(C283,OUTUBRO!B:F,3,0),"")</f>
        <v>13515.16</v>
      </c>
      <c r="K283" s="13">
        <f>J283-L283</f>
        <v>2583.4599999999991</v>
      </c>
      <c r="L283" s="13">
        <f>IFERROR(VLOOKUP(C283,OUTUBRO!B:H,7,0),"")</f>
        <v>10931.7</v>
      </c>
      <c r="M283" s="39" t="str">
        <f>IFERROR(VLOOKUP(C283,FÉRIAS!C:D,2,0),"")</f>
        <v/>
      </c>
      <c r="N283" s="26" t="str">
        <f>IFERROR(VLOOKUP(C283,Plan2!B:C,2,0),"")</f>
        <v/>
      </c>
    </row>
    <row r="284" spans="2:14" s="26" customFormat="1">
      <c r="B284" s="17">
        <f t="shared" si="4"/>
        <v>276</v>
      </c>
      <c r="C284" s="73">
        <v>2665</v>
      </c>
      <c r="D284" s="74" t="s">
        <v>194</v>
      </c>
      <c r="E284" s="17" t="str">
        <f>IFERROR(VLOOKUP(C284,SRA!B:I,8,0),"")</f>
        <v>CLT</v>
      </c>
      <c r="F284" s="25" t="s">
        <v>583</v>
      </c>
      <c r="G284" s="17" t="str">
        <f>IFERROR(VLOOKUP(VLOOKUP(C284,SRA!B:F,5,0),FUNÇÃO!A:B,2,0),"")</f>
        <v>TEC. EM ADM. E FIN.</v>
      </c>
      <c r="H284" s="13">
        <f>IFERROR(VLOOKUP(C284,SRA!B:T,18,0),"")</f>
        <v>1651.49</v>
      </c>
      <c r="I284" s="13">
        <f>IFERROR(VLOOKUP(C284,SRA!B:T,19,0),"")</f>
        <v>708.95</v>
      </c>
      <c r="J284" s="13">
        <f>IFERROR(VLOOKUP(C284,OUTUBRO!B:F,3,0),"")</f>
        <v>2360.44</v>
      </c>
      <c r="K284" s="13">
        <f>J284-L284</f>
        <v>371.33000000000015</v>
      </c>
      <c r="L284" s="13">
        <f>IFERROR(VLOOKUP(C284,OUTUBRO!B:H,7,0),"")</f>
        <v>1989.11</v>
      </c>
      <c r="M284" s="39" t="str">
        <f>IFERROR(VLOOKUP(C284,FÉRIAS!C:D,2,0),"")</f>
        <v/>
      </c>
      <c r="N284" s="26" t="str">
        <f>IFERROR(VLOOKUP(C284,Plan2!B:C,2,0),"")</f>
        <v/>
      </c>
    </row>
    <row r="285" spans="2:14" s="26" customFormat="1">
      <c r="B285" s="17">
        <f t="shared" si="4"/>
        <v>277</v>
      </c>
      <c r="C285" s="73">
        <v>2666</v>
      </c>
      <c r="D285" s="74" t="s">
        <v>195</v>
      </c>
      <c r="E285" s="17" t="str">
        <f>IFERROR(VLOOKUP(C285,SRA!B:I,8,0),"")</f>
        <v>CLT</v>
      </c>
      <c r="F285" s="25" t="s">
        <v>597</v>
      </c>
      <c r="G285" s="17" t="str">
        <f>IFERROR(VLOOKUP(VLOOKUP(C285,SRA!B:F,5,0),FUNÇÃO!A:B,2,0),"")</f>
        <v>TEC. EM ADM. E FIN.</v>
      </c>
      <c r="H285" s="13">
        <f>IFERROR(VLOOKUP(C285,SRA!B:T,18,0),"")</f>
        <v>1651.49</v>
      </c>
      <c r="I285" s="13">
        <f>IFERROR(VLOOKUP(C285,SRA!B:T,19,0),"")</f>
        <v>1993.92</v>
      </c>
      <c r="J285" s="13">
        <f>IFERROR(VLOOKUP(C285,OUTUBRO!B:F,3,0),"")</f>
        <v>6700.43</v>
      </c>
      <c r="K285" s="13">
        <f>J285-L285</f>
        <v>5378.89</v>
      </c>
      <c r="L285" s="13">
        <f>IFERROR(VLOOKUP(C285,OUTUBRO!B:H,7,0),"")</f>
        <v>1321.54</v>
      </c>
      <c r="M285" s="39" t="str">
        <f>IFERROR(VLOOKUP(C285,FÉRIAS!C:D,2,0),"")</f>
        <v>RODRIGO VASCONCELOS DINIZ</v>
      </c>
      <c r="N285" s="26" t="str">
        <f>IFERROR(VLOOKUP(C285,Plan2!B:C,2,0),"")</f>
        <v/>
      </c>
    </row>
    <row r="286" spans="2:14" s="26" customFormat="1">
      <c r="B286" s="17">
        <f t="shared" si="4"/>
        <v>278</v>
      </c>
      <c r="C286" s="73">
        <v>2668</v>
      </c>
      <c r="D286" s="74" t="s">
        <v>196</v>
      </c>
      <c r="E286" s="17" t="str">
        <f>IFERROR(VLOOKUP(C286,SRA!B:I,8,0),"")</f>
        <v>CLT</v>
      </c>
      <c r="F286" s="25" t="s">
        <v>583</v>
      </c>
      <c r="G286" s="17" t="str">
        <f>IFERROR(VLOOKUP(VLOOKUP(C286,SRA!B:F,5,0),FUNÇÃO!A:B,2,0),"")</f>
        <v>TEC. EM ADM. E FIN.</v>
      </c>
      <c r="H286" s="13">
        <f>IFERROR(VLOOKUP(C286,SRA!B:T,18,0),"")</f>
        <v>1651.49</v>
      </c>
      <c r="I286" s="13">
        <f>IFERROR(VLOOKUP(C286,SRA!B:T,19,0),"")</f>
        <v>0</v>
      </c>
      <c r="J286" s="13">
        <f>IFERROR(VLOOKUP(C286,OUTUBRO!B:F,3,0),"")</f>
        <v>1928.01</v>
      </c>
      <c r="K286" s="13">
        <f>J286-L286</f>
        <v>183.72000000000003</v>
      </c>
      <c r="L286" s="13">
        <f>IFERROR(VLOOKUP(C286,OUTUBRO!B:H,7,0),"")</f>
        <v>1744.29</v>
      </c>
      <c r="M286" s="39" t="str">
        <f>IFERROR(VLOOKUP(C286,FÉRIAS!C:D,2,0),"")</f>
        <v/>
      </c>
      <c r="N286" s="26" t="str">
        <f>IFERROR(VLOOKUP(C286,Plan2!B:C,2,0),"")</f>
        <v/>
      </c>
    </row>
    <row r="287" spans="2:14" s="26" customFormat="1">
      <c r="B287" s="17">
        <f t="shared" si="4"/>
        <v>279</v>
      </c>
      <c r="C287" s="73">
        <v>2671</v>
      </c>
      <c r="D287" s="74" t="s">
        <v>197</v>
      </c>
      <c r="E287" s="17" t="str">
        <f>IFERROR(VLOOKUP(C287,SRA!B:I,8,0),"")</f>
        <v>CLT</v>
      </c>
      <c r="F287" s="25" t="s">
        <v>597</v>
      </c>
      <c r="G287" s="17" t="str">
        <f>IFERROR(VLOOKUP(VLOOKUP(C287,SRA!B:F,5,0),FUNÇÃO!A:B,2,0),"")</f>
        <v>OP. DE PROD. IND.</v>
      </c>
      <c r="H287" s="13">
        <f>IFERROR(VLOOKUP(C287,SRA!B:T,18,0),"")</f>
        <v>1364.4</v>
      </c>
      <c r="I287" s="13">
        <f>IFERROR(VLOOKUP(C287,SRA!B:T,19,0),"")</f>
        <v>0</v>
      </c>
      <c r="J287" s="13">
        <f>IFERROR(VLOOKUP(C287,OUTUBRO!B:F,3,0),"")</f>
        <v>1516</v>
      </c>
      <c r="K287" s="13">
        <f>J287-L287</f>
        <v>701.36</v>
      </c>
      <c r="L287" s="13">
        <f>IFERROR(VLOOKUP(C287,OUTUBRO!B:H,7,0),"")</f>
        <v>814.64</v>
      </c>
      <c r="M287" s="39" t="str">
        <f>IFERROR(VLOOKUP(C287,FÉRIAS!C:D,2,0),"")</f>
        <v>KATIA ADRIANA F D SILVA SOARES</v>
      </c>
      <c r="N287" s="26" t="str">
        <f>IFERROR(VLOOKUP(C287,Plan2!B:C,2,0),"")</f>
        <v/>
      </c>
    </row>
    <row r="288" spans="2:14" s="26" customFormat="1">
      <c r="B288" s="17">
        <f t="shared" si="4"/>
        <v>280</v>
      </c>
      <c r="C288" s="73">
        <v>2672</v>
      </c>
      <c r="D288" s="74" t="s">
        <v>198</v>
      </c>
      <c r="E288" s="17" t="str">
        <f>IFERROR(VLOOKUP(C288,SRA!B:I,8,0),"")</f>
        <v>CLT</v>
      </c>
      <c r="F288" s="25" t="s">
        <v>583</v>
      </c>
      <c r="G288" s="17" t="str">
        <f>IFERROR(VLOOKUP(VLOOKUP(C288,SRA!B:F,5,0),FUNÇÃO!A:B,2,0),"")</f>
        <v>OP. DE PROD. IND.</v>
      </c>
      <c r="H288" s="13">
        <f>IFERROR(VLOOKUP(C288,SRA!B:T,18,0),"")</f>
        <v>1299.42</v>
      </c>
      <c r="I288" s="13">
        <f>IFERROR(VLOOKUP(C288,SRA!B:T,19,0),"")</f>
        <v>0</v>
      </c>
      <c r="J288" s="13">
        <f>IFERROR(VLOOKUP(C288,OUTUBRO!B:F,3,0),"")</f>
        <v>1459.27</v>
      </c>
      <c r="K288" s="13">
        <f>J288-L288</f>
        <v>352.99</v>
      </c>
      <c r="L288" s="13">
        <f>IFERROR(VLOOKUP(C288,OUTUBRO!B:H,7,0),"")</f>
        <v>1106.28</v>
      </c>
      <c r="M288" s="39" t="str">
        <f>IFERROR(VLOOKUP(C288,FÉRIAS!C:D,2,0),"")</f>
        <v/>
      </c>
      <c r="N288" s="26" t="str">
        <f>IFERROR(VLOOKUP(C288,Plan2!B:C,2,0),"")</f>
        <v/>
      </c>
    </row>
    <row r="289" spans="2:14" s="26" customFormat="1">
      <c r="B289" s="17">
        <f t="shared" si="4"/>
        <v>281</v>
      </c>
      <c r="C289" s="73">
        <v>2675</v>
      </c>
      <c r="D289" s="74" t="s">
        <v>199</v>
      </c>
      <c r="E289" s="17" t="str">
        <f>IFERROR(VLOOKUP(C289,SRA!B:I,8,0),"")</f>
        <v>CLT</v>
      </c>
      <c r="F289" s="25" t="s">
        <v>583</v>
      </c>
      <c r="G289" s="17" t="str">
        <f>IFERROR(VLOOKUP(VLOOKUP(C289,SRA!B:F,5,0),FUNÇÃO!A:B,2,0),"")</f>
        <v>OP. DE PROD. IND.</v>
      </c>
      <c r="H289" s="13">
        <f>IFERROR(VLOOKUP(C289,SRA!B:T,18,0),"")</f>
        <v>1237.53</v>
      </c>
      <c r="I289" s="13">
        <f>IFERROR(VLOOKUP(C289,SRA!B:T,19,0),"")</f>
        <v>0</v>
      </c>
      <c r="J289" s="13">
        <f>IFERROR(VLOOKUP(C289,OUTUBRO!B:F,3,0),"")</f>
        <v>1331.02</v>
      </c>
      <c r="K289" s="13">
        <f>J289-L289</f>
        <v>847.47</v>
      </c>
      <c r="L289" s="13">
        <f>IFERROR(VLOOKUP(C289,OUTUBRO!B:H,7,0),"")</f>
        <v>483.55</v>
      </c>
      <c r="M289" s="39" t="str">
        <f>IFERROR(VLOOKUP(C289,FÉRIAS!C:D,2,0),"")</f>
        <v/>
      </c>
      <c r="N289" s="26" t="str">
        <f>IFERROR(VLOOKUP(C289,Plan2!B:C,2,0),"")</f>
        <v/>
      </c>
    </row>
    <row r="290" spans="2:14" s="26" customFormat="1">
      <c r="B290" s="17">
        <f t="shared" si="4"/>
        <v>282</v>
      </c>
      <c r="C290" s="73">
        <v>2682</v>
      </c>
      <c r="D290" s="74" t="s">
        <v>200</v>
      </c>
      <c r="E290" s="17" t="str">
        <f>IFERROR(VLOOKUP(C290,SRA!B:I,8,0),"")</f>
        <v>CLT</v>
      </c>
      <c r="F290" s="25" t="s">
        <v>583</v>
      </c>
      <c r="G290" s="17" t="str">
        <f>IFERROR(VLOOKUP(VLOOKUP(C290,SRA!B:F,5,0),FUNÇÃO!A:B,2,0),"")</f>
        <v>TEC. EM ADM. E FIN.</v>
      </c>
      <c r="H290" s="13">
        <f>IFERROR(VLOOKUP(C290,SRA!B:T,18,0),"")</f>
        <v>1651.5</v>
      </c>
      <c r="I290" s="13">
        <f>IFERROR(VLOOKUP(C290,SRA!B:T,19,0),"")</f>
        <v>0</v>
      </c>
      <c r="J290" s="13">
        <f>IFERROR(VLOOKUP(C290,OUTUBRO!B:F,3,0),"")</f>
        <v>1651.5</v>
      </c>
      <c r="K290" s="13">
        <f>J290-L290</f>
        <v>1272.3800000000001</v>
      </c>
      <c r="L290" s="13">
        <f>IFERROR(VLOOKUP(C290,OUTUBRO!B:H,7,0),"")</f>
        <v>379.12</v>
      </c>
      <c r="M290" s="39" t="str">
        <f>IFERROR(VLOOKUP(C290,FÉRIAS!C:D,2,0),"")</f>
        <v/>
      </c>
      <c r="N290" s="26" t="str">
        <f>IFERROR(VLOOKUP(C290,Plan2!B:C,2,0),"")</f>
        <v/>
      </c>
    </row>
    <row r="291" spans="2:14" s="26" customFormat="1">
      <c r="B291" s="17">
        <f t="shared" si="4"/>
        <v>283</v>
      </c>
      <c r="C291" s="73">
        <v>2684</v>
      </c>
      <c r="D291" s="74" t="s">
        <v>427</v>
      </c>
      <c r="E291" s="17" t="str">
        <f>IFERROR(VLOOKUP(C291,SRA!B:I,8,0),"")</f>
        <v>CLT</v>
      </c>
      <c r="F291" s="25" t="s">
        <v>583</v>
      </c>
      <c r="G291" s="17" t="str">
        <f>IFERROR(VLOOKUP(VLOOKUP(C291,SRA!B:F,5,0),FUNÇÃO!A:B,2,0),"")</f>
        <v>ANA ASS FARMACEUTICA</v>
      </c>
      <c r="H291" s="13">
        <f>IFERROR(VLOOKUP(C291,SRA!B:T,18,0),"")</f>
        <v>4245.33</v>
      </c>
      <c r="I291" s="13">
        <f>IFERROR(VLOOKUP(C291,SRA!B:T,19,0),"")</f>
        <v>0</v>
      </c>
      <c r="J291" s="13">
        <f>IFERROR(VLOOKUP(C291,OUTUBRO!B:F,3,0),"")</f>
        <v>4521.8599999999997</v>
      </c>
      <c r="K291" s="13">
        <f>J291-L291</f>
        <v>2669.0099999999993</v>
      </c>
      <c r="L291" s="13">
        <f>IFERROR(VLOOKUP(C291,OUTUBRO!B:H,7,0),"")</f>
        <v>1852.8500000000001</v>
      </c>
      <c r="M291" s="39" t="str">
        <f>IFERROR(VLOOKUP(C291,FÉRIAS!C:D,2,0),"")</f>
        <v/>
      </c>
      <c r="N291" s="26" t="str">
        <f>IFERROR(VLOOKUP(C291,Plan2!B:C,2,0),"")</f>
        <v/>
      </c>
    </row>
    <row r="292" spans="2:14" s="26" customFormat="1">
      <c r="B292" s="17">
        <f t="shared" si="4"/>
        <v>284</v>
      </c>
      <c r="C292" s="73">
        <v>2687</v>
      </c>
      <c r="D292" s="74" t="s">
        <v>201</v>
      </c>
      <c r="E292" s="17" t="str">
        <f>IFERROR(VLOOKUP(C292,SRA!B:I,8,0),"")</f>
        <v>CLT</v>
      </c>
      <c r="F292" s="25" t="s">
        <v>583</v>
      </c>
      <c r="G292" s="17" t="str">
        <f>IFERROR(VLOOKUP(VLOOKUP(C292,SRA!B:F,5,0),FUNÇÃO!A:B,2,0),"")</f>
        <v>TEC. EM ADM. E FIN.</v>
      </c>
      <c r="H292" s="13">
        <f>IFERROR(VLOOKUP(C292,SRA!B:T,18,0),"")</f>
        <v>1651.49</v>
      </c>
      <c r="I292" s="13">
        <f>IFERROR(VLOOKUP(C292,SRA!B:T,19,0),"")</f>
        <v>0</v>
      </c>
      <c r="J292" s="13">
        <f>IFERROR(VLOOKUP(C292,OUTUBRO!B:F,3,0),"")</f>
        <v>1928.01</v>
      </c>
      <c r="K292" s="13">
        <f>J292-L292</f>
        <v>406.29999999999995</v>
      </c>
      <c r="L292" s="13">
        <f>IFERROR(VLOOKUP(C292,OUTUBRO!B:H,7,0),"")</f>
        <v>1521.71</v>
      </c>
      <c r="M292" s="39" t="str">
        <f>IFERROR(VLOOKUP(C292,FÉRIAS!C:D,2,0),"")</f>
        <v/>
      </c>
      <c r="N292" s="26" t="str">
        <f>IFERROR(VLOOKUP(C292,Plan2!B:C,2,0),"")</f>
        <v/>
      </c>
    </row>
    <row r="293" spans="2:14" s="26" customFormat="1">
      <c r="B293" s="17">
        <f t="shared" si="4"/>
        <v>285</v>
      </c>
      <c r="C293" s="73">
        <v>2689</v>
      </c>
      <c r="D293" s="74" t="s">
        <v>202</v>
      </c>
      <c r="E293" s="17" t="str">
        <f>IFERROR(VLOOKUP(C293,SRA!B:I,8,0),"")</f>
        <v>CLT</v>
      </c>
      <c r="F293" s="25" t="s">
        <v>597</v>
      </c>
      <c r="G293" s="17" t="str">
        <f>IFERROR(VLOOKUP(VLOOKUP(C293,SRA!B:F,5,0),FUNÇÃO!A:B,2,0),"")</f>
        <v>TEC. EM ADM. E FIN.</v>
      </c>
      <c r="H293" s="13">
        <f>IFERROR(VLOOKUP(C293,SRA!B:T,18,0),"")</f>
        <v>1651.49</v>
      </c>
      <c r="I293" s="13">
        <f>IFERROR(VLOOKUP(C293,SRA!B:T,19,0),"")</f>
        <v>0</v>
      </c>
      <c r="J293" s="13">
        <f>IFERROR(VLOOKUP(C293,OUTUBRO!B:F,3,0),"")</f>
        <v>3029.01</v>
      </c>
      <c r="K293" s="13">
        <f>J293-L293</f>
        <v>2350.0300000000002</v>
      </c>
      <c r="L293" s="13">
        <f>IFERROR(VLOOKUP(C293,OUTUBRO!B:H,7,0),"")</f>
        <v>678.98</v>
      </c>
      <c r="M293" s="39" t="str">
        <f>IFERROR(VLOOKUP(C293,FÉRIAS!C:D,2,0),"")</f>
        <v>ILMA DE ALBUQUERQUE PEREIRA</v>
      </c>
      <c r="N293" s="26" t="str">
        <f>IFERROR(VLOOKUP(C293,Plan2!B:C,2,0),"")</f>
        <v/>
      </c>
    </row>
    <row r="294" spans="2:14" s="26" customFormat="1">
      <c r="B294" s="17">
        <f t="shared" si="4"/>
        <v>286</v>
      </c>
      <c r="C294" s="73">
        <v>2692</v>
      </c>
      <c r="D294" s="74" t="s">
        <v>438</v>
      </c>
      <c r="E294" s="17" t="str">
        <f>IFERROR(VLOOKUP(C294,SRA!B:I,8,0),"")</f>
        <v>CLT</v>
      </c>
      <c r="F294" s="25" t="s">
        <v>597</v>
      </c>
      <c r="G294" s="17" t="str">
        <f>IFERROR(VLOOKUP(VLOOKUP(C294,SRA!B:F,5,0),FUNÇÃO!A:B,2,0),"")</f>
        <v>TEC. EM ADM. E FIN.</v>
      </c>
      <c r="H294" s="13">
        <f>IFERROR(VLOOKUP(C294,SRA!B:T,18,0),"")</f>
        <v>1651.49</v>
      </c>
      <c r="I294" s="13">
        <f>IFERROR(VLOOKUP(C294,SRA!B:T,19,0),"")</f>
        <v>0</v>
      </c>
      <c r="J294" s="13">
        <f>IFERROR(VLOOKUP(C294,OUTUBRO!B:F,3,0),"")</f>
        <v>2312.09</v>
      </c>
      <c r="K294" s="13">
        <f>J294-L294</f>
        <v>2198.69</v>
      </c>
      <c r="L294" s="13">
        <f>IFERROR(VLOOKUP(C294,OUTUBRO!B:H,7,0),"")</f>
        <v>113.4</v>
      </c>
      <c r="M294" s="39" t="str">
        <f>IFERROR(VLOOKUP(C294,FÉRIAS!C:D,2,0),"")</f>
        <v>SANDRA MARIA MENDES FERREIRA</v>
      </c>
      <c r="N294" s="26" t="str">
        <f>IFERROR(VLOOKUP(C294,Plan2!B:C,2,0),"")</f>
        <v/>
      </c>
    </row>
    <row r="295" spans="2:14" s="26" customFormat="1">
      <c r="B295" s="17">
        <f t="shared" si="4"/>
        <v>287</v>
      </c>
      <c r="C295" s="73">
        <v>2697</v>
      </c>
      <c r="D295" s="74" t="s">
        <v>203</v>
      </c>
      <c r="E295" s="17" t="str">
        <f>IFERROR(VLOOKUP(C295,SRA!B:I,8,0),"")</f>
        <v>CLT</v>
      </c>
      <c r="F295" s="25" t="s">
        <v>597</v>
      </c>
      <c r="G295" s="17" t="str">
        <f>IFERROR(VLOOKUP(VLOOKUP(C295,SRA!B:F,5,0),FUNÇÃO!A:B,2,0),"")</f>
        <v>TEC. EM ADM. E FIN.</v>
      </c>
      <c r="H295" s="13">
        <f>IFERROR(VLOOKUP(C295,SRA!B:T,18,0),"")</f>
        <v>1651.49</v>
      </c>
      <c r="I295" s="13">
        <f>IFERROR(VLOOKUP(C295,SRA!B:T,19,0),"")</f>
        <v>0</v>
      </c>
      <c r="J295" s="13">
        <f>IFERROR(VLOOKUP(C295,OUTUBRO!B:F,3,0),"")</f>
        <v>2312.09</v>
      </c>
      <c r="K295" s="13">
        <f>J295-L295</f>
        <v>2256.6000000000004</v>
      </c>
      <c r="L295" s="13">
        <f>IFERROR(VLOOKUP(C295,OUTUBRO!B:H,7,0),"")</f>
        <v>55.49</v>
      </c>
      <c r="M295" s="39" t="str">
        <f>IFERROR(VLOOKUP(C295,FÉRIAS!C:D,2,0),"")</f>
        <v>ELIANA BEZERRA CARVALHO</v>
      </c>
      <c r="N295" s="26" t="str">
        <f>IFERROR(VLOOKUP(C295,Plan2!B:C,2,0),"")</f>
        <v/>
      </c>
    </row>
    <row r="296" spans="2:14" s="26" customFormat="1">
      <c r="B296" s="17">
        <f t="shared" si="4"/>
        <v>288</v>
      </c>
      <c r="C296" s="73">
        <v>2701</v>
      </c>
      <c r="D296" s="74" t="s">
        <v>204</v>
      </c>
      <c r="E296" s="17" t="str">
        <f>IFERROR(VLOOKUP(C296,SRA!B:I,8,0),"")</f>
        <v>CLT</v>
      </c>
      <c r="F296" s="25" t="s">
        <v>583</v>
      </c>
      <c r="G296" s="17" t="str">
        <f>IFERROR(VLOOKUP(VLOOKUP(C296,SRA!B:F,5,0),FUNÇÃO!A:B,2,0),"")</f>
        <v>TEC. EM ADM. E FIN.</v>
      </c>
      <c r="H296" s="13">
        <f>IFERROR(VLOOKUP(C296,SRA!B:T,18,0),"")</f>
        <v>1651.49</v>
      </c>
      <c r="I296" s="13">
        <f>IFERROR(VLOOKUP(C296,SRA!B:T,19,0),"")</f>
        <v>930.5</v>
      </c>
      <c r="J296" s="13">
        <f>IFERROR(VLOOKUP(C296,OUTUBRO!B:F,3,0),"")</f>
        <v>2581.9899999999998</v>
      </c>
      <c r="K296" s="13">
        <f>J296-L296</f>
        <v>654.70999999999958</v>
      </c>
      <c r="L296" s="13">
        <f>IFERROR(VLOOKUP(C296,OUTUBRO!B:H,7,0),"")</f>
        <v>1927.2800000000002</v>
      </c>
      <c r="M296" s="39" t="str">
        <f>IFERROR(VLOOKUP(C296,FÉRIAS!C:D,2,0),"")</f>
        <v/>
      </c>
      <c r="N296" s="26" t="str">
        <f>IFERROR(VLOOKUP(C296,Plan2!B:C,2,0),"")</f>
        <v/>
      </c>
    </row>
    <row r="297" spans="2:14" s="26" customFormat="1">
      <c r="B297" s="17">
        <f t="shared" si="4"/>
        <v>289</v>
      </c>
      <c r="C297" s="73">
        <v>2702</v>
      </c>
      <c r="D297" s="74" t="s">
        <v>456</v>
      </c>
      <c r="E297" s="17" t="str">
        <f>IFERROR(VLOOKUP(C297,SRA!B:I,8,0),"")</f>
        <v>CLT</v>
      </c>
      <c r="F297" s="25" t="s">
        <v>583</v>
      </c>
      <c r="G297" s="17" t="str">
        <f>IFERROR(VLOOKUP(VLOOKUP(C297,SRA!B:F,5,0),FUNÇÃO!A:B,2,0),"")</f>
        <v>ANA ASS FARMACEUTICA</v>
      </c>
      <c r="H297" s="13">
        <f>IFERROR(VLOOKUP(C297,SRA!B:T,18,0),"")</f>
        <v>4245.33</v>
      </c>
      <c r="I297" s="13">
        <f>IFERROR(VLOOKUP(C297,SRA!B:T,19,0),"")</f>
        <v>0</v>
      </c>
      <c r="J297" s="13">
        <f>IFERROR(VLOOKUP(C297,OUTUBRO!B:F,3,0),"")</f>
        <v>4245.33</v>
      </c>
      <c r="K297" s="13">
        <f>J297-L297</f>
        <v>1068.29</v>
      </c>
      <c r="L297" s="13">
        <f>IFERROR(VLOOKUP(C297,OUTUBRO!B:H,7,0),"")</f>
        <v>3177.04</v>
      </c>
      <c r="M297" s="39" t="str">
        <f>IFERROR(VLOOKUP(C297,FÉRIAS!C:D,2,0),"")</f>
        <v/>
      </c>
      <c r="N297" s="26" t="str">
        <f>IFERROR(VLOOKUP(C297,Plan2!B:C,2,0),"")</f>
        <v/>
      </c>
    </row>
    <row r="298" spans="2:14" s="26" customFormat="1">
      <c r="B298" s="17">
        <f t="shared" si="4"/>
        <v>290</v>
      </c>
      <c r="C298" s="73">
        <v>2705</v>
      </c>
      <c r="D298" s="74" t="s">
        <v>457</v>
      </c>
      <c r="E298" s="17" t="str">
        <f>IFERROR(VLOOKUP(C298,SRA!B:I,8,0),"")</f>
        <v>CLT</v>
      </c>
      <c r="F298" s="25" t="s">
        <v>583</v>
      </c>
      <c r="G298" s="17" t="str">
        <f>IFERROR(VLOOKUP(VLOOKUP(C298,SRA!B:F,5,0),FUNÇÃO!A:B,2,0),"")</f>
        <v>TEC. EM ADM. E FIN.</v>
      </c>
      <c r="H298" s="13">
        <f>IFERROR(VLOOKUP(C298,SRA!B:T,18,0),"")</f>
        <v>1651.49</v>
      </c>
      <c r="I298" s="13">
        <f>IFERROR(VLOOKUP(C298,SRA!B:T,19,0),"")</f>
        <v>0</v>
      </c>
      <c r="J298" s="13">
        <f>IFERROR(VLOOKUP(C298,OUTUBRO!B:F,3,0),"")</f>
        <v>1651.49</v>
      </c>
      <c r="K298" s="13">
        <f>J298-L298</f>
        <v>257.99</v>
      </c>
      <c r="L298" s="13">
        <f>IFERROR(VLOOKUP(C298,OUTUBRO!B:H,7,0),"")</f>
        <v>1393.5</v>
      </c>
      <c r="M298" s="39" t="str">
        <f>IFERROR(VLOOKUP(C298,FÉRIAS!C:D,2,0),"")</f>
        <v/>
      </c>
      <c r="N298" s="26" t="str">
        <f>IFERROR(VLOOKUP(C298,Plan2!B:C,2,0),"")</f>
        <v/>
      </c>
    </row>
    <row r="299" spans="2:14" s="26" customFormat="1">
      <c r="B299" s="17">
        <f t="shared" si="4"/>
        <v>291</v>
      </c>
      <c r="C299" s="73">
        <v>2706</v>
      </c>
      <c r="D299" s="74" t="s">
        <v>445</v>
      </c>
      <c r="E299" s="17" t="str">
        <f>IFERROR(VLOOKUP(C299,SRA!B:I,8,0),"")</f>
        <v>CLT</v>
      </c>
      <c r="F299" s="25" t="s">
        <v>583</v>
      </c>
      <c r="G299" s="17" t="str">
        <f>IFERROR(VLOOKUP(VLOOKUP(C299,SRA!B:F,5,0),FUNÇÃO!A:B,2,0),"")</f>
        <v>ANA ASS FARMACEUTICA</v>
      </c>
      <c r="H299" s="13">
        <f>IFERROR(VLOOKUP(C299,SRA!B:T,18,0),"")</f>
        <v>4245.33</v>
      </c>
      <c r="I299" s="13">
        <f>IFERROR(VLOOKUP(C299,SRA!B:T,19,0),"")</f>
        <v>0</v>
      </c>
      <c r="J299" s="13">
        <f>IFERROR(VLOOKUP(C299,OUTUBRO!B:F,3,0),"")</f>
        <v>4521.8500000000004</v>
      </c>
      <c r="K299" s="13">
        <f>J299-L299</f>
        <v>1054.1200000000003</v>
      </c>
      <c r="L299" s="13">
        <f>IFERROR(VLOOKUP(C299,OUTUBRO!B:H,7,0),"")</f>
        <v>3467.73</v>
      </c>
      <c r="M299" s="39" t="str">
        <f>IFERROR(VLOOKUP(C299,FÉRIAS!C:D,2,0),"")</f>
        <v/>
      </c>
      <c r="N299" s="26" t="str">
        <f>IFERROR(VLOOKUP(C299,Plan2!B:C,2,0),"")</f>
        <v/>
      </c>
    </row>
    <row r="300" spans="2:14" s="26" customFormat="1">
      <c r="B300" s="17">
        <f t="shared" si="4"/>
        <v>292</v>
      </c>
      <c r="C300" s="73">
        <v>2707</v>
      </c>
      <c r="D300" s="74" t="s">
        <v>205</v>
      </c>
      <c r="E300" s="17" t="str">
        <f>IFERROR(VLOOKUP(C300,SRA!B:I,8,0),"")</f>
        <v>CLT</v>
      </c>
      <c r="F300" s="25" t="s">
        <v>583</v>
      </c>
      <c r="G300" s="17" t="str">
        <f>IFERROR(VLOOKUP(VLOOKUP(C300,SRA!B:F,5,0),FUNÇÃO!A:B,2,0),"")</f>
        <v>TEC. EM ADM. E FIN.</v>
      </c>
      <c r="H300" s="13">
        <f>IFERROR(VLOOKUP(C300,SRA!B:T,18,0),"")</f>
        <v>1651.49</v>
      </c>
      <c r="I300" s="13">
        <f>IFERROR(VLOOKUP(C300,SRA!B:T,19,0),"")</f>
        <v>708.95</v>
      </c>
      <c r="J300" s="13">
        <f>IFERROR(VLOOKUP(C300,OUTUBRO!B:F,3,0),"")</f>
        <v>2360.44</v>
      </c>
      <c r="K300" s="13">
        <f>J300-L300</f>
        <v>766.6400000000001</v>
      </c>
      <c r="L300" s="13">
        <f>IFERROR(VLOOKUP(C300,OUTUBRO!B:H,7,0),"")</f>
        <v>1593.8</v>
      </c>
      <c r="M300" s="39" t="str">
        <f>IFERROR(VLOOKUP(C300,FÉRIAS!C:D,2,0),"")</f>
        <v/>
      </c>
      <c r="N300" s="26" t="str">
        <f>IFERROR(VLOOKUP(C300,Plan2!B:C,2,0),"")</f>
        <v/>
      </c>
    </row>
    <row r="301" spans="2:14" s="26" customFormat="1">
      <c r="B301" s="17">
        <f t="shared" si="4"/>
        <v>293</v>
      </c>
      <c r="C301" s="73">
        <v>2709</v>
      </c>
      <c r="D301" s="74" t="s">
        <v>206</v>
      </c>
      <c r="E301" s="17" t="str">
        <f>IFERROR(VLOOKUP(C301,SRA!B:I,8,0),"")</f>
        <v>CLT</v>
      </c>
      <c r="F301" s="25" t="s">
        <v>583</v>
      </c>
      <c r="G301" s="17" t="str">
        <f>IFERROR(VLOOKUP(VLOOKUP(C301,SRA!B:F,5,0),FUNÇÃO!A:B,2,0),"")</f>
        <v>TEC. EM ADM. E FIN.</v>
      </c>
      <c r="H301" s="13">
        <f>IFERROR(VLOOKUP(C301,SRA!B:T,18,0),"")</f>
        <v>1651.49</v>
      </c>
      <c r="I301" s="13">
        <f>IFERROR(VLOOKUP(C301,SRA!B:T,19,0),"")</f>
        <v>708.95</v>
      </c>
      <c r="J301" s="13">
        <f>IFERROR(VLOOKUP(C301,OUTUBRO!B:F,3,0),"")</f>
        <v>2360.44</v>
      </c>
      <c r="K301" s="13">
        <f>J301-L301</f>
        <v>1014.0700000000002</v>
      </c>
      <c r="L301" s="13">
        <f>IFERROR(VLOOKUP(C301,OUTUBRO!B:H,7,0),"")</f>
        <v>1346.37</v>
      </c>
      <c r="M301" s="39" t="str">
        <f>IFERROR(VLOOKUP(C301,FÉRIAS!C:D,2,0),"")</f>
        <v/>
      </c>
      <c r="N301" s="26" t="str">
        <f>IFERROR(VLOOKUP(C301,Plan2!B:C,2,0),"")</f>
        <v/>
      </c>
    </row>
    <row r="302" spans="2:14" s="26" customFormat="1">
      <c r="B302" s="17">
        <f t="shared" si="4"/>
        <v>294</v>
      </c>
      <c r="C302" s="73">
        <v>2710</v>
      </c>
      <c r="D302" s="74" t="s">
        <v>207</v>
      </c>
      <c r="E302" s="17" t="str">
        <f>IFERROR(VLOOKUP(C302,SRA!B:I,8,0),"")</f>
        <v>CLT</v>
      </c>
      <c r="F302" s="25" t="s">
        <v>583</v>
      </c>
      <c r="G302" s="17" t="str">
        <f>IFERROR(VLOOKUP(VLOOKUP(C302,SRA!B:F,5,0),FUNÇÃO!A:B,2,0),"")</f>
        <v>TEC. EM ADM. E FIN.</v>
      </c>
      <c r="H302" s="13">
        <f>IFERROR(VLOOKUP(C302,SRA!B:T,18,0),"")</f>
        <v>1734.07</v>
      </c>
      <c r="I302" s="13">
        <f>IFERROR(VLOOKUP(C302,SRA!B:T,19,0),"")</f>
        <v>708.95</v>
      </c>
      <c r="J302" s="13">
        <f>IFERROR(VLOOKUP(C302,OUTUBRO!B:F,3,0),"")</f>
        <v>2443.02</v>
      </c>
      <c r="K302" s="13">
        <f>J302-L302</f>
        <v>409.46000000000004</v>
      </c>
      <c r="L302" s="13">
        <f>IFERROR(VLOOKUP(C302,OUTUBRO!B:H,7,0),"")</f>
        <v>2033.56</v>
      </c>
      <c r="M302" s="39" t="str">
        <f>IFERROR(VLOOKUP(C302,FÉRIAS!C:D,2,0),"")</f>
        <v/>
      </c>
      <c r="N302" s="26" t="str">
        <f>IFERROR(VLOOKUP(C302,Plan2!B:C,2,0),"")</f>
        <v/>
      </c>
    </row>
    <row r="303" spans="2:14" s="26" customFormat="1">
      <c r="B303" s="17">
        <f t="shared" si="4"/>
        <v>295</v>
      </c>
      <c r="C303" s="73">
        <v>2712</v>
      </c>
      <c r="D303" s="74" t="s">
        <v>208</v>
      </c>
      <c r="E303" s="17" t="str">
        <f>IFERROR(VLOOKUP(C303,SRA!B:I,8,0),"")</f>
        <v>CLT</v>
      </c>
      <c r="F303" s="25" t="s">
        <v>597</v>
      </c>
      <c r="G303" s="17" t="str">
        <f>IFERROR(VLOOKUP(VLOOKUP(C303,SRA!B:F,5,0),FUNÇÃO!A:B,2,0),"")</f>
        <v>TEC. EM ADM. E FIN.</v>
      </c>
      <c r="H303" s="13">
        <f>IFERROR(VLOOKUP(C303,SRA!B:T,18,0),"")</f>
        <v>1734.07</v>
      </c>
      <c r="I303" s="13">
        <f>IFERROR(VLOOKUP(C303,SRA!B:T,19,0),"")</f>
        <v>0</v>
      </c>
      <c r="J303" s="13">
        <f>IFERROR(VLOOKUP(C303,OUTUBRO!B:F,3,0),"")</f>
        <v>2143.85</v>
      </c>
      <c r="K303" s="13">
        <f>J303-L303</f>
        <v>1025.5999999999999</v>
      </c>
      <c r="L303" s="13">
        <f>IFERROR(VLOOKUP(C303,OUTUBRO!B:H,7,0),"")</f>
        <v>1118.25</v>
      </c>
      <c r="M303" s="39" t="str">
        <f>IFERROR(VLOOKUP(C303,FÉRIAS!C:D,2,0),"")</f>
        <v>AUGUSTO CESAR N  A  DA SILVA</v>
      </c>
      <c r="N303" s="26" t="str">
        <f>IFERROR(VLOOKUP(C303,Plan2!B:C,2,0),"")</f>
        <v/>
      </c>
    </row>
    <row r="304" spans="2:14" s="26" customFormat="1">
      <c r="B304" s="17">
        <f t="shared" si="4"/>
        <v>296</v>
      </c>
      <c r="C304" s="73">
        <v>2717</v>
      </c>
      <c r="D304" s="74" t="s">
        <v>210</v>
      </c>
      <c r="E304" s="17" t="str">
        <f>IFERROR(VLOOKUP(C304,SRA!B:I,8,0),"")</f>
        <v>CLT</v>
      </c>
      <c r="F304" s="25" t="s">
        <v>597</v>
      </c>
      <c r="G304" s="17" t="str">
        <f>IFERROR(VLOOKUP(VLOOKUP(C304,SRA!B:F,5,0),FUNÇÃO!A:B,2,0),"")</f>
        <v>ANA ASS FARMACEUTICA</v>
      </c>
      <c r="H304" s="13">
        <f>IFERROR(VLOOKUP(C304,SRA!B:T,18,0),"")</f>
        <v>4245.33</v>
      </c>
      <c r="I304" s="13">
        <f>IFERROR(VLOOKUP(C304,SRA!B:T,19,0),"")</f>
        <v>0</v>
      </c>
      <c r="J304" s="13">
        <f>IFERROR(VLOOKUP(C304,OUTUBRO!B:F,3,0),"")</f>
        <v>7075.55</v>
      </c>
      <c r="K304" s="13">
        <f>J304-L304</f>
        <v>5858.56</v>
      </c>
      <c r="L304" s="13">
        <f>IFERROR(VLOOKUP(C304,OUTUBRO!B:H,7,0),"")</f>
        <v>1216.99</v>
      </c>
      <c r="M304" s="39" t="str">
        <f>IFERROR(VLOOKUP(C304,FÉRIAS!C:D,2,0),"")</f>
        <v>MARCIA ANDREA F SECUNDINO</v>
      </c>
      <c r="N304" s="26" t="str">
        <f>IFERROR(VLOOKUP(C304,Plan2!B:C,2,0),"")</f>
        <v/>
      </c>
    </row>
    <row r="305" spans="2:14" s="26" customFormat="1">
      <c r="B305" s="17">
        <f t="shared" si="4"/>
        <v>297</v>
      </c>
      <c r="C305" s="73">
        <v>2718</v>
      </c>
      <c r="D305" s="74" t="s">
        <v>446</v>
      </c>
      <c r="E305" s="17" t="str">
        <f>IFERROR(VLOOKUP(C305,SRA!B:I,8,0),"")</f>
        <v>CLT</v>
      </c>
      <c r="F305" s="25" t="s">
        <v>583</v>
      </c>
      <c r="G305" s="17" t="str">
        <f>IFERROR(VLOOKUP(VLOOKUP(C305,SRA!B:F,5,0),FUNÇÃO!A:B,2,0),"")</f>
        <v>TEC. EM ADM. E FIN.</v>
      </c>
      <c r="H305" s="13">
        <f>IFERROR(VLOOKUP(C305,SRA!B:T,18,0),"")</f>
        <v>1651.49</v>
      </c>
      <c r="I305" s="13">
        <f>IFERROR(VLOOKUP(C305,SRA!B:T,19,0),"")</f>
        <v>178.97</v>
      </c>
      <c r="J305" s="13">
        <f>IFERROR(VLOOKUP(C305,OUTUBRO!B:F,3,0),"")</f>
        <v>2106.98</v>
      </c>
      <c r="K305" s="13">
        <f>J305-L305</f>
        <v>544.48</v>
      </c>
      <c r="L305" s="13">
        <f>IFERROR(VLOOKUP(C305,OUTUBRO!B:H,7,0),"")</f>
        <v>1562.5</v>
      </c>
      <c r="M305" s="39" t="str">
        <f>IFERROR(VLOOKUP(C305,FÉRIAS!C:D,2,0),"")</f>
        <v/>
      </c>
      <c r="N305" s="26" t="str">
        <f>IFERROR(VLOOKUP(C305,Plan2!B:C,2,0),"")</f>
        <v/>
      </c>
    </row>
    <row r="306" spans="2:14" s="26" customFormat="1">
      <c r="B306" s="17">
        <f t="shared" si="4"/>
        <v>298</v>
      </c>
      <c r="C306" s="73">
        <v>2719</v>
      </c>
      <c r="D306" s="74" t="s">
        <v>431</v>
      </c>
      <c r="E306" s="17" t="str">
        <f>IFERROR(VLOOKUP(C306,SRA!B:I,8,0),"")</f>
        <v>CLT</v>
      </c>
      <c r="F306" s="25" t="s">
        <v>583</v>
      </c>
      <c r="G306" s="17" t="str">
        <f>IFERROR(VLOOKUP(VLOOKUP(C306,SRA!B:F,5,0),FUNÇÃO!A:B,2,0),"")</f>
        <v>TEC. EM ADM. E FIN.</v>
      </c>
      <c r="H306" s="13">
        <f>IFERROR(VLOOKUP(C306,SRA!B:T,18,0),"")</f>
        <v>1734.07</v>
      </c>
      <c r="I306" s="13">
        <f>IFERROR(VLOOKUP(C306,SRA!B:T,19,0),"")</f>
        <v>178.97</v>
      </c>
      <c r="J306" s="13">
        <f>IFERROR(VLOOKUP(C306,OUTUBRO!B:F,3,0),"")</f>
        <v>2189.56</v>
      </c>
      <c r="K306" s="13">
        <f>J306-L306</f>
        <v>806.65000000000009</v>
      </c>
      <c r="L306" s="13">
        <f>IFERROR(VLOOKUP(C306,OUTUBRO!B:H,7,0),"")</f>
        <v>1382.9099999999999</v>
      </c>
      <c r="M306" s="39" t="str">
        <f>IFERROR(VLOOKUP(C306,FÉRIAS!C:D,2,0),"")</f>
        <v/>
      </c>
      <c r="N306" s="26" t="str">
        <f>IFERROR(VLOOKUP(C306,Plan2!B:C,2,0),"")</f>
        <v/>
      </c>
    </row>
    <row r="307" spans="2:14" s="26" customFormat="1">
      <c r="B307" s="17">
        <f t="shared" si="4"/>
        <v>299</v>
      </c>
      <c r="C307" s="73">
        <v>2720</v>
      </c>
      <c r="D307" s="74" t="s">
        <v>458</v>
      </c>
      <c r="E307" s="17" t="str">
        <f>IFERROR(VLOOKUP(C307,SRA!B:I,8,0),"")</f>
        <v>CLT</v>
      </c>
      <c r="F307" s="25" t="s">
        <v>583</v>
      </c>
      <c r="G307" s="17" t="str">
        <f>IFERROR(VLOOKUP(VLOOKUP(C307,SRA!B:F,5,0),FUNÇÃO!A:B,2,0),"")</f>
        <v>TEC. EM ADM. E FIN.</v>
      </c>
      <c r="H307" s="13">
        <f>IFERROR(VLOOKUP(C307,SRA!B:T,18,0),"")</f>
        <v>1651.5</v>
      </c>
      <c r="I307" s="13">
        <f>IFERROR(VLOOKUP(C307,SRA!B:T,19,0),"")</f>
        <v>0</v>
      </c>
      <c r="J307" s="13">
        <f>IFERROR(VLOOKUP(C307,OUTUBRO!B:F,3,0),"")</f>
        <v>1651.5</v>
      </c>
      <c r="K307" s="13">
        <f>J307-L307</f>
        <v>377.11000000000013</v>
      </c>
      <c r="L307" s="13">
        <f>IFERROR(VLOOKUP(C307,OUTUBRO!B:H,7,0),"")</f>
        <v>1274.3899999999999</v>
      </c>
      <c r="M307" s="39" t="str">
        <f>IFERROR(VLOOKUP(C307,FÉRIAS!C:D,2,0),"")</f>
        <v/>
      </c>
      <c r="N307" s="26" t="str">
        <f>IFERROR(VLOOKUP(C307,Plan2!B:C,2,0),"")</f>
        <v/>
      </c>
    </row>
    <row r="308" spans="2:14" s="26" customFormat="1">
      <c r="B308" s="17">
        <f t="shared" si="4"/>
        <v>300</v>
      </c>
      <c r="C308" s="73">
        <v>2721</v>
      </c>
      <c r="D308" s="74" t="s">
        <v>469</v>
      </c>
      <c r="E308" s="17" t="str">
        <f>IFERROR(VLOOKUP(C308,SRA!B:I,8,0),"")</f>
        <v>CLT</v>
      </c>
      <c r="F308" s="25" t="s">
        <v>583</v>
      </c>
      <c r="G308" s="17" t="str">
        <f>IFERROR(VLOOKUP(VLOOKUP(C308,SRA!B:F,5,0),FUNÇÃO!A:B,2,0),"")</f>
        <v>TEC. EM ADM. E FIN.</v>
      </c>
      <c r="H308" s="13">
        <f>IFERROR(VLOOKUP(C308,SRA!B:T,18,0),"")</f>
        <v>1651.49</v>
      </c>
      <c r="I308" s="13">
        <f>IFERROR(VLOOKUP(C308,SRA!B:T,19,0),"")</f>
        <v>178.97</v>
      </c>
      <c r="J308" s="13">
        <f>IFERROR(VLOOKUP(C308,OUTUBRO!B:F,3,0),"")</f>
        <v>1830.46</v>
      </c>
      <c r="K308" s="13">
        <f>J308-L308</f>
        <v>254.61000000000013</v>
      </c>
      <c r="L308" s="13">
        <f>IFERROR(VLOOKUP(C308,OUTUBRO!B:H,7,0),"")</f>
        <v>1575.85</v>
      </c>
      <c r="M308" s="39" t="str">
        <f>IFERROR(VLOOKUP(C308,FÉRIAS!C:D,2,0),"")</f>
        <v/>
      </c>
      <c r="N308" s="26" t="str">
        <f>IFERROR(VLOOKUP(C308,Plan2!B:C,2,0),"")</f>
        <v/>
      </c>
    </row>
    <row r="309" spans="2:14" s="26" customFormat="1">
      <c r="B309" s="17">
        <f t="shared" si="4"/>
        <v>301</v>
      </c>
      <c r="C309" s="73">
        <v>2726</v>
      </c>
      <c r="D309" s="74" t="s">
        <v>211</v>
      </c>
      <c r="E309" s="17" t="str">
        <f>IFERROR(VLOOKUP(C309,SRA!B:I,8,0),"")</f>
        <v>CLT</v>
      </c>
      <c r="F309" s="25" t="s">
        <v>583</v>
      </c>
      <c r="G309" s="17" t="str">
        <f>IFERROR(VLOOKUP(VLOOKUP(C309,SRA!B:F,5,0),FUNÇÃO!A:B,2,0),"")</f>
        <v>TEC. EM ADM. E FIN.</v>
      </c>
      <c r="H309" s="13">
        <f>IFERROR(VLOOKUP(C309,SRA!B:T,18,0),"")</f>
        <v>1734.07</v>
      </c>
      <c r="I309" s="13">
        <f>IFERROR(VLOOKUP(C309,SRA!B:T,19,0),"")</f>
        <v>1250</v>
      </c>
      <c r="J309" s="13">
        <f>IFERROR(VLOOKUP(C309,OUTUBRO!B:F,3,0),"")</f>
        <v>2984.07</v>
      </c>
      <c r="K309" s="13">
        <f>J309-L309</f>
        <v>338.92000000000007</v>
      </c>
      <c r="L309" s="13">
        <f>IFERROR(VLOOKUP(C309,OUTUBRO!B:H,7,0),"")</f>
        <v>2645.15</v>
      </c>
      <c r="M309" s="39" t="str">
        <f>IFERROR(VLOOKUP(C309,FÉRIAS!C:D,2,0),"")</f>
        <v/>
      </c>
      <c r="N309" s="26" t="str">
        <f>IFERROR(VLOOKUP(C309,Plan2!B:C,2,0),"")</f>
        <v/>
      </c>
    </row>
    <row r="310" spans="2:14" s="26" customFormat="1">
      <c r="B310" s="17">
        <f t="shared" si="4"/>
        <v>302</v>
      </c>
      <c r="C310" s="73">
        <v>2732</v>
      </c>
      <c r="D310" s="74" t="s">
        <v>212</v>
      </c>
      <c r="E310" s="17" t="str">
        <f>IFERROR(VLOOKUP(C310,SRA!B:I,8,0),"")</f>
        <v>CLT</v>
      </c>
      <c r="F310" s="25" t="s">
        <v>583</v>
      </c>
      <c r="G310" s="17" t="str">
        <f>IFERROR(VLOOKUP(VLOOKUP(C310,SRA!B:F,5,0),FUNÇÃO!A:B,2,0),"")</f>
        <v>TEC. EM ADM. E FIN.</v>
      </c>
      <c r="H310" s="13">
        <f>IFERROR(VLOOKUP(C310,SRA!B:T,18,0),"")</f>
        <v>1651.49</v>
      </c>
      <c r="I310" s="13">
        <f>IFERROR(VLOOKUP(C310,SRA!B:T,19,0),"")</f>
        <v>0</v>
      </c>
      <c r="J310" s="13">
        <f>IFERROR(VLOOKUP(C310,OUTUBRO!B:F,3,0),"")</f>
        <v>1651.49</v>
      </c>
      <c r="K310" s="13">
        <f>J310-L310</f>
        <v>675.88</v>
      </c>
      <c r="L310" s="13">
        <f>IFERROR(VLOOKUP(C310,OUTUBRO!B:H,7,0),"")</f>
        <v>975.61</v>
      </c>
      <c r="M310" s="39" t="str">
        <f>IFERROR(VLOOKUP(C310,FÉRIAS!C:D,2,0),"")</f>
        <v/>
      </c>
      <c r="N310" s="26" t="str">
        <f>IFERROR(VLOOKUP(C310,Plan2!B:C,2,0),"")</f>
        <v/>
      </c>
    </row>
    <row r="311" spans="2:14" s="26" customFormat="1">
      <c r="B311" s="17">
        <f t="shared" si="4"/>
        <v>303</v>
      </c>
      <c r="C311" s="73">
        <v>2736</v>
      </c>
      <c r="D311" s="74" t="s">
        <v>464</v>
      </c>
      <c r="E311" s="17" t="str">
        <f>IFERROR(VLOOKUP(C311,SRA!B:I,8,0),"")</f>
        <v>CLT</v>
      </c>
      <c r="F311" s="25" t="s">
        <v>583</v>
      </c>
      <c r="G311" s="17" t="str">
        <f>IFERROR(VLOOKUP(VLOOKUP(C311,SRA!B:F,5,0),FUNÇÃO!A:B,2,0),"")</f>
        <v>TEC. EM ADM. E FIN.</v>
      </c>
      <c r="H311" s="13">
        <f>IFERROR(VLOOKUP(C311,SRA!B:T,18,0),"")</f>
        <v>1651.49</v>
      </c>
      <c r="I311" s="13">
        <f>IFERROR(VLOOKUP(C311,SRA!B:T,19,0),"")</f>
        <v>178.97</v>
      </c>
      <c r="J311" s="13">
        <f>IFERROR(VLOOKUP(C311,OUTUBRO!B:F,3,0),"")</f>
        <v>1830.46</v>
      </c>
      <c r="K311" s="13">
        <f>J311-L311</f>
        <v>349.59999999999991</v>
      </c>
      <c r="L311" s="13">
        <f>IFERROR(VLOOKUP(C311,OUTUBRO!B:H,7,0),"")</f>
        <v>1480.8600000000001</v>
      </c>
      <c r="M311" s="39" t="str">
        <f>IFERROR(VLOOKUP(C311,FÉRIAS!C:D,2,0),"")</f>
        <v/>
      </c>
      <c r="N311" s="26" t="str">
        <f>IFERROR(VLOOKUP(C311,Plan2!B:C,2,0),"")</f>
        <v/>
      </c>
    </row>
    <row r="312" spans="2:14" s="26" customFormat="1">
      <c r="B312" s="17">
        <f t="shared" si="4"/>
        <v>304</v>
      </c>
      <c r="C312" s="73">
        <v>2748</v>
      </c>
      <c r="D312" s="74" t="s">
        <v>213</v>
      </c>
      <c r="E312" s="17" t="str">
        <f>IFERROR(VLOOKUP(C312,SRA!B:I,8,0),"")</f>
        <v>CLT</v>
      </c>
      <c r="F312" s="25" t="s">
        <v>583</v>
      </c>
      <c r="G312" s="17" t="str">
        <f>IFERROR(VLOOKUP(VLOOKUP(C312,SRA!B:F,5,0),FUNÇÃO!A:B,2,0),"")</f>
        <v>OP. DE PROD. IND.</v>
      </c>
      <c r="H312" s="13">
        <f>IFERROR(VLOOKUP(C312,SRA!B:T,18,0),"")</f>
        <v>1237.53</v>
      </c>
      <c r="I312" s="13">
        <f>IFERROR(VLOOKUP(C312,SRA!B:T,19,0),"")</f>
        <v>0</v>
      </c>
      <c r="J312" s="13">
        <f>IFERROR(VLOOKUP(C312,OUTUBRO!B:F,3,0),"")</f>
        <v>1266.3</v>
      </c>
      <c r="K312" s="13">
        <f>J312-L312</f>
        <v>302.48</v>
      </c>
      <c r="L312" s="13">
        <f>IFERROR(VLOOKUP(C312,OUTUBRO!B:H,7,0),"")</f>
        <v>963.81999999999994</v>
      </c>
      <c r="M312" s="39" t="str">
        <f>IFERROR(VLOOKUP(C312,FÉRIAS!C:D,2,0),"")</f>
        <v/>
      </c>
      <c r="N312" s="26" t="str">
        <f>IFERROR(VLOOKUP(C312,Plan2!B:C,2,0),"")</f>
        <v/>
      </c>
    </row>
    <row r="313" spans="2:14" s="26" customFormat="1">
      <c r="B313" s="17">
        <f t="shared" si="4"/>
        <v>305</v>
      </c>
      <c r="C313" s="73">
        <v>2751</v>
      </c>
      <c r="D313" s="74" t="s">
        <v>214</v>
      </c>
      <c r="E313" s="17" t="str">
        <f>IFERROR(VLOOKUP(C313,SRA!B:I,8,0),"")</f>
        <v>CLT</v>
      </c>
      <c r="F313" s="25" t="s">
        <v>583</v>
      </c>
      <c r="G313" s="17" t="str">
        <f>IFERROR(VLOOKUP(VLOOKUP(C313,SRA!B:F,5,0),FUNÇÃO!A:B,2,0),"")</f>
        <v>OP. DE PROD. IND.</v>
      </c>
      <c r="H313" s="13">
        <f>IFERROR(VLOOKUP(C313,SRA!B:T,18,0),"")</f>
        <v>1504.27</v>
      </c>
      <c r="I313" s="13">
        <f>IFERROR(VLOOKUP(C313,SRA!B:T,19,0),"")</f>
        <v>0</v>
      </c>
      <c r="J313" s="13">
        <f>IFERROR(VLOOKUP(C313,OUTUBRO!B:F,3,0),"")</f>
        <v>1661.23</v>
      </c>
      <c r="K313" s="13">
        <f>J313-L313</f>
        <v>718.38000000000011</v>
      </c>
      <c r="L313" s="13">
        <f>IFERROR(VLOOKUP(C313,OUTUBRO!B:H,7,0),"")</f>
        <v>942.84999999999991</v>
      </c>
      <c r="M313" s="39" t="str">
        <f>IFERROR(VLOOKUP(C313,FÉRIAS!C:D,2,0),"")</f>
        <v/>
      </c>
      <c r="N313" s="26" t="str">
        <f>IFERROR(VLOOKUP(C313,Plan2!B:C,2,0),"")</f>
        <v/>
      </c>
    </row>
    <row r="314" spans="2:14" s="26" customFormat="1">
      <c r="B314" s="17">
        <f t="shared" si="4"/>
        <v>306</v>
      </c>
      <c r="C314" s="25">
        <v>2754</v>
      </c>
      <c r="D314" s="74" t="s">
        <v>495</v>
      </c>
      <c r="E314" s="17" t="str">
        <f>IFERROR(VLOOKUP(C314,SRA!B:I,8,0),"")</f>
        <v>CLT</v>
      </c>
      <c r="F314" s="25" t="s">
        <v>613</v>
      </c>
      <c r="G314" s="17" t="str">
        <f>IFERROR(VLOOKUP(VLOOKUP(C314,SRA!B:F,5,0),FUNÇÃO!A:B,2,0),"")</f>
        <v>OP. DE PROD. IND.</v>
      </c>
      <c r="H314" s="13">
        <f>IFERROR(VLOOKUP(C314,SRA!B:T,18,0),"")</f>
        <v>1122.48</v>
      </c>
      <c r="I314" s="13">
        <f>IFERROR(VLOOKUP(C314,SRA!B:T,19,0),"")</f>
        <v>0</v>
      </c>
      <c r="J314" s="13">
        <v>0</v>
      </c>
      <c r="K314" s="13">
        <v>0</v>
      </c>
      <c r="L314" s="13">
        <v>0</v>
      </c>
      <c r="M314" s="39" t="str">
        <f>IFERROR(VLOOKUP(C314,FÉRIAS!C:D,2,0),"")</f>
        <v/>
      </c>
      <c r="N314" s="26" t="str">
        <f>IFERROR(VLOOKUP(C314,Plan2!B:C,2,0),"")</f>
        <v>ROSANGELA BARROS CANTALICE</v>
      </c>
    </row>
    <row r="315" spans="2:14" s="26" customFormat="1">
      <c r="B315" s="17">
        <f t="shared" si="4"/>
        <v>307</v>
      </c>
      <c r="C315" s="73">
        <v>2757</v>
      </c>
      <c r="D315" s="74" t="s">
        <v>215</v>
      </c>
      <c r="E315" s="17" t="str">
        <f>IFERROR(VLOOKUP(C315,SRA!B:I,8,0),"")</f>
        <v>CLT</v>
      </c>
      <c r="F315" s="25" t="s">
        <v>583</v>
      </c>
      <c r="G315" s="17" t="str">
        <f>IFERROR(VLOOKUP(VLOOKUP(C315,SRA!B:F,5,0),FUNÇÃO!A:B,2,0),"")</f>
        <v>OP. DE PROD. IND.</v>
      </c>
      <c r="H315" s="13">
        <f>IFERROR(VLOOKUP(C315,SRA!B:T,18,0),"")</f>
        <v>1364.4</v>
      </c>
      <c r="I315" s="13">
        <f>IFERROR(VLOOKUP(C315,SRA!B:T,19,0),"")</f>
        <v>0</v>
      </c>
      <c r="J315" s="13">
        <f>IFERROR(VLOOKUP(C315,OUTUBRO!B:F,3,0),"")</f>
        <v>2751.04</v>
      </c>
      <c r="K315" s="13">
        <f>J315-L315</f>
        <v>2287.14</v>
      </c>
      <c r="L315" s="13">
        <f>IFERROR(VLOOKUP(C315,OUTUBRO!B:H,7,0),"")</f>
        <v>463.9</v>
      </c>
      <c r="M315" s="39" t="str">
        <f>IFERROR(VLOOKUP(C315,FÉRIAS!C:D,2,0),"")</f>
        <v/>
      </c>
      <c r="N315" s="26" t="str">
        <f>IFERROR(VLOOKUP(C315,Plan2!B:C,2,0),"")</f>
        <v/>
      </c>
    </row>
    <row r="316" spans="2:14" s="26" customFormat="1">
      <c r="B316" s="17">
        <f t="shared" si="4"/>
        <v>308</v>
      </c>
      <c r="C316" s="73">
        <v>2766</v>
      </c>
      <c r="D316" s="74" t="s">
        <v>216</v>
      </c>
      <c r="E316" s="17" t="str">
        <f>IFERROR(VLOOKUP(C316,SRA!B:I,8,0),"")</f>
        <v>CLT</v>
      </c>
      <c r="F316" s="25" t="s">
        <v>583</v>
      </c>
      <c r="G316" s="17" t="str">
        <f>IFERROR(VLOOKUP(VLOOKUP(C316,SRA!B:F,5,0),FUNÇÃO!A:B,2,0),"")</f>
        <v>TEC.EM QUALIDADE IND</v>
      </c>
      <c r="H316" s="13">
        <f>IFERROR(VLOOKUP(C316,SRA!B:T,18,0),"")</f>
        <v>1572.83</v>
      </c>
      <c r="I316" s="13">
        <f>IFERROR(VLOOKUP(C316,SRA!B:T,19,0),"")</f>
        <v>0</v>
      </c>
      <c r="J316" s="13">
        <f>IFERROR(VLOOKUP(C316,OUTUBRO!B:F,3,0),"")</f>
        <v>1572.83</v>
      </c>
      <c r="K316" s="13">
        <f>J316-L316</f>
        <v>718.38999999999987</v>
      </c>
      <c r="L316" s="13">
        <f>IFERROR(VLOOKUP(C316,OUTUBRO!B:H,7,0),"")</f>
        <v>854.44</v>
      </c>
      <c r="M316" s="39" t="str">
        <f>IFERROR(VLOOKUP(C316,FÉRIAS!C:D,2,0),"")</f>
        <v/>
      </c>
      <c r="N316" s="26" t="str">
        <f>IFERROR(VLOOKUP(C316,Plan2!B:C,2,0),"")</f>
        <v/>
      </c>
    </row>
    <row r="317" spans="2:14" s="26" customFormat="1">
      <c r="B317" s="17">
        <f t="shared" si="4"/>
        <v>309</v>
      </c>
      <c r="C317" s="73">
        <v>2768</v>
      </c>
      <c r="D317" s="74" t="s">
        <v>217</v>
      </c>
      <c r="E317" s="17" t="str">
        <f>IFERROR(VLOOKUP(C317,SRA!B:I,8,0),"")</f>
        <v>CLT</v>
      </c>
      <c r="F317" s="25" t="s">
        <v>583</v>
      </c>
      <c r="G317" s="17" t="str">
        <f>IFERROR(VLOOKUP(VLOOKUP(C317,SRA!B:F,5,0),FUNÇÃO!A:B,2,0),"")</f>
        <v>OP. DE PROD. IND.</v>
      </c>
      <c r="H317" s="13">
        <f>IFERROR(VLOOKUP(C317,SRA!B:T,18,0),"")</f>
        <v>1364.4</v>
      </c>
      <c r="I317" s="13">
        <f>IFERROR(VLOOKUP(C317,SRA!B:T,19,0),"")</f>
        <v>0</v>
      </c>
      <c r="J317" s="13">
        <f>IFERROR(VLOOKUP(C317,OUTUBRO!B:F,3,0),"")</f>
        <v>1431.13</v>
      </c>
      <c r="K317" s="13">
        <f>J317-L317</f>
        <v>293.25</v>
      </c>
      <c r="L317" s="13">
        <f>IFERROR(VLOOKUP(C317,OUTUBRO!B:H,7,0),"")</f>
        <v>1137.8800000000001</v>
      </c>
      <c r="M317" s="39" t="str">
        <f>IFERROR(VLOOKUP(C317,FÉRIAS!C:D,2,0),"")</f>
        <v/>
      </c>
      <c r="N317" s="26" t="str">
        <f>IFERROR(VLOOKUP(C317,Plan2!B:C,2,0),"")</f>
        <v/>
      </c>
    </row>
    <row r="318" spans="2:14" s="26" customFormat="1">
      <c r="B318" s="17">
        <f t="shared" si="4"/>
        <v>310</v>
      </c>
      <c r="C318" s="73">
        <v>2770</v>
      </c>
      <c r="D318" s="74" t="s">
        <v>218</v>
      </c>
      <c r="E318" s="17" t="str">
        <f>IFERROR(VLOOKUP(C318,SRA!B:I,8,0),"")</f>
        <v>CLT</v>
      </c>
      <c r="F318" s="25" t="s">
        <v>597</v>
      </c>
      <c r="G318" s="17" t="str">
        <f>IFERROR(VLOOKUP(VLOOKUP(C318,SRA!B:F,5,0),FUNÇÃO!A:B,2,0),"")</f>
        <v>OP. DE PROD. IND.</v>
      </c>
      <c r="H318" s="13">
        <f>IFERROR(VLOOKUP(C318,SRA!B:T,18,0),"")</f>
        <v>1122.48</v>
      </c>
      <c r="I318" s="13">
        <f>IFERROR(VLOOKUP(C318,SRA!B:T,19,0),"")</f>
        <v>0</v>
      </c>
      <c r="J318" s="13">
        <f>IFERROR(VLOOKUP(C318,OUTUBRO!B:F,3,0),"")</f>
        <v>1247.2</v>
      </c>
      <c r="K318" s="13">
        <f>J318-L318</f>
        <v>935.08</v>
      </c>
      <c r="L318" s="13">
        <f>IFERROR(VLOOKUP(C318,OUTUBRO!B:H,7,0),"")</f>
        <v>312.12</v>
      </c>
      <c r="M318" s="39" t="str">
        <f>IFERROR(VLOOKUP(C318,FÉRIAS!C:D,2,0),"")</f>
        <v>JOSE PIMENTEL SILVA</v>
      </c>
      <c r="N318" s="26" t="str">
        <f>IFERROR(VLOOKUP(C318,Plan2!B:C,2,0),"")</f>
        <v/>
      </c>
    </row>
    <row r="319" spans="2:14" s="26" customFormat="1">
      <c r="B319" s="17">
        <f t="shared" si="4"/>
        <v>311</v>
      </c>
      <c r="C319" s="73">
        <v>2772</v>
      </c>
      <c r="D319" s="74" t="s">
        <v>447</v>
      </c>
      <c r="E319" s="17" t="str">
        <f>IFERROR(VLOOKUP(C319,SRA!B:I,8,0),"")</f>
        <v>CLT</v>
      </c>
      <c r="F319" s="25" t="s">
        <v>583</v>
      </c>
      <c r="G319" s="17" t="str">
        <f>IFERROR(VLOOKUP(VLOOKUP(C319,SRA!B:F,5,0),FUNÇÃO!A:B,2,0),"")</f>
        <v>TEC. EM ADM. E FIN.</v>
      </c>
      <c r="H319" s="13">
        <f>IFERROR(VLOOKUP(C319,SRA!B:T,18,0),"")</f>
        <v>1651.49</v>
      </c>
      <c r="I319" s="13">
        <f>IFERROR(VLOOKUP(C319,SRA!B:T,19,0),"")</f>
        <v>0</v>
      </c>
      <c r="J319" s="13">
        <f>IFERROR(VLOOKUP(C319,OUTUBRO!B:F,3,0),"")</f>
        <v>1651.49</v>
      </c>
      <c r="K319" s="13">
        <f>J319-L319</f>
        <v>822.1</v>
      </c>
      <c r="L319" s="13">
        <f>IFERROR(VLOOKUP(C319,OUTUBRO!B:H,7,0),"")</f>
        <v>829.39</v>
      </c>
      <c r="M319" s="39" t="str">
        <f>IFERROR(VLOOKUP(C319,FÉRIAS!C:D,2,0),"")</f>
        <v/>
      </c>
      <c r="N319" s="26" t="str">
        <f>IFERROR(VLOOKUP(C319,Plan2!B:C,2,0),"")</f>
        <v/>
      </c>
    </row>
    <row r="320" spans="2:14" s="26" customFormat="1">
      <c r="B320" s="17">
        <f t="shared" si="4"/>
        <v>312</v>
      </c>
      <c r="C320" s="73">
        <v>2773</v>
      </c>
      <c r="D320" s="74" t="s">
        <v>219</v>
      </c>
      <c r="E320" s="17" t="str">
        <f>IFERROR(VLOOKUP(C320,SRA!B:I,8,0),"")</f>
        <v>CLT</v>
      </c>
      <c r="F320" s="25" t="s">
        <v>583</v>
      </c>
      <c r="G320" s="17" t="str">
        <f>IFERROR(VLOOKUP(VLOOKUP(C320,SRA!B:F,5,0),FUNÇÃO!A:B,2,0),"")</f>
        <v>TEC.EM QUALIDADE IND</v>
      </c>
      <c r="H320" s="13">
        <f>IFERROR(VLOOKUP(C320,SRA!B:T,18,0),"")</f>
        <v>1572.83</v>
      </c>
      <c r="I320" s="13">
        <f>IFERROR(VLOOKUP(C320,SRA!B:T,19,0),"")</f>
        <v>0</v>
      </c>
      <c r="J320" s="13">
        <f>IFERROR(VLOOKUP(C320,OUTUBRO!B:F,3,0),"")</f>
        <v>1953.06</v>
      </c>
      <c r="K320" s="13">
        <f>J320-L320</f>
        <v>311.48</v>
      </c>
      <c r="L320" s="13">
        <f>IFERROR(VLOOKUP(C320,OUTUBRO!B:H,7,0),"")</f>
        <v>1641.58</v>
      </c>
      <c r="M320" s="39" t="str">
        <f>IFERROR(VLOOKUP(C320,FÉRIAS!C:D,2,0),"")</f>
        <v/>
      </c>
      <c r="N320" s="26" t="str">
        <f>IFERROR(VLOOKUP(C320,Plan2!B:C,2,0),"")</f>
        <v/>
      </c>
    </row>
    <row r="321" spans="2:14" s="26" customFormat="1">
      <c r="B321" s="17">
        <f t="shared" si="4"/>
        <v>313</v>
      </c>
      <c r="C321" s="73">
        <v>2775</v>
      </c>
      <c r="D321" s="74" t="s">
        <v>220</v>
      </c>
      <c r="E321" s="17" t="str">
        <f>IFERROR(VLOOKUP(C321,SRA!B:I,8,0),"")</f>
        <v>CLT</v>
      </c>
      <c r="F321" s="25" t="s">
        <v>583</v>
      </c>
      <c r="G321" s="17" t="str">
        <f>IFERROR(VLOOKUP(VLOOKUP(C321,SRA!B:F,5,0),FUNÇÃO!A:B,2,0),"")</f>
        <v>TEC. EM ADM. E FIN.</v>
      </c>
      <c r="H321" s="13">
        <f>IFERROR(VLOOKUP(C321,SRA!B:T,18,0),"")</f>
        <v>1734.07</v>
      </c>
      <c r="I321" s="13">
        <f>IFERROR(VLOOKUP(C321,SRA!B:T,19,0),"")</f>
        <v>708.95</v>
      </c>
      <c r="J321" s="13">
        <f>IFERROR(VLOOKUP(C321,OUTUBRO!B:F,3,0),"")</f>
        <v>2996.06</v>
      </c>
      <c r="K321" s="13">
        <f>J321-L321</f>
        <v>1481.27</v>
      </c>
      <c r="L321" s="13">
        <f>IFERROR(VLOOKUP(C321,OUTUBRO!B:H,7,0),"")</f>
        <v>1514.79</v>
      </c>
      <c r="M321" s="39" t="str">
        <f>IFERROR(VLOOKUP(C321,FÉRIAS!C:D,2,0),"")</f>
        <v/>
      </c>
      <c r="N321" s="26" t="str">
        <f>IFERROR(VLOOKUP(C321,Plan2!B:C,2,0),"")</f>
        <v/>
      </c>
    </row>
    <row r="322" spans="2:14" s="26" customFormat="1">
      <c r="B322" s="17">
        <f t="shared" si="4"/>
        <v>314</v>
      </c>
      <c r="C322" s="73">
        <v>2779</v>
      </c>
      <c r="D322" s="74" t="s">
        <v>221</v>
      </c>
      <c r="E322" s="17" t="str">
        <f>IFERROR(VLOOKUP(C322,SRA!B:I,8,0),"")</f>
        <v>CLT</v>
      </c>
      <c r="F322" s="25" t="s">
        <v>583</v>
      </c>
      <c r="G322" s="17" t="str">
        <f>IFERROR(VLOOKUP(VLOOKUP(C322,SRA!B:F,5,0),FUNÇÃO!A:B,2,0),"")</f>
        <v>OP. DE PROD. IND.</v>
      </c>
      <c r="H322" s="13">
        <f>IFERROR(VLOOKUP(C322,SRA!B:T,18,0),"")</f>
        <v>1504.27</v>
      </c>
      <c r="I322" s="13">
        <f>IFERROR(VLOOKUP(C322,SRA!B:T,19,0),"")</f>
        <v>708.95</v>
      </c>
      <c r="J322" s="13">
        <f>IFERROR(VLOOKUP(C322,OUTUBRO!B:F,3,0),"")</f>
        <v>2675.69</v>
      </c>
      <c r="K322" s="13">
        <f>J322-L322</f>
        <v>1304.22</v>
      </c>
      <c r="L322" s="13">
        <f>IFERROR(VLOOKUP(C322,OUTUBRO!B:H,7,0),"")</f>
        <v>1371.47</v>
      </c>
      <c r="M322" s="39" t="str">
        <f>IFERROR(VLOOKUP(C322,FÉRIAS!C:D,2,0),"")</f>
        <v/>
      </c>
      <c r="N322" s="26" t="str">
        <f>IFERROR(VLOOKUP(C322,Plan2!B:C,2,0),"")</f>
        <v/>
      </c>
    </row>
    <row r="323" spans="2:14" s="26" customFormat="1">
      <c r="B323" s="17">
        <f t="shared" si="4"/>
        <v>315</v>
      </c>
      <c r="C323" s="73">
        <v>2782</v>
      </c>
      <c r="D323" s="74" t="s">
        <v>222</v>
      </c>
      <c r="E323" s="17" t="str">
        <f>IFERROR(VLOOKUP(C323,SRA!B:I,8,0),"")</f>
        <v>CLT</v>
      </c>
      <c r="F323" s="25" t="s">
        <v>597</v>
      </c>
      <c r="G323" s="17" t="str">
        <f>IFERROR(VLOOKUP(VLOOKUP(C323,SRA!B:F,5,0),FUNÇÃO!A:B,2,0),"")</f>
        <v>OP. DE PROD. IND.</v>
      </c>
      <c r="H323" s="13">
        <f>IFERROR(VLOOKUP(C323,SRA!B:T,18,0),"")</f>
        <v>1237.53</v>
      </c>
      <c r="I323" s="13">
        <f>IFERROR(VLOOKUP(C323,SRA!B:T,19,0),"")</f>
        <v>0</v>
      </c>
      <c r="J323" s="13">
        <f>IFERROR(VLOOKUP(C323,OUTUBRO!B:F,3,0),"")</f>
        <v>1410.82</v>
      </c>
      <c r="K323" s="13">
        <f>J323-L323</f>
        <v>702.74</v>
      </c>
      <c r="L323" s="13">
        <f>IFERROR(VLOOKUP(C323,OUTUBRO!B:H,7,0),"")</f>
        <v>708.07999999999993</v>
      </c>
      <c r="M323" s="39" t="str">
        <f>IFERROR(VLOOKUP(C323,FÉRIAS!C:D,2,0),"")</f>
        <v>ELVIS ALVES DA COSTA</v>
      </c>
      <c r="N323" s="26" t="str">
        <f>IFERROR(VLOOKUP(C323,Plan2!B:C,2,0),"")</f>
        <v/>
      </c>
    </row>
    <row r="324" spans="2:14" s="26" customFormat="1">
      <c r="B324" s="17">
        <f t="shared" si="4"/>
        <v>316</v>
      </c>
      <c r="C324" s="73">
        <v>2784</v>
      </c>
      <c r="D324" s="74" t="s">
        <v>223</v>
      </c>
      <c r="E324" s="17" t="str">
        <f>IFERROR(VLOOKUP(C324,SRA!B:I,8,0),"")</f>
        <v>CLT</v>
      </c>
      <c r="F324" s="25" t="s">
        <v>583</v>
      </c>
      <c r="G324" s="17" t="str">
        <f>IFERROR(VLOOKUP(VLOOKUP(C324,SRA!B:F,5,0),FUNÇÃO!A:B,2,0),"")</f>
        <v>OP. DE PROD. IND.</v>
      </c>
      <c r="H324" s="13">
        <f>IFERROR(VLOOKUP(C324,SRA!B:T,18,0),"")</f>
        <v>1299.4100000000001</v>
      </c>
      <c r="I324" s="13">
        <f>IFERROR(VLOOKUP(C324,SRA!B:T,19,0),"")</f>
        <v>0</v>
      </c>
      <c r="J324" s="13">
        <f>IFERROR(VLOOKUP(C324,OUTUBRO!B:F,3,0),"")</f>
        <v>1299.4100000000001</v>
      </c>
      <c r="K324" s="13">
        <f>J324-L324</f>
        <v>458.11000000000013</v>
      </c>
      <c r="L324" s="13">
        <f>IFERROR(VLOOKUP(C324,OUTUBRO!B:H,7,0),"")</f>
        <v>841.3</v>
      </c>
      <c r="M324" s="39" t="str">
        <f>IFERROR(VLOOKUP(C324,FÉRIAS!C:D,2,0),"")</f>
        <v/>
      </c>
      <c r="N324" s="26" t="str">
        <f>IFERROR(VLOOKUP(C324,Plan2!B:C,2,0),"")</f>
        <v/>
      </c>
    </row>
    <row r="325" spans="2:14" s="26" customFormat="1">
      <c r="B325" s="17">
        <f t="shared" si="4"/>
        <v>317</v>
      </c>
      <c r="C325" s="73">
        <v>2785</v>
      </c>
      <c r="D325" s="74" t="s">
        <v>224</v>
      </c>
      <c r="E325" s="17" t="str">
        <f>IFERROR(VLOOKUP(C325,SRA!B:I,8,0),"")</f>
        <v>CLT</v>
      </c>
      <c r="F325" s="25" t="s">
        <v>597</v>
      </c>
      <c r="G325" s="17" t="str">
        <f>IFERROR(VLOOKUP(VLOOKUP(C325,SRA!B:F,5,0),FUNÇÃO!A:B,2,0),"")</f>
        <v>OP. DE PROD. IND.</v>
      </c>
      <c r="H325" s="13">
        <f>IFERROR(VLOOKUP(C325,SRA!B:T,18,0),"")</f>
        <v>1237.54</v>
      </c>
      <c r="I325" s="13">
        <f>IFERROR(VLOOKUP(C325,SRA!B:T,19,0),"")</f>
        <v>0</v>
      </c>
      <c r="J325" s="13">
        <f>IFERROR(VLOOKUP(C325,OUTUBRO!B:F,3,0),"")</f>
        <v>1375.03</v>
      </c>
      <c r="K325" s="13">
        <f>J325-L325</f>
        <v>1066.01</v>
      </c>
      <c r="L325" s="13">
        <f>IFERROR(VLOOKUP(C325,OUTUBRO!B:H,7,0),"")</f>
        <v>309.02</v>
      </c>
      <c r="M325" s="39" t="str">
        <f>IFERROR(VLOOKUP(C325,FÉRIAS!C:D,2,0),"")</f>
        <v>JEANNE D ARC PEDROSA PESSOA</v>
      </c>
      <c r="N325" s="26" t="str">
        <f>IFERROR(VLOOKUP(C325,Plan2!B:C,2,0),"")</f>
        <v/>
      </c>
    </row>
    <row r="326" spans="2:14" s="26" customFormat="1">
      <c r="B326" s="17">
        <f t="shared" si="4"/>
        <v>318</v>
      </c>
      <c r="C326" s="73">
        <v>2788</v>
      </c>
      <c r="D326" s="74" t="s">
        <v>225</v>
      </c>
      <c r="E326" s="17" t="str">
        <f>IFERROR(VLOOKUP(C326,SRA!B:I,8,0),"")</f>
        <v>CLT</v>
      </c>
      <c r="F326" s="25" t="s">
        <v>583</v>
      </c>
      <c r="G326" s="17" t="str">
        <f>IFERROR(VLOOKUP(VLOOKUP(C326,SRA!B:F,5,0),FUNÇÃO!A:B,2,0),"")</f>
        <v>OP. DE PROD. IND.</v>
      </c>
      <c r="H326" s="13">
        <f>IFERROR(VLOOKUP(C326,SRA!B:T,18,0),"")</f>
        <v>1364.4</v>
      </c>
      <c r="I326" s="13">
        <f>IFERROR(VLOOKUP(C326,SRA!B:T,19,0),"")</f>
        <v>0</v>
      </c>
      <c r="J326" s="13">
        <f>IFERROR(VLOOKUP(C326,OUTUBRO!B:F,3,0),"")</f>
        <v>1398.46</v>
      </c>
      <c r="K326" s="13">
        <f>J326-L326</f>
        <v>270.18000000000006</v>
      </c>
      <c r="L326" s="13">
        <f>IFERROR(VLOOKUP(C326,OUTUBRO!B:H,7,0),"")</f>
        <v>1128.28</v>
      </c>
      <c r="M326" s="39" t="str">
        <f>IFERROR(VLOOKUP(C326,FÉRIAS!C:D,2,0),"")</f>
        <v/>
      </c>
      <c r="N326" s="26" t="str">
        <f>IFERROR(VLOOKUP(C326,Plan2!B:C,2,0),"")</f>
        <v/>
      </c>
    </row>
    <row r="327" spans="2:14" s="26" customFormat="1">
      <c r="B327" s="17">
        <f t="shared" si="4"/>
        <v>319</v>
      </c>
      <c r="C327" s="73">
        <v>2790</v>
      </c>
      <c r="D327" s="74" t="s">
        <v>226</v>
      </c>
      <c r="E327" s="17" t="str">
        <f>IFERROR(VLOOKUP(C327,SRA!B:I,8,0),"")</f>
        <v>CLT</v>
      </c>
      <c r="F327" s="25" t="s">
        <v>583</v>
      </c>
      <c r="G327" s="17" t="str">
        <f>IFERROR(VLOOKUP(VLOOKUP(C327,SRA!B:F,5,0),FUNÇÃO!A:B,2,0),"")</f>
        <v>TEC. EM ADM. E FIN.</v>
      </c>
      <c r="H327" s="13">
        <f>IFERROR(VLOOKUP(C327,SRA!B:T,18,0),"")</f>
        <v>1651.49</v>
      </c>
      <c r="I327" s="13">
        <f>IFERROR(VLOOKUP(C327,SRA!B:T,19,0),"")</f>
        <v>930.5</v>
      </c>
      <c r="J327" s="13">
        <f>IFERROR(VLOOKUP(C327,OUTUBRO!B:F,3,0),"")</f>
        <v>2581.9899999999998</v>
      </c>
      <c r="K327" s="13">
        <f>J327-L327</f>
        <v>1343.62</v>
      </c>
      <c r="L327" s="13">
        <f>IFERROR(VLOOKUP(C327,OUTUBRO!B:H,7,0),"")</f>
        <v>1238.3699999999999</v>
      </c>
      <c r="M327" s="39" t="str">
        <f>IFERROR(VLOOKUP(C327,FÉRIAS!C:D,2,0),"")</f>
        <v/>
      </c>
      <c r="N327" s="26" t="str">
        <f>IFERROR(VLOOKUP(C327,Plan2!B:C,2,0),"")</f>
        <v/>
      </c>
    </row>
    <row r="328" spans="2:14" s="26" customFormat="1">
      <c r="B328" s="17">
        <f t="shared" si="4"/>
        <v>320</v>
      </c>
      <c r="C328" s="73">
        <v>2791</v>
      </c>
      <c r="D328" s="74" t="s">
        <v>227</v>
      </c>
      <c r="E328" s="17" t="str">
        <f>IFERROR(VLOOKUP(C328,SRA!B:I,8,0),"")</f>
        <v>CLT</v>
      </c>
      <c r="F328" s="25" t="s">
        <v>583</v>
      </c>
      <c r="G328" s="17" t="str">
        <f>IFERROR(VLOOKUP(VLOOKUP(C328,SRA!B:F,5,0),FUNÇÃO!A:B,2,0),"")</f>
        <v>FARMACEUTICO IND</v>
      </c>
      <c r="H328" s="13">
        <f>IFERROR(VLOOKUP(C328,SRA!B:T,18,0),"")</f>
        <v>4763.66</v>
      </c>
      <c r="I328" s="13">
        <f>IFERROR(VLOOKUP(C328,SRA!B:T,19,0),"")</f>
        <v>1993.92</v>
      </c>
      <c r="J328" s="13">
        <f>IFERROR(VLOOKUP(C328,OUTUBRO!B:F,3,0),"")</f>
        <v>6757.58</v>
      </c>
      <c r="K328" s="13">
        <f>J328-L328</f>
        <v>1506.9300000000003</v>
      </c>
      <c r="L328" s="13">
        <f>IFERROR(VLOOKUP(C328,OUTUBRO!B:H,7,0),"")</f>
        <v>5250.65</v>
      </c>
      <c r="M328" s="39" t="str">
        <f>IFERROR(VLOOKUP(C328,FÉRIAS!C:D,2,0),"")</f>
        <v/>
      </c>
      <c r="N328" s="26" t="str">
        <f>IFERROR(VLOOKUP(C328,Plan2!B:C,2,0),"")</f>
        <v/>
      </c>
    </row>
    <row r="329" spans="2:14" s="26" customFormat="1">
      <c r="B329" s="17">
        <f t="shared" si="4"/>
        <v>321</v>
      </c>
      <c r="C329" s="73">
        <v>2797</v>
      </c>
      <c r="D329" s="74" t="s">
        <v>228</v>
      </c>
      <c r="E329" s="17" t="str">
        <f>IFERROR(VLOOKUP(C329,SRA!B:I,8,0),"")</f>
        <v>CLT</v>
      </c>
      <c r="F329" s="25" t="s">
        <v>583</v>
      </c>
      <c r="G329" s="17" t="str">
        <f>IFERROR(VLOOKUP(VLOOKUP(C329,SRA!B:F,5,0),FUNÇÃO!A:B,2,0),"")</f>
        <v>TEC. EM ADM. E FIN.</v>
      </c>
      <c r="H329" s="13">
        <f>IFERROR(VLOOKUP(C329,SRA!B:T,18,0),"")</f>
        <v>1651.49</v>
      </c>
      <c r="I329" s="13">
        <f>IFERROR(VLOOKUP(C329,SRA!B:T,19,0),"")</f>
        <v>1993.92</v>
      </c>
      <c r="J329" s="13">
        <f>IFERROR(VLOOKUP(C329,OUTUBRO!B:F,3,0),"")</f>
        <v>3707.09</v>
      </c>
      <c r="K329" s="13">
        <f>J329-L329</f>
        <v>3233.19</v>
      </c>
      <c r="L329" s="13">
        <f>IFERROR(VLOOKUP(C329,OUTUBRO!B:H,7,0),"")</f>
        <v>473.9</v>
      </c>
      <c r="M329" s="39" t="str">
        <f>IFERROR(VLOOKUP(C329,FÉRIAS!C:D,2,0),"")</f>
        <v/>
      </c>
      <c r="N329" s="26" t="str">
        <f>IFERROR(VLOOKUP(C329,Plan2!B:C,2,0),"")</f>
        <v/>
      </c>
    </row>
    <row r="330" spans="2:14" s="26" customFormat="1">
      <c r="B330" s="17">
        <f t="shared" si="4"/>
        <v>322</v>
      </c>
      <c r="C330" s="73">
        <v>2798</v>
      </c>
      <c r="D330" s="74" t="s">
        <v>229</v>
      </c>
      <c r="E330" s="17" t="str">
        <f>IFERROR(VLOOKUP(C330,SRA!B:I,8,0),"")</f>
        <v>CLT</v>
      </c>
      <c r="F330" s="25" t="s">
        <v>597</v>
      </c>
      <c r="G330" s="17" t="str">
        <f>IFERROR(VLOOKUP(VLOOKUP(C330,SRA!B:F,5,0),FUNÇÃO!A:B,2,0),"")</f>
        <v>TEC. EM ADM. E FIN.</v>
      </c>
      <c r="H330" s="13">
        <f>IFERROR(VLOOKUP(C330,SRA!B:T,18,0),"")</f>
        <v>1651.49</v>
      </c>
      <c r="I330" s="13">
        <f>IFERROR(VLOOKUP(C330,SRA!B:T,19,0),"")</f>
        <v>1993.92</v>
      </c>
      <c r="J330" s="13">
        <f>IFERROR(VLOOKUP(C330,OUTUBRO!B:F,3,0),"")</f>
        <v>10189.42</v>
      </c>
      <c r="K330" s="13">
        <f>J330-L330</f>
        <v>5737.51</v>
      </c>
      <c r="L330" s="13">
        <f>IFERROR(VLOOKUP(C330,OUTUBRO!B:H,7,0),"")</f>
        <v>4451.91</v>
      </c>
      <c r="M330" s="39" t="str">
        <f>IFERROR(VLOOKUP(C330,FÉRIAS!C:D,2,0),"")</f>
        <v>MARCO ANDRE ANTUNES CORREIA</v>
      </c>
      <c r="N330" s="26" t="str">
        <f>IFERROR(VLOOKUP(C330,Plan2!B:C,2,0),"")</f>
        <v/>
      </c>
    </row>
    <row r="331" spans="2:14" s="26" customFormat="1">
      <c r="B331" s="17">
        <f t="shared" ref="B331:B394" si="5">B330+1</f>
        <v>323</v>
      </c>
      <c r="C331" s="73">
        <v>2799</v>
      </c>
      <c r="D331" s="74" t="s">
        <v>441</v>
      </c>
      <c r="E331" s="17" t="str">
        <f>IFERROR(VLOOKUP(C331,SRA!B:I,8,0),"")</f>
        <v>CLT</v>
      </c>
      <c r="F331" s="25" t="s">
        <v>583</v>
      </c>
      <c r="G331" s="17" t="str">
        <f>IFERROR(VLOOKUP(VLOOKUP(C331,SRA!B:F,5,0),FUNÇÃO!A:B,2,0),"")</f>
        <v>TEC. EM ADM. E FIN.</v>
      </c>
      <c r="H331" s="13">
        <f>IFERROR(VLOOKUP(C331,SRA!B:T,18,0),"")</f>
        <v>1651.49</v>
      </c>
      <c r="I331" s="13">
        <f>IFERROR(VLOOKUP(C331,SRA!B:T,19,0),"")</f>
        <v>178.97</v>
      </c>
      <c r="J331" s="13">
        <f>IFERROR(VLOOKUP(C331,OUTUBRO!B:F,3,0),"")</f>
        <v>2106.98</v>
      </c>
      <c r="K331" s="13">
        <f>J331-L331</f>
        <v>512.86999999999989</v>
      </c>
      <c r="L331" s="13">
        <f>IFERROR(VLOOKUP(C331,OUTUBRO!B:H,7,0),"")</f>
        <v>1594.1100000000001</v>
      </c>
      <c r="M331" s="39" t="str">
        <f>IFERROR(VLOOKUP(C331,FÉRIAS!C:D,2,0),"")</f>
        <v/>
      </c>
      <c r="N331" s="26" t="str">
        <f>IFERROR(VLOOKUP(C331,Plan2!B:C,2,0),"")</f>
        <v/>
      </c>
    </row>
    <row r="332" spans="2:14" s="26" customFormat="1">
      <c r="B332" s="17">
        <f t="shared" si="5"/>
        <v>324</v>
      </c>
      <c r="C332" s="73">
        <v>2801</v>
      </c>
      <c r="D332" s="74" t="s">
        <v>230</v>
      </c>
      <c r="E332" s="17" t="str">
        <f>IFERROR(VLOOKUP(C332,SRA!B:I,8,0),"")</f>
        <v>CLT</v>
      </c>
      <c r="F332" s="25" t="s">
        <v>597</v>
      </c>
      <c r="G332" s="17" t="str">
        <f>IFERROR(VLOOKUP(VLOOKUP(C332,SRA!B:F,5,0),FUNÇÃO!A:B,2,0),"")</f>
        <v>TEC. CONTABIL</v>
      </c>
      <c r="H332" s="13">
        <f>IFERROR(VLOOKUP(C332,SRA!B:T,18,0),"")</f>
        <v>4601.46</v>
      </c>
      <c r="I332" s="13">
        <f>IFERROR(VLOOKUP(C332,SRA!B:T,19,0),"")</f>
        <v>0</v>
      </c>
      <c r="J332" s="13">
        <f>IFERROR(VLOOKUP(C332,OUTUBRO!B:F,3,0),"")</f>
        <v>7278.74</v>
      </c>
      <c r="K332" s="13">
        <f>J332-L332</f>
        <v>6588.5199999999995</v>
      </c>
      <c r="L332" s="13">
        <f>IFERROR(VLOOKUP(C332,OUTUBRO!B:H,7,0),"")</f>
        <v>690.22</v>
      </c>
      <c r="M332" s="39" t="str">
        <f>IFERROR(VLOOKUP(C332,FÉRIAS!C:D,2,0),"")</f>
        <v>VALERIA JALES DA SILVA</v>
      </c>
      <c r="N332" s="26" t="str">
        <f>IFERROR(VLOOKUP(C332,Plan2!B:C,2,0),"")</f>
        <v/>
      </c>
    </row>
    <row r="333" spans="2:14" s="26" customFormat="1">
      <c r="B333" s="17">
        <f t="shared" si="5"/>
        <v>325</v>
      </c>
      <c r="C333" s="73">
        <v>2806</v>
      </c>
      <c r="D333" s="74" t="s">
        <v>231</v>
      </c>
      <c r="E333" s="17" t="str">
        <f>IFERROR(VLOOKUP(C333,SRA!B:I,8,0),"")</f>
        <v>CLT</v>
      </c>
      <c r="F333" s="25" t="s">
        <v>597</v>
      </c>
      <c r="G333" s="17" t="str">
        <f>IFERROR(VLOOKUP(VLOOKUP(C333,SRA!B:F,5,0),FUNÇÃO!A:B,2,0),"")</f>
        <v>TEC. CONTABIL</v>
      </c>
      <c r="H333" s="13">
        <f>IFERROR(VLOOKUP(C333,SRA!B:T,18,0),"")</f>
        <v>1911.8</v>
      </c>
      <c r="I333" s="13">
        <f>IFERROR(VLOOKUP(C333,SRA!B:T,19,0),"")</f>
        <v>1993.92</v>
      </c>
      <c r="J333" s="13">
        <f>IFERROR(VLOOKUP(C333,OUTUBRO!B:F,3,0),"")</f>
        <v>7464.26</v>
      </c>
      <c r="K333" s="13">
        <f>J333-L333</f>
        <v>2454.8600000000006</v>
      </c>
      <c r="L333" s="13">
        <f>IFERROR(VLOOKUP(C333,OUTUBRO!B:H,7,0),"")</f>
        <v>5009.3999999999996</v>
      </c>
      <c r="M333" s="39" t="str">
        <f>IFERROR(VLOOKUP(C333,FÉRIAS!C:D,2,0),"")</f>
        <v>ANA APARECIDA DE ANDRADE LIMA</v>
      </c>
      <c r="N333" s="26" t="str">
        <f>IFERROR(VLOOKUP(C333,Plan2!B:C,2,0),"")</f>
        <v/>
      </c>
    </row>
    <row r="334" spans="2:14" s="26" customFormat="1">
      <c r="B334" s="17">
        <f t="shared" si="5"/>
        <v>326</v>
      </c>
      <c r="C334" s="73">
        <v>2808</v>
      </c>
      <c r="D334" s="74" t="s">
        <v>448</v>
      </c>
      <c r="E334" s="17" t="str">
        <f>IFERROR(VLOOKUP(C334,SRA!B:I,8,0),"")</f>
        <v>CLT</v>
      </c>
      <c r="F334" s="25" t="s">
        <v>583</v>
      </c>
      <c r="G334" s="17" t="str">
        <f>IFERROR(VLOOKUP(VLOOKUP(C334,SRA!B:F,5,0),FUNÇÃO!A:B,2,0),"")</f>
        <v>TEC. EM ADM. E FIN.</v>
      </c>
      <c r="H334" s="13">
        <f>IFERROR(VLOOKUP(C334,SRA!B:T,18,0),"")</f>
        <v>1734.07</v>
      </c>
      <c r="I334" s="13">
        <f>IFERROR(VLOOKUP(C334,SRA!B:T,19,0),"")</f>
        <v>0</v>
      </c>
      <c r="J334" s="13">
        <f>IFERROR(VLOOKUP(C334,OUTUBRO!B:F,3,0),"")</f>
        <v>2010.59</v>
      </c>
      <c r="K334" s="13">
        <f>J334-L334</f>
        <v>534.80999999999972</v>
      </c>
      <c r="L334" s="13">
        <f>IFERROR(VLOOKUP(C334,OUTUBRO!B:H,7,0),"")</f>
        <v>1475.7800000000002</v>
      </c>
      <c r="M334" s="39" t="str">
        <f>IFERROR(VLOOKUP(C334,FÉRIAS!C:D,2,0),"")</f>
        <v/>
      </c>
      <c r="N334" s="26" t="str">
        <f>IFERROR(VLOOKUP(C334,Plan2!B:C,2,0),"")</f>
        <v/>
      </c>
    </row>
    <row r="335" spans="2:14" s="26" customFormat="1">
      <c r="B335" s="17">
        <f t="shared" si="5"/>
        <v>327</v>
      </c>
      <c r="C335" s="73">
        <v>2816</v>
      </c>
      <c r="D335" s="74" t="s">
        <v>232</v>
      </c>
      <c r="E335" s="17" t="str">
        <f>IFERROR(VLOOKUP(C335,SRA!B:I,8,0),"")</f>
        <v>CLT</v>
      </c>
      <c r="F335" s="25" t="s">
        <v>583</v>
      </c>
      <c r="G335" s="17" t="str">
        <f>IFERROR(VLOOKUP(VLOOKUP(C335,SRA!B:F,5,0),FUNÇÃO!A:B,2,0),"")</f>
        <v>TEC.EM QUALIDADE IND</v>
      </c>
      <c r="H335" s="13">
        <f>IFERROR(VLOOKUP(C335,SRA!B:T,18,0),"")</f>
        <v>1572.83</v>
      </c>
      <c r="I335" s="13">
        <f>IFERROR(VLOOKUP(C335,SRA!B:T,19,0),"")</f>
        <v>0</v>
      </c>
      <c r="J335" s="13">
        <f>IFERROR(VLOOKUP(C335,OUTUBRO!B:F,3,0),"")</f>
        <v>1953.06</v>
      </c>
      <c r="K335" s="13">
        <f>J335-L335</f>
        <v>723.92000000000007</v>
      </c>
      <c r="L335" s="13">
        <f>IFERROR(VLOOKUP(C335,OUTUBRO!B:H,7,0),"")</f>
        <v>1229.1399999999999</v>
      </c>
      <c r="M335" s="39" t="str">
        <f>IFERROR(VLOOKUP(C335,FÉRIAS!C:D,2,0),"")</f>
        <v/>
      </c>
      <c r="N335" s="26" t="str">
        <f>IFERROR(VLOOKUP(C335,Plan2!B:C,2,0),"")</f>
        <v/>
      </c>
    </row>
    <row r="336" spans="2:14" s="26" customFormat="1">
      <c r="B336" s="17">
        <f t="shared" si="5"/>
        <v>328</v>
      </c>
      <c r="C336" s="73">
        <v>2819</v>
      </c>
      <c r="D336" s="74" t="s">
        <v>233</v>
      </c>
      <c r="E336" s="17" t="str">
        <f>IFERROR(VLOOKUP(C336,SRA!B:I,8,0),"")</f>
        <v>CLT</v>
      </c>
      <c r="F336" s="25" t="s">
        <v>583</v>
      </c>
      <c r="G336" s="17" t="str">
        <f>IFERROR(VLOOKUP(VLOOKUP(C336,SRA!B:F,5,0),FUNÇÃO!A:B,2,0),"")</f>
        <v>TEC. EM ADM. E FIN.</v>
      </c>
      <c r="H336" s="13">
        <f>IFERROR(VLOOKUP(C336,SRA!B:T,18,0),"")</f>
        <v>1651.49</v>
      </c>
      <c r="I336" s="13">
        <f>IFERROR(VLOOKUP(C336,SRA!B:T,19,0),"")</f>
        <v>5739.47</v>
      </c>
      <c r="J336" s="13">
        <f>IFERROR(VLOOKUP(C336,OUTUBRO!B:F,3,0),"")</f>
        <v>14781.92</v>
      </c>
      <c r="K336" s="13">
        <f>J336-L336</f>
        <v>2522.1499999999996</v>
      </c>
      <c r="L336" s="13">
        <f>IFERROR(VLOOKUP(C336,OUTUBRO!B:H,7,0),"")</f>
        <v>12259.77</v>
      </c>
      <c r="M336" s="39" t="str">
        <f>IFERROR(VLOOKUP(C336,FÉRIAS!C:D,2,0),"")</f>
        <v/>
      </c>
      <c r="N336" s="26" t="str">
        <f>IFERROR(VLOOKUP(C336,Plan2!B:C,2,0),"")</f>
        <v/>
      </c>
    </row>
    <row r="337" spans="2:14" s="26" customFormat="1">
      <c r="B337" s="17">
        <f t="shared" si="5"/>
        <v>329</v>
      </c>
      <c r="C337" s="73">
        <v>2820</v>
      </c>
      <c r="D337" s="74" t="s">
        <v>234</v>
      </c>
      <c r="E337" s="17" t="str">
        <f>IFERROR(VLOOKUP(C337,SRA!B:I,8,0),"")</f>
        <v>CLT</v>
      </c>
      <c r="F337" s="25" t="s">
        <v>583</v>
      </c>
      <c r="G337" s="17" t="str">
        <f>IFERROR(VLOOKUP(VLOOKUP(C337,SRA!B:F,5,0),FUNÇÃO!A:B,2,0),"")</f>
        <v>TEC. EM ADM. E FIN.</v>
      </c>
      <c r="H337" s="13">
        <f>IFERROR(VLOOKUP(C337,SRA!B:T,18,0),"")</f>
        <v>1651.49</v>
      </c>
      <c r="I337" s="13">
        <f>IFERROR(VLOOKUP(C337,SRA!B:T,19,0),"")</f>
        <v>3000</v>
      </c>
      <c r="J337" s="13">
        <f>IFERROR(VLOOKUP(C337,OUTUBRO!B:F,3,0),"")</f>
        <v>4651.49</v>
      </c>
      <c r="K337" s="13">
        <f>J337-L337</f>
        <v>2069.75</v>
      </c>
      <c r="L337" s="13">
        <f>IFERROR(VLOOKUP(C337,OUTUBRO!B:H,7,0),"")</f>
        <v>2581.7399999999998</v>
      </c>
      <c r="M337" s="39" t="str">
        <f>IFERROR(VLOOKUP(C337,FÉRIAS!C:D,2,0),"")</f>
        <v/>
      </c>
      <c r="N337" s="26" t="str">
        <f>IFERROR(VLOOKUP(C337,Plan2!B:C,2,0),"")</f>
        <v/>
      </c>
    </row>
    <row r="338" spans="2:14" s="26" customFormat="1">
      <c r="B338" s="17">
        <f t="shared" si="5"/>
        <v>330</v>
      </c>
      <c r="C338" s="73">
        <v>2821</v>
      </c>
      <c r="D338" s="74" t="s">
        <v>449</v>
      </c>
      <c r="E338" s="17" t="str">
        <f>IFERROR(VLOOKUP(C338,SRA!B:I,8,0),"")</f>
        <v>CLT</v>
      </c>
      <c r="F338" s="25" t="s">
        <v>583</v>
      </c>
      <c r="G338" s="17" t="str">
        <f>IFERROR(VLOOKUP(VLOOKUP(C338,SRA!B:F,5,0),FUNÇÃO!A:B,2,0),"")</f>
        <v>ANA ASS FARMACEUTICA</v>
      </c>
      <c r="H338" s="13">
        <f>IFERROR(VLOOKUP(C338,SRA!B:T,18,0),"")</f>
        <v>4043.17</v>
      </c>
      <c r="I338" s="13">
        <f>IFERROR(VLOOKUP(C338,SRA!B:T,19,0),"")</f>
        <v>0</v>
      </c>
      <c r="J338" s="13">
        <f>IFERROR(VLOOKUP(C338,OUTUBRO!B:F,3,0),"")</f>
        <v>4043.17</v>
      </c>
      <c r="K338" s="13">
        <f>J338-L338</f>
        <v>636.69000000000005</v>
      </c>
      <c r="L338" s="13">
        <f>IFERROR(VLOOKUP(C338,OUTUBRO!B:H,7,0),"")</f>
        <v>3406.48</v>
      </c>
      <c r="M338" s="39" t="str">
        <f>IFERROR(VLOOKUP(C338,FÉRIAS!C:D,2,0),"")</f>
        <v/>
      </c>
      <c r="N338" s="26" t="str">
        <f>IFERROR(VLOOKUP(C338,Plan2!B:C,2,0),"")</f>
        <v/>
      </c>
    </row>
    <row r="339" spans="2:14" s="26" customFormat="1">
      <c r="B339" s="17">
        <f t="shared" si="5"/>
        <v>331</v>
      </c>
      <c r="C339" s="73">
        <v>2823</v>
      </c>
      <c r="D339" s="74" t="s">
        <v>432</v>
      </c>
      <c r="E339" s="17" t="str">
        <f>IFERROR(VLOOKUP(C339,SRA!B:I,8,0),"")</f>
        <v>CLT</v>
      </c>
      <c r="F339" s="25" t="s">
        <v>583</v>
      </c>
      <c r="G339" s="17" t="str">
        <f>IFERROR(VLOOKUP(VLOOKUP(C339,SRA!B:F,5,0),FUNÇÃO!A:B,2,0),"")</f>
        <v>TEC. EM ADM. E FIN.</v>
      </c>
      <c r="H339" s="13">
        <f>IFERROR(VLOOKUP(C339,SRA!B:T,18,0),"")</f>
        <v>1651.49</v>
      </c>
      <c r="I339" s="13">
        <f>IFERROR(VLOOKUP(C339,SRA!B:T,19,0),"")</f>
        <v>0</v>
      </c>
      <c r="J339" s="13">
        <f>IFERROR(VLOOKUP(C339,OUTUBRO!B:F,3,0),"")</f>
        <v>1651.49</v>
      </c>
      <c r="K339" s="13">
        <f>J339-L339</f>
        <v>715.58</v>
      </c>
      <c r="L339" s="13">
        <f>IFERROR(VLOOKUP(C339,OUTUBRO!B:H,7,0),"")</f>
        <v>935.91</v>
      </c>
      <c r="M339" s="39" t="str">
        <f>IFERROR(VLOOKUP(C339,FÉRIAS!C:D,2,0),"")</f>
        <v/>
      </c>
      <c r="N339" s="26" t="str">
        <f>IFERROR(VLOOKUP(C339,Plan2!B:C,2,0),"")</f>
        <v/>
      </c>
    </row>
    <row r="340" spans="2:14" s="26" customFormat="1">
      <c r="B340" s="17">
        <f t="shared" si="5"/>
        <v>332</v>
      </c>
      <c r="C340" s="25">
        <v>2824</v>
      </c>
      <c r="D340" s="74" t="s">
        <v>497</v>
      </c>
      <c r="E340" s="17" t="str">
        <f>IFERROR(VLOOKUP(C340,SRA!B:I,8,0),"")</f>
        <v>CLT</v>
      </c>
      <c r="F340" s="25" t="s">
        <v>613</v>
      </c>
      <c r="G340" s="17" t="str">
        <f>IFERROR(VLOOKUP(VLOOKUP(C340,SRA!B:F,5,0),FUNÇÃO!A:B,2,0),"")</f>
        <v>ANA ASS FARMACEUTICA</v>
      </c>
      <c r="H340" s="13">
        <f>IFERROR(VLOOKUP(C340,SRA!B:T,18,0),"")</f>
        <v>4043.16</v>
      </c>
      <c r="I340" s="13">
        <f>IFERROR(VLOOKUP(C340,SRA!B:T,19,0),"")</f>
        <v>0</v>
      </c>
      <c r="J340" s="13">
        <v>0</v>
      </c>
      <c r="K340" s="13">
        <v>0</v>
      </c>
      <c r="L340" s="13">
        <v>0</v>
      </c>
      <c r="M340" s="39" t="str">
        <f>IFERROR(VLOOKUP(C340,FÉRIAS!C:D,2,0),"")</f>
        <v/>
      </c>
      <c r="N340" s="26" t="str">
        <f>IFERROR(VLOOKUP(C340,Plan2!B:C,2,0),"")</f>
        <v>ANA PAULA BARBOSA CAVALCANTI</v>
      </c>
    </row>
    <row r="341" spans="2:14" s="26" customFormat="1">
      <c r="B341" s="17">
        <f t="shared" si="5"/>
        <v>333</v>
      </c>
      <c r="C341" s="73">
        <v>2827</v>
      </c>
      <c r="D341" s="74" t="s">
        <v>459</v>
      </c>
      <c r="E341" s="17" t="str">
        <f>IFERROR(VLOOKUP(C341,SRA!B:I,8,0),"")</f>
        <v>CLT</v>
      </c>
      <c r="F341" s="25" t="s">
        <v>583</v>
      </c>
      <c r="G341" s="17" t="str">
        <f>IFERROR(VLOOKUP(VLOOKUP(C341,SRA!B:F,5,0),FUNÇÃO!A:B,2,0),"")</f>
        <v>TEC. EM ADM. E FIN.</v>
      </c>
      <c r="H341" s="13">
        <f>IFERROR(VLOOKUP(C341,SRA!B:T,18,0),"")</f>
        <v>1651.49</v>
      </c>
      <c r="I341" s="13">
        <f>IFERROR(VLOOKUP(C341,SRA!B:T,19,0),"")</f>
        <v>178.97</v>
      </c>
      <c r="J341" s="13">
        <f>IFERROR(VLOOKUP(C341,OUTUBRO!B:F,3,0),"")</f>
        <v>1830.46</v>
      </c>
      <c r="K341" s="13">
        <f>J341-L341</f>
        <v>701.41000000000008</v>
      </c>
      <c r="L341" s="13">
        <f>IFERROR(VLOOKUP(C341,OUTUBRO!B:H,7,0),"")</f>
        <v>1129.05</v>
      </c>
      <c r="M341" s="39" t="str">
        <f>IFERROR(VLOOKUP(C341,FÉRIAS!C:D,2,0),"")</f>
        <v/>
      </c>
      <c r="N341" s="26" t="str">
        <f>IFERROR(VLOOKUP(C341,Plan2!B:C,2,0),"")</f>
        <v/>
      </c>
    </row>
    <row r="342" spans="2:14" s="26" customFormat="1">
      <c r="B342" s="17">
        <f t="shared" si="5"/>
        <v>334</v>
      </c>
      <c r="C342" s="73">
        <v>2831</v>
      </c>
      <c r="D342" s="74" t="s">
        <v>235</v>
      </c>
      <c r="E342" s="17" t="str">
        <f>IFERROR(VLOOKUP(C342,SRA!B:I,8,0),"")</f>
        <v>CLT</v>
      </c>
      <c r="F342" s="25" t="s">
        <v>583</v>
      </c>
      <c r="G342" s="17" t="str">
        <f>IFERROR(VLOOKUP(VLOOKUP(C342,SRA!B:F,5,0),FUNÇÃO!A:B,2,0),"")</f>
        <v>TEC. EM ADM. E FIN.</v>
      </c>
      <c r="H342" s="13">
        <f>IFERROR(VLOOKUP(C342,SRA!B:T,18,0),"")</f>
        <v>1651.49</v>
      </c>
      <c r="I342" s="13">
        <f>IFERROR(VLOOKUP(C342,SRA!B:T,19,0),"")</f>
        <v>3000</v>
      </c>
      <c r="J342" s="13">
        <f>IFERROR(VLOOKUP(C342,OUTUBRO!B:F,3,0),"")</f>
        <v>4651.49</v>
      </c>
      <c r="K342" s="13">
        <f>J342-L342</f>
        <v>1394.0999999999995</v>
      </c>
      <c r="L342" s="13">
        <f>IFERROR(VLOOKUP(C342,OUTUBRO!B:H,7,0),"")</f>
        <v>3257.3900000000003</v>
      </c>
      <c r="M342" s="39" t="str">
        <f>IFERROR(VLOOKUP(C342,FÉRIAS!C:D,2,0),"")</f>
        <v/>
      </c>
      <c r="N342" s="26" t="str">
        <f>IFERROR(VLOOKUP(C342,Plan2!B:C,2,0),"")</f>
        <v/>
      </c>
    </row>
    <row r="343" spans="2:14" s="26" customFormat="1">
      <c r="B343" s="17">
        <f t="shared" si="5"/>
        <v>335</v>
      </c>
      <c r="C343" s="73">
        <v>2833</v>
      </c>
      <c r="D343" s="74" t="s">
        <v>236</v>
      </c>
      <c r="E343" s="17" t="str">
        <f>IFERROR(VLOOKUP(C343,SRA!B:I,8,0),"")</f>
        <v>CLT</v>
      </c>
      <c r="F343" s="25" t="s">
        <v>583</v>
      </c>
      <c r="G343" s="17" t="str">
        <f>IFERROR(VLOOKUP(VLOOKUP(C343,SRA!B:F,5,0),FUNÇÃO!A:B,2,0),"")</f>
        <v>TEC. EM ADM. E FIN.</v>
      </c>
      <c r="H343" s="13">
        <f>IFERROR(VLOOKUP(C343,SRA!B:T,18,0),"")</f>
        <v>1734.07</v>
      </c>
      <c r="I343" s="13">
        <f>IFERROR(VLOOKUP(C343,SRA!B:T,19,0),"")</f>
        <v>930.5</v>
      </c>
      <c r="J343" s="13">
        <f>IFERROR(VLOOKUP(C343,OUTUBRO!B:F,3,0),"")</f>
        <v>3926.55</v>
      </c>
      <c r="K343" s="13">
        <f>J343-L343</f>
        <v>2808.1400000000003</v>
      </c>
      <c r="L343" s="13">
        <f>IFERROR(VLOOKUP(C343,OUTUBRO!B:H,7,0),"")</f>
        <v>1118.4100000000001</v>
      </c>
      <c r="M343" s="39" t="str">
        <f>IFERROR(VLOOKUP(C343,FÉRIAS!C:D,2,0),"")</f>
        <v/>
      </c>
      <c r="N343" s="26" t="str">
        <f>IFERROR(VLOOKUP(C343,Plan2!B:C,2,0),"")</f>
        <v/>
      </c>
    </row>
    <row r="344" spans="2:14" s="26" customFormat="1">
      <c r="B344" s="17">
        <f t="shared" si="5"/>
        <v>336</v>
      </c>
      <c r="C344" s="73">
        <v>2834</v>
      </c>
      <c r="D344" s="74" t="s">
        <v>237</v>
      </c>
      <c r="E344" s="17" t="str">
        <f>IFERROR(VLOOKUP(C344,SRA!B:I,8,0),"")</f>
        <v>CLT</v>
      </c>
      <c r="F344" s="25" t="s">
        <v>583</v>
      </c>
      <c r="G344" s="17" t="str">
        <f>IFERROR(VLOOKUP(VLOOKUP(C344,SRA!B:F,5,0),FUNÇÃO!A:B,2,0),"")</f>
        <v>TEC. EM ADM. E FIN.</v>
      </c>
      <c r="H344" s="13">
        <f>IFERROR(VLOOKUP(C344,SRA!B:T,18,0),"")</f>
        <v>1651.49</v>
      </c>
      <c r="I344" s="13">
        <f>IFERROR(VLOOKUP(C344,SRA!B:T,19,0),"")</f>
        <v>708.95</v>
      </c>
      <c r="J344" s="13">
        <f>IFERROR(VLOOKUP(C344,OUTUBRO!B:F,3,0),"")</f>
        <v>2636.96</v>
      </c>
      <c r="K344" s="13">
        <f>J344-L344</f>
        <v>633.97</v>
      </c>
      <c r="L344" s="13">
        <f>IFERROR(VLOOKUP(C344,OUTUBRO!B:H,7,0),"")</f>
        <v>2002.99</v>
      </c>
      <c r="M344" s="39" t="str">
        <f>IFERROR(VLOOKUP(C344,FÉRIAS!C:D,2,0),"")</f>
        <v/>
      </c>
      <c r="N344" s="26" t="str">
        <f>IFERROR(VLOOKUP(C344,Plan2!B:C,2,0),"")</f>
        <v/>
      </c>
    </row>
    <row r="345" spans="2:14" s="26" customFormat="1">
      <c r="B345" s="17">
        <f t="shared" si="5"/>
        <v>337</v>
      </c>
      <c r="C345" s="73">
        <v>2835</v>
      </c>
      <c r="D345" s="74" t="s">
        <v>476</v>
      </c>
      <c r="E345" s="17" t="str">
        <f>IFERROR(VLOOKUP(C345,SRA!B:I,8,0),"")</f>
        <v>CLT</v>
      </c>
      <c r="F345" s="25" t="s">
        <v>583</v>
      </c>
      <c r="G345" s="17" t="str">
        <f>IFERROR(VLOOKUP(VLOOKUP(C345,SRA!B:F,5,0),FUNÇÃO!A:B,2,0),"")</f>
        <v>TEC. EM ADM. E FIN.</v>
      </c>
      <c r="H345" s="13">
        <f>IFERROR(VLOOKUP(C345,SRA!B:T,18,0),"")</f>
        <v>1651.49</v>
      </c>
      <c r="I345" s="13">
        <f>IFERROR(VLOOKUP(C345,SRA!B:T,19,0),"")</f>
        <v>0</v>
      </c>
      <c r="J345" s="13">
        <f>IFERROR(VLOOKUP(C345,OUTUBRO!B:F,3,0),"")</f>
        <v>1651.49</v>
      </c>
      <c r="K345" s="13">
        <f>J345-L345</f>
        <v>657.45</v>
      </c>
      <c r="L345" s="13">
        <f>IFERROR(VLOOKUP(C345,OUTUBRO!B:H,7,0),"")</f>
        <v>994.04</v>
      </c>
      <c r="M345" s="39" t="str">
        <f>IFERROR(VLOOKUP(C345,FÉRIAS!C:D,2,0),"")</f>
        <v/>
      </c>
      <c r="N345" s="26" t="str">
        <f>IFERROR(VLOOKUP(C345,Plan2!B:C,2,0),"")</f>
        <v/>
      </c>
    </row>
    <row r="346" spans="2:14" s="26" customFormat="1">
      <c r="B346" s="17">
        <f t="shared" si="5"/>
        <v>338</v>
      </c>
      <c r="C346" s="25">
        <v>2836</v>
      </c>
      <c r="D346" s="74" t="s">
        <v>470</v>
      </c>
      <c r="E346" s="17" t="str">
        <f>IFERROR(VLOOKUP(C346,SRA!B:I,8,0),"")</f>
        <v>CLT</v>
      </c>
      <c r="F346" s="25" t="s">
        <v>613</v>
      </c>
      <c r="G346" s="17" t="str">
        <f>IFERROR(VLOOKUP(VLOOKUP(C346,SRA!B:F,5,0),FUNÇÃO!A:B,2,0),"")</f>
        <v>TEC. EM ADM. E FIN.</v>
      </c>
      <c r="H346" s="13">
        <f>IFERROR(VLOOKUP(C346,SRA!B:T,18,0),"")</f>
        <v>1651.49</v>
      </c>
      <c r="I346" s="13">
        <f>IFERROR(VLOOKUP(C346,SRA!B:T,19,0),"")</f>
        <v>0</v>
      </c>
      <c r="J346" s="13">
        <f>IFERROR(VLOOKUP(C346,OUTUBRO!B:F,3,0),"")</f>
        <v>2324.36</v>
      </c>
      <c r="K346" s="13">
        <f>J346-L346</f>
        <v>1361.5800000000002</v>
      </c>
      <c r="L346" s="13">
        <f>IFERROR(VLOOKUP(C346,OUTUBRO!B:H,7,0),"")</f>
        <v>962.78</v>
      </c>
      <c r="M346" s="39" t="str">
        <f>IFERROR(VLOOKUP(C346,FÉRIAS!C:D,2,0),"")</f>
        <v/>
      </c>
      <c r="N346" s="26" t="str">
        <f>IFERROR(VLOOKUP(C346,Plan2!B:C,2,0),"")</f>
        <v>MONALISA MARIA LEANDRO RIBEIRO</v>
      </c>
    </row>
    <row r="347" spans="2:14" s="26" customFormat="1">
      <c r="B347" s="17">
        <f t="shared" si="5"/>
        <v>339</v>
      </c>
      <c r="C347" s="73">
        <v>2837</v>
      </c>
      <c r="D347" s="74" t="s">
        <v>238</v>
      </c>
      <c r="E347" s="17" t="str">
        <f>IFERROR(VLOOKUP(C347,SRA!B:I,8,0),"")</f>
        <v>CLT</v>
      </c>
      <c r="F347" s="25" t="s">
        <v>583</v>
      </c>
      <c r="G347" s="17" t="str">
        <f>IFERROR(VLOOKUP(VLOOKUP(C347,SRA!B:F,5,0),FUNÇÃO!A:B,2,0),"")</f>
        <v>TEC. EM ADM. E FIN.</v>
      </c>
      <c r="H347" s="13">
        <f>IFERROR(VLOOKUP(C347,SRA!B:T,18,0),"")</f>
        <v>1651.49</v>
      </c>
      <c r="I347" s="13">
        <f>IFERROR(VLOOKUP(C347,SRA!B:T,19,0),"")</f>
        <v>930.5</v>
      </c>
      <c r="J347" s="13">
        <f>IFERROR(VLOOKUP(C347,OUTUBRO!B:F,3,0),"")</f>
        <v>2858.51</v>
      </c>
      <c r="K347" s="13">
        <f>J347-L347</f>
        <v>1467.3100000000002</v>
      </c>
      <c r="L347" s="13">
        <f>IFERROR(VLOOKUP(C347,OUTUBRO!B:H,7,0),"")</f>
        <v>1391.2</v>
      </c>
      <c r="M347" s="39" t="str">
        <f>IFERROR(VLOOKUP(C347,FÉRIAS!C:D,2,0),"")</f>
        <v/>
      </c>
      <c r="N347" s="26" t="str">
        <f>IFERROR(VLOOKUP(C347,Plan2!B:C,2,0),"")</f>
        <v/>
      </c>
    </row>
    <row r="348" spans="2:14" s="26" customFormat="1">
      <c r="B348" s="17">
        <f t="shared" si="5"/>
        <v>340</v>
      </c>
      <c r="C348" s="73">
        <v>2838</v>
      </c>
      <c r="D348" s="74" t="s">
        <v>436</v>
      </c>
      <c r="E348" s="17" t="str">
        <f>IFERROR(VLOOKUP(C348,SRA!B:I,8,0),"")</f>
        <v>CLT</v>
      </c>
      <c r="F348" s="25" t="s">
        <v>583</v>
      </c>
      <c r="G348" s="17" t="str">
        <f>IFERROR(VLOOKUP(VLOOKUP(C348,SRA!B:F,5,0),FUNÇÃO!A:B,2,0),"")</f>
        <v>TEC. EM ADM. E FIN.</v>
      </c>
      <c r="H348" s="13">
        <f>IFERROR(VLOOKUP(C348,SRA!B:T,18,0),"")</f>
        <v>1651.49</v>
      </c>
      <c r="I348" s="13">
        <f>IFERROR(VLOOKUP(C348,SRA!B:T,19,0),"")</f>
        <v>178.97</v>
      </c>
      <c r="J348" s="13">
        <f>IFERROR(VLOOKUP(C348,OUTUBRO!B:F,3,0),"")</f>
        <v>1830.46</v>
      </c>
      <c r="K348" s="13">
        <f>J348-L348</f>
        <v>614.03</v>
      </c>
      <c r="L348" s="13">
        <f>IFERROR(VLOOKUP(C348,OUTUBRO!B:H,7,0),"")</f>
        <v>1216.43</v>
      </c>
      <c r="M348" s="39" t="str">
        <f>IFERROR(VLOOKUP(C348,FÉRIAS!C:D,2,0),"")</f>
        <v/>
      </c>
      <c r="N348" s="26" t="str">
        <f>IFERROR(VLOOKUP(C348,Plan2!B:C,2,0),"")</f>
        <v/>
      </c>
    </row>
    <row r="349" spans="2:14" s="26" customFormat="1">
      <c r="B349" s="17">
        <f t="shared" si="5"/>
        <v>341</v>
      </c>
      <c r="C349" s="73">
        <v>2839</v>
      </c>
      <c r="D349" s="74" t="s">
        <v>239</v>
      </c>
      <c r="E349" s="17" t="str">
        <f>IFERROR(VLOOKUP(C349,SRA!B:I,8,0),"")</f>
        <v>CLT</v>
      </c>
      <c r="F349" s="25" t="s">
        <v>583</v>
      </c>
      <c r="G349" s="17" t="str">
        <f>IFERROR(VLOOKUP(VLOOKUP(C349,SRA!B:F,5,0),FUNÇÃO!A:B,2,0),"")</f>
        <v>TEC. CONTABIL</v>
      </c>
      <c r="H349" s="13">
        <f>IFERROR(VLOOKUP(C349,SRA!B:T,18,0),"")</f>
        <v>1911.8</v>
      </c>
      <c r="I349" s="13">
        <f>IFERROR(VLOOKUP(C349,SRA!B:T,19,0),"")</f>
        <v>1993.92</v>
      </c>
      <c r="J349" s="13">
        <f>IFERROR(VLOOKUP(C349,OUTUBRO!B:F,3,0),"")</f>
        <v>3905.72</v>
      </c>
      <c r="K349" s="13">
        <f>J349-L349</f>
        <v>1036.5899999999997</v>
      </c>
      <c r="L349" s="13">
        <f>IFERROR(VLOOKUP(C349,OUTUBRO!B:H,7,0),"")</f>
        <v>2869.13</v>
      </c>
      <c r="M349" s="39" t="str">
        <f>IFERROR(VLOOKUP(C349,FÉRIAS!C:D,2,0),"")</f>
        <v/>
      </c>
      <c r="N349" s="26" t="str">
        <f>IFERROR(VLOOKUP(C349,Plan2!B:C,2,0),"")</f>
        <v/>
      </c>
    </row>
    <row r="350" spans="2:14" s="26" customFormat="1">
      <c r="B350" s="17">
        <f t="shared" si="5"/>
        <v>342</v>
      </c>
      <c r="C350" s="73">
        <v>2849</v>
      </c>
      <c r="D350" s="74" t="s">
        <v>240</v>
      </c>
      <c r="E350" s="17" t="str">
        <f>IFERROR(VLOOKUP(C350,SRA!B:I,8,0),"")</f>
        <v>CLT</v>
      </c>
      <c r="F350" s="25" t="s">
        <v>583</v>
      </c>
      <c r="G350" s="17" t="str">
        <f>IFERROR(VLOOKUP(VLOOKUP(C350,SRA!B:F,5,0),FUNÇÃO!A:B,2,0),"")</f>
        <v>OP. DE PROD. IND.</v>
      </c>
      <c r="H350" s="13">
        <f>IFERROR(VLOOKUP(C350,SRA!B:T,18,0),"")</f>
        <v>1122.48</v>
      </c>
      <c r="I350" s="13">
        <f>IFERROR(VLOOKUP(C350,SRA!B:T,19,0),"")</f>
        <v>0</v>
      </c>
      <c r="J350" s="13">
        <f>IFERROR(VLOOKUP(C350,OUTUBRO!B:F,3,0),"")</f>
        <v>1173.75</v>
      </c>
      <c r="K350" s="13">
        <f>J350-L350</f>
        <v>192.91999999999996</v>
      </c>
      <c r="L350" s="13">
        <f>IFERROR(VLOOKUP(C350,OUTUBRO!B:H,7,0),"")</f>
        <v>980.83</v>
      </c>
      <c r="M350" s="39" t="str">
        <f>IFERROR(VLOOKUP(C350,FÉRIAS!C:D,2,0),"")</f>
        <v/>
      </c>
      <c r="N350" s="26" t="str">
        <f>IFERROR(VLOOKUP(C350,Plan2!B:C,2,0),"")</f>
        <v/>
      </c>
    </row>
    <row r="351" spans="2:14" s="26" customFormat="1">
      <c r="B351" s="17">
        <f t="shared" si="5"/>
        <v>343</v>
      </c>
      <c r="C351" s="73">
        <v>2850</v>
      </c>
      <c r="D351" s="74" t="s">
        <v>241</v>
      </c>
      <c r="E351" s="17" t="str">
        <f>IFERROR(VLOOKUP(C351,SRA!B:I,8,0),"")</f>
        <v>CLT</v>
      </c>
      <c r="F351" s="25" t="s">
        <v>583</v>
      </c>
      <c r="G351" s="17" t="str">
        <f>IFERROR(VLOOKUP(VLOOKUP(C351,SRA!B:F,5,0),FUNÇÃO!A:B,2,0),"")</f>
        <v>OP. DE PROD. IND.</v>
      </c>
      <c r="H351" s="13">
        <f>IFERROR(VLOOKUP(C351,SRA!B:T,18,0),"")</f>
        <v>1122.48</v>
      </c>
      <c r="I351" s="13">
        <f>IFERROR(VLOOKUP(C351,SRA!B:T,19,0),"")</f>
        <v>0</v>
      </c>
      <c r="J351" s="13">
        <f>IFERROR(VLOOKUP(C351,OUTUBRO!B:F,3,0),"")</f>
        <v>1122.48</v>
      </c>
      <c r="K351" s="13">
        <f>J351-L351</f>
        <v>765.3</v>
      </c>
      <c r="L351" s="13">
        <f>IFERROR(VLOOKUP(C351,OUTUBRO!B:H,7,0),"")</f>
        <v>357.18</v>
      </c>
      <c r="M351" s="39" t="str">
        <f>IFERROR(VLOOKUP(C351,FÉRIAS!C:D,2,0),"")</f>
        <v/>
      </c>
      <c r="N351" s="26" t="str">
        <f>IFERROR(VLOOKUP(C351,Plan2!B:C,2,0),"")</f>
        <v/>
      </c>
    </row>
    <row r="352" spans="2:14" s="26" customFormat="1">
      <c r="B352" s="17">
        <f t="shared" si="5"/>
        <v>344</v>
      </c>
      <c r="C352" s="73">
        <v>2853</v>
      </c>
      <c r="D352" s="74" t="s">
        <v>242</v>
      </c>
      <c r="E352" s="17" t="str">
        <f>IFERROR(VLOOKUP(C352,SRA!B:I,8,0),"")</f>
        <v>CLT</v>
      </c>
      <c r="F352" s="25" t="s">
        <v>597</v>
      </c>
      <c r="G352" s="17" t="str">
        <f>IFERROR(VLOOKUP(VLOOKUP(C352,SRA!B:F,5,0),FUNÇÃO!A:B,2,0),"")</f>
        <v>OP. DE PROD. IND.</v>
      </c>
      <c r="H352" s="13">
        <f>IFERROR(VLOOKUP(C352,SRA!B:T,18,0),"")</f>
        <v>1237.54</v>
      </c>
      <c r="I352" s="13">
        <f>IFERROR(VLOOKUP(C352,SRA!B:T,19,0),"")</f>
        <v>0</v>
      </c>
      <c r="J352" s="13">
        <f>IFERROR(VLOOKUP(C352,OUTUBRO!B:F,3,0),"")</f>
        <v>1651.56</v>
      </c>
      <c r="K352" s="13">
        <f>J352-L352</f>
        <v>811.6099999999999</v>
      </c>
      <c r="L352" s="13">
        <f>IFERROR(VLOOKUP(C352,OUTUBRO!B:H,7,0),"")</f>
        <v>839.95</v>
      </c>
      <c r="M352" s="39" t="str">
        <f>IFERROR(VLOOKUP(C352,FÉRIAS!C:D,2,0),"")</f>
        <v>ALCILEIDE MONTE DA SILVA LIMA</v>
      </c>
      <c r="N352" s="26" t="str">
        <f>IFERROR(VLOOKUP(C352,Plan2!B:C,2,0),"")</f>
        <v/>
      </c>
    </row>
    <row r="353" spans="2:14" s="26" customFormat="1">
      <c r="B353" s="17">
        <f t="shared" si="5"/>
        <v>345</v>
      </c>
      <c r="C353" s="73">
        <v>2854</v>
      </c>
      <c r="D353" s="74" t="s">
        <v>243</v>
      </c>
      <c r="E353" s="17" t="str">
        <f>IFERROR(VLOOKUP(C353,SRA!B:I,8,0),"")</f>
        <v>CLT</v>
      </c>
      <c r="F353" s="25" t="s">
        <v>583</v>
      </c>
      <c r="G353" s="17" t="str">
        <f>IFERROR(VLOOKUP(VLOOKUP(C353,SRA!B:F,5,0),FUNÇÃO!A:B,2,0),"")</f>
        <v>OP. DE PROD. IND.</v>
      </c>
      <c r="H353" s="13">
        <f>IFERROR(VLOOKUP(C353,SRA!B:T,18,0),"")</f>
        <v>1122.48</v>
      </c>
      <c r="I353" s="13">
        <f>IFERROR(VLOOKUP(C353,SRA!B:T,19,0),"")</f>
        <v>0</v>
      </c>
      <c r="J353" s="13">
        <f>IFERROR(VLOOKUP(C353,OUTUBRO!B:F,3,0),"")</f>
        <v>1594.09</v>
      </c>
      <c r="K353" s="13">
        <f>J353-L353</f>
        <v>1212.4499999999998</v>
      </c>
      <c r="L353" s="13">
        <f>IFERROR(VLOOKUP(C353,OUTUBRO!B:H,7,0),"")</f>
        <v>381.64</v>
      </c>
      <c r="M353" s="39" t="str">
        <f>IFERROR(VLOOKUP(C353,FÉRIAS!C:D,2,0),"")</f>
        <v/>
      </c>
      <c r="N353" s="26" t="str">
        <f>IFERROR(VLOOKUP(C353,Plan2!B:C,2,0),"")</f>
        <v/>
      </c>
    </row>
    <row r="354" spans="2:14" s="26" customFormat="1">
      <c r="B354" s="17">
        <f t="shared" si="5"/>
        <v>346</v>
      </c>
      <c r="C354" s="73">
        <v>2856</v>
      </c>
      <c r="D354" s="74" t="s">
        <v>244</v>
      </c>
      <c r="E354" s="17" t="str">
        <f>IFERROR(VLOOKUP(C354,SRA!B:I,8,0),"")</f>
        <v>CLT</v>
      </c>
      <c r="F354" s="25" t="s">
        <v>583</v>
      </c>
      <c r="G354" s="17" t="str">
        <f>IFERROR(VLOOKUP(VLOOKUP(C354,SRA!B:F,5,0),FUNÇÃO!A:B,2,0),"")</f>
        <v>TEC.EM QUALIDADE IND</v>
      </c>
      <c r="H354" s="13">
        <f>IFERROR(VLOOKUP(C354,SRA!B:T,18,0),"")</f>
        <v>1572.83</v>
      </c>
      <c r="I354" s="13">
        <f>IFERROR(VLOOKUP(C354,SRA!B:T,19,0),"")</f>
        <v>0</v>
      </c>
      <c r="J354" s="13">
        <f>IFERROR(VLOOKUP(C354,OUTUBRO!B:F,3,0),"")</f>
        <v>2231.08</v>
      </c>
      <c r="K354" s="13">
        <f>J354-L354</f>
        <v>697.81999999999994</v>
      </c>
      <c r="L354" s="13">
        <f>IFERROR(VLOOKUP(C354,OUTUBRO!B:H,7,0),"")</f>
        <v>1533.26</v>
      </c>
      <c r="M354" s="39" t="str">
        <f>IFERROR(VLOOKUP(C354,FÉRIAS!C:D,2,0),"")</f>
        <v/>
      </c>
      <c r="N354" s="26" t="str">
        <f>IFERROR(VLOOKUP(C354,Plan2!B:C,2,0),"")</f>
        <v/>
      </c>
    </row>
    <row r="355" spans="2:14" s="26" customFormat="1">
      <c r="B355" s="17">
        <f t="shared" si="5"/>
        <v>347</v>
      </c>
      <c r="C355" s="73">
        <v>2857</v>
      </c>
      <c r="D355" s="74" t="s">
        <v>245</v>
      </c>
      <c r="E355" s="17" t="str">
        <f>IFERROR(VLOOKUP(C355,SRA!B:I,8,0),"")</f>
        <v>CLT</v>
      </c>
      <c r="F355" s="25" t="s">
        <v>583</v>
      </c>
      <c r="G355" s="17" t="str">
        <f>IFERROR(VLOOKUP(VLOOKUP(C355,SRA!B:F,5,0),FUNÇÃO!A:B,2,0),"")</f>
        <v>TEC. EM ADM. E FIN.</v>
      </c>
      <c r="H355" s="13">
        <f>IFERROR(VLOOKUP(C355,SRA!B:T,18,0),"")</f>
        <v>1651.5</v>
      </c>
      <c r="I355" s="13">
        <f>IFERROR(VLOOKUP(C355,SRA!B:T,19,0),"")</f>
        <v>0</v>
      </c>
      <c r="J355" s="13">
        <f>IFERROR(VLOOKUP(C355,OUTUBRO!B:F,3,0),"")</f>
        <v>1651.5</v>
      </c>
      <c r="K355" s="13">
        <f>J355-L355</f>
        <v>389.21000000000004</v>
      </c>
      <c r="L355" s="13">
        <f>IFERROR(VLOOKUP(C355,OUTUBRO!B:H,7,0),"")</f>
        <v>1262.29</v>
      </c>
      <c r="M355" s="39" t="str">
        <f>IFERROR(VLOOKUP(C355,FÉRIAS!C:D,2,0),"")</f>
        <v/>
      </c>
      <c r="N355" s="26" t="str">
        <f>IFERROR(VLOOKUP(C355,Plan2!B:C,2,0),"")</f>
        <v/>
      </c>
    </row>
    <row r="356" spans="2:14" s="26" customFormat="1">
      <c r="B356" s="17">
        <f t="shared" si="5"/>
        <v>348</v>
      </c>
      <c r="C356" s="73">
        <v>2860</v>
      </c>
      <c r="D356" s="74" t="s">
        <v>246</v>
      </c>
      <c r="E356" s="17" t="str">
        <f>IFERROR(VLOOKUP(C356,SRA!B:I,8,0),"")</f>
        <v>CLT</v>
      </c>
      <c r="F356" s="25" t="s">
        <v>583</v>
      </c>
      <c r="G356" s="17" t="str">
        <f>IFERROR(VLOOKUP(VLOOKUP(C356,SRA!B:F,5,0),FUNÇÃO!A:B,2,0),"")</f>
        <v>OP. DE PROD. IND.</v>
      </c>
      <c r="H356" s="13">
        <f>IFERROR(VLOOKUP(C356,SRA!B:T,18,0),"")</f>
        <v>1122.48</v>
      </c>
      <c r="I356" s="13">
        <f>IFERROR(VLOOKUP(C356,SRA!B:T,19,0),"")</f>
        <v>0</v>
      </c>
      <c r="J356" s="13">
        <f>IFERROR(VLOOKUP(C356,OUTUBRO!B:F,3,0),"")</f>
        <v>1235.56</v>
      </c>
      <c r="K356" s="13">
        <f>J356-L356</f>
        <v>1224.3399999999999</v>
      </c>
      <c r="L356" s="13">
        <f>IFERROR(VLOOKUP(C356,OUTUBRO!B:H,7,0),"")</f>
        <v>11.22</v>
      </c>
      <c r="M356" s="39" t="str">
        <f>IFERROR(VLOOKUP(C356,FÉRIAS!C:D,2,0),"")</f>
        <v/>
      </c>
      <c r="N356" s="26" t="str">
        <f>IFERROR(VLOOKUP(C356,Plan2!B:C,2,0),"")</f>
        <v/>
      </c>
    </row>
    <row r="357" spans="2:14" s="26" customFormat="1">
      <c r="B357" s="17">
        <f t="shared" si="5"/>
        <v>349</v>
      </c>
      <c r="C357" s="73">
        <v>2863</v>
      </c>
      <c r="D357" s="74" t="s">
        <v>247</v>
      </c>
      <c r="E357" s="17" t="str">
        <f>IFERROR(VLOOKUP(C357,SRA!B:I,8,0),"")</f>
        <v>CLT</v>
      </c>
      <c r="F357" s="25" t="s">
        <v>583</v>
      </c>
      <c r="G357" s="17" t="str">
        <f>IFERROR(VLOOKUP(VLOOKUP(C357,SRA!B:F,5,0),FUNÇÃO!A:B,2,0),"")</f>
        <v>OP. DE PROD. IND.</v>
      </c>
      <c r="H357" s="13">
        <f>IFERROR(VLOOKUP(C357,SRA!B:T,18,0),"")</f>
        <v>1122.48</v>
      </c>
      <c r="I357" s="13">
        <f>IFERROR(VLOOKUP(C357,SRA!B:T,19,0),"")</f>
        <v>0</v>
      </c>
      <c r="J357" s="13">
        <f>IFERROR(VLOOKUP(C357,OUTUBRO!B:F,3,0),"")</f>
        <v>1597.33</v>
      </c>
      <c r="K357" s="13">
        <f>J357-L357</f>
        <v>1485.08</v>
      </c>
      <c r="L357" s="13">
        <f>IFERROR(VLOOKUP(C357,OUTUBRO!B:H,7,0),"")</f>
        <v>112.25</v>
      </c>
      <c r="M357" s="39" t="str">
        <f>IFERROR(VLOOKUP(C357,FÉRIAS!C:D,2,0),"")</f>
        <v/>
      </c>
      <c r="N357" s="26" t="str">
        <f>IFERROR(VLOOKUP(C357,Plan2!B:C,2,0),"")</f>
        <v/>
      </c>
    </row>
    <row r="358" spans="2:14" s="26" customFormat="1">
      <c r="B358" s="17">
        <f t="shared" si="5"/>
        <v>350</v>
      </c>
      <c r="C358" s="73">
        <v>2864</v>
      </c>
      <c r="D358" s="74" t="s">
        <v>248</v>
      </c>
      <c r="E358" s="17" t="str">
        <f>IFERROR(VLOOKUP(C358,SRA!B:I,8,0),"")</f>
        <v>CLT</v>
      </c>
      <c r="F358" s="25" t="s">
        <v>583</v>
      </c>
      <c r="G358" s="17" t="str">
        <f>IFERROR(VLOOKUP(VLOOKUP(C358,SRA!B:F,5,0),FUNÇÃO!A:B,2,0),"")</f>
        <v>OP. DE PROD. IND.</v>
      </c>
      <c r="H358" s="13">
        <f>IFERROR(VLOOKUP(C358,SRA!B:T,18,0),"")</f>
        <v>1299.4100000000001</v>
      </c>
      <c r="I358" s="13">
        <f>IFERROR(VLOOKUP(C358,SRA!B:T,19,0),"")</f>
        <v>708.95</v>
      </c>
      <c r="J358" s="13">
        <f>IFERROR(VLOOKUP(C358,OUTUBRO!B:F,3,0),"")</f>
        <v>2518.2199999999998</v>
      </c>
      <c r="K358" s="13">
        <f>J358-L358</f>
        <v>1106.3999999999996</v>
      </c>
      <c r="L358" s="13">
        <f>IFERROR(VLOOKUP(C358,OUTUBRO!B:H,7,0),"")</f>
        <v>1411.8200000000002</v>
      </c>
      <c r="M358" s="39" t="str">
        <f>IFERROR(VLOOKUP(C358,FÉRIAS!C:D,2,0),"")</f>
        <v/>
      </c>
      <c r="N358" s="26" t="str">
        <f>IFERROR(VLOOKUP(C358,Plan2!B:C,2,0),"")</f>
        <v/>
      </c>
    </row>
    <row r="359" spans="2:14" s="26" customFormat="1">
      <c r="B359" s="17">
        <f t="shared" si="5"/>
        <v>351</v>
      </c>
      <c r="C359" s="73">
        <v>2866</v>
      </c>
      <c r="D359" s="74" t="s">
        <v>249</v>
      </c>
      <c r="E359" s="17" t="str">
        <f>IFERROR(VLOOKUP(C359,SRA!B:I,8,0),"")</f>
        <v>CLT</v>
      </c>
      <c r="F359" s="25" t="s">
        <v>583</v>
      </c>
      <c r="G359" s="17" t="str">
        <f>IFERROR(VLOOKUP(VLOOKUP(C359,SRA!B:F,5,0),FUNÇÃO!A:B,2,0),"")</f>
        <v>OP. DE PROD. IND.</v>
      </c>
      <c r="H359" s="13">
        <f>IFERROR(VLOOKUP(C359,SRA!B:T,18,0),"")</f>
        <v>1122.48</v>
      </c>
      <c r="I359" s="13">
        <f>IFERROR(VLOOKUP(C359,SRA!B:T,19,0),"")</f>
        <v>930.5</v>
      </c>
      <c r="J359" s="13">
        <f>IFERROR(VLOOKUP(C359,OUTUBRO!B:F,3,0),"")</f>
        <v>2052.98</v>
      </c>
      <c r="K359" s="13">
        <f>J359-L359</f>
        <v>396.46000000000004</v>
      </c>
      <c r="L359" s="13">
        <f>IFERROR(VLOOKUP(C359,OUTUBRO!B:H,7,0),"")</f>
        <v>1656.52</v>
      </c>
      <c r="M359" s="39" t="str">
        <f>IFERROR(VLOOKUP(C359,FÉRIAS!C:D,2,0),"")</f>
        <v/>
      </c>
      <c r="N359" s="26" t="str">
        <f>IFERROR(VLOOKUP(C359,Plan2!B:C,2,0),"")</f>
        <v/>
      </c>
    </row>
    <row r="360" spans="2:14" s="26" customFormat="1">
      <c r="B360" s="17">
        <f t="shared" si="5"/>
        <v>352</v>
      </c>
      <c r="C360" s="73">
        <v>2867</v>
      </c>
      <c r="D360" s="74" t="s">
        <v>250</v>
      </c>
      <c r="E360" s="17" t="str">
        <f>IFERROR(VLOOKUP(C360,SRA!B:I,8,0),"")</f>
        <v>CLT</v>
      </c>
      <c r="F360" s="25" t="s">
        <v>583</v>
      </c>
      <c r="G360" s="17" t="str">
        <f>IFERROR(VLOOKUP(VLOOKUP(C360,SRA!B:F,5,0),FUNÇÃO!A:B,2,0),"")</f>
        <v>OP. DE PROD. IND.</v>
      </c>
      <c r="H360" s="13">
        <f>IFERROR(VLOOKUP(C360,SRA!B:T,18,0),"")</f>
        <v>1237.53</v>
      </c>
      <c r="I360" s="13">
        <f>IFERROR(VLOOKUP(C360,SRA!B:T,19,0),"")</f>
        <v>0</v>
      </c>
      <c r="J360" s="13">
        <f>IFERROR(VLOOKUP(C360,OUTUBRO!B:F,3,0),"")</f>
        <v>1352.95</v>
      </c>
      <c r="K360" s="13">
        <f>J360-L360</f>
        <v>348.7600000000001</v>
      </c>
      <c r="L360" s="13">
        <f>IFERROR(VLOOKUP(C360,OUTUBRO!B:H,7,0),"")</f>
        <v>1004.1899999999999</v>
      </c>
      <c r="M360" s="39" t="str">
        <f>IFERROR(VLOOKUP(C360,FÉRIAS!C:D,2,0),"")</f>
        <v/>
      </c>
      <c r="N360" s="26" t="str">
        <f>IFERROR(VLOOKUP(C360,Plan2!B:C,2,0),"")</f>
        <v/>
      </c>
    </row>
    <row r="361" spans="2:14" s="26" customFormat="1">
      <c r="B361" s="17">
        <f t="shared" si="5"/>
        <v>353</v>
      </c>
      <c r="C361" s="73">
        <v>2869</v>
      </c>
      <c r="D361" s="74" t="s">
        <v>251</v>
      </c>
      <c r="E361" s="17" t="str">
        <f>IFERROR(VLOOKUP(C361,SRA!B:I,8,0),"")</f>
        <v>CLT</v>
      </c>
      <c r="F361" s="25" t="s">
        <v>583</v>
      </c>
      <c r="G361" s="17" t="str">
        <f>IFERROR(VLOOKUP(VLOOKUP(C361,SRA!B:F,5,0),FUNÇÃO!A:B,2,0),"")</f>
        <v>OP. DE PROD. IND.</v>
      </c>
      <c r="H361" s="13">
        <f>IFERROR(VLOOKUP(C361,SRA!B:T,18,0),"")</f>
        <v>1122.48</v>
      </c>
      <c r="I361" s="13">
        <f>IFERROR(VLOOKUP(C361,SRA!B:T,19,0),"")</f>
        <v>0</v>
      </c>
      <c r="J361" s="13">
        <f>IFERROR(VLOOKUP(C361,OUTUBRO!B:F,3,0),"")</f>
        <v>1122.48</v>
      </c>
      <c r="K361" s="13">
        <f>J361-L361</f>
        <v>304.43000000000006</v>
      </c>
      <c r="L361" s="13">
        <f>IFERROR(VLOOKUP(C361,OUTUBRO!B:H,7,0),"")</f>
        <v>818.05</v>
      </c>
      <c r="M361" s="39" t="str">
        <f>IFERROR(VLOOKUP(C361,FÉRIAS!C:D,2,0),"")</f>
        <v/>
      </c>
      <c r="N361" s="26" t="str">
        <f>IFERROR(VLOOKUP(C361,Plan2!B:C,2,0),"")</f>
        <v/>
      </c>
    </row>
    <row r="362" spans="2:14" s="26" customFormat="1">
      <c r="B362" s="17">
        <f t="shared" si="5"/>
        <v>354</v>
      </c>
      <c r="C362" s="73">
        <v>2870</v>
      </c>
      <c r="D362" s="74" t="s">
        <v>252</v>
      </c>
      <c r="E362" s="17" t="str">
        <f>IFERROR(VLOOKUP(C362,SRA!B:I,8,0),"")</f>
        <v>CLT</v>
      </c>
      <c r="F362" s="25" t="s">
        <v>583</v>
      </c>
      <c r="G362" s="17" t="str">
        <f>IFERROR(VLOOKUP(VLOOKUP(C362,SRA!B:F,5,0),FUNÇÃO!A:B,2,0),"")</f>
        <v>OP. DE PROD. IND.(B)</v>
      </c>
      <c r="H362" s="13">
        <f>IFERROR(VLOOKUP(C362,SRA!B:T,18,0),"")</f>
        <v>1237.55</v>
      </c>
      <c r="I362" s="13">
        <f>IFERROR(VLOOKUP(C362,SRA!B:T,19,0),"")</f>
        <v>0</v>
      </c>
      <c r="J362" s="13">
        <f>IFERROR(VLOOKUP(C362,OUTUBRO!B:F,3,0),"")</f>
        <v>1237.55</v>
      </c>
      <c r="K362" s="13">
        <f>J362-L362</f>
        <v>584.06999999999994</v>
      </c>
      <c r="L362" s="13">
        <f>IFERROR(VLOOKUP(C362,OUTUBRO!B:H,7,0),"")</f>
        <v>653.48</v>
      </c>
      <c r="M362" s="39" t="str">
        <f>IFERROR(VLOOKUP(C362,FÉRIAS!C:D,2,0),"")</f>
        <v/>
      </c>
      <c r="N362" s="26" t="str">
        <f>IFERROR(VLOOKUP(C362,Plan2!B:C,2,0),"")</f>
        <v/>
      </c>
    </row>
    <row r="363" spans="2:14" s="26" customFormat="1">
      <c r="B363" s="17">
        <f t="shared" si="5"/>
        <v>355</v>
      </c>
      <c r="C363" s="73">
        <v>2871</v>
      </c>
      <c r="D363" s="74" t="s">
        <v>253</v>
      </c>
      <c r="E363" s="17" t="str">
        <f>IFERROR(VLOOKUP(C363,SRA!B:I,8,0),"")</f>
        <v>CLT</v>
      </c>
      <c r="F363" s="25" t="s">
        <v>583</v>
      </c>
      <c r="G363" s="17" t="str">
        <f>IFERROR(VLOOKUP(VLOOKUP(C363,SRA!B:F,5,0),FUNÇÃO!A:B,2,0),"")</f>
        <v>OP. DE PROD. IND.</v>
      </c>
      <c r="H363" s="13">
        <f>IFERROR(VLOOKUP(C363,SRA!B:T,18,0),"")</f>
        <v>1237.54</v>
      </c>
      <c r="I363" s="13">
        <f>IFERROR(VLOOKUP(C363,SRA!B:T,19,0),"")</f>
        <v>0</v>
      </c>
      <c r="J363" s="13">
        <f>IFERROR(VLOOKUP(C363,OUTUBRO!B:F,3,0),"")</f>
        <v>1288.81</v>
      </c>
      <c r="K363" s="13">
        <f>J363-L363</f>
        <v>658.14</v>
      </c>
      <c r="L363" s="13">
        <f>IFERROR(VLOOKUP(C363,OUTUBRO!B:H,7,0),"")</f>
        <v>630.66999999999996</v>
      </c>
      <c r="M363" s="39" t="str">
        <f>IFERROR(VLOOKUP(C363,FÉRIAS!C:D,2,0),"")</f>
        <v/>
      </c>
      <c r="N363" s="26" t="str">
        <f>IFERROR(VLOOKUP(C363,Plan2!B:C,2,0),"")</f>
        <v/>
      </c>
    </row>
    <row r="364" spans="2:14" s="26" customFormat="1">
      <c r="B364" s="17">
        <f t="shared" si="5"/>
        <v>356</v>
      </c>
      <c r="C364" s="73">
        <v>2873</v>
      </c>
      <c r="D364" s="74" t="s">
        <v>437</v>
      </c>
      <c r="E364" s="17" t="str">
        <f>IFERROR(VLOOKUP(C364,SRA!B:I,8,0),"")</f>
        <v>CLT</v>
      </c>
      <c r="F364" s="25" t="s">
        <v>597</v>
      </c>
      <c r="G364" s="17" t="str">
        <f>IFERROR(VLOOKUP(VLOOKUP(C364,SRA!B:F,5,0),FUNÇÃO!A:B,2,0),"")</f>
        <v>ANA ASS FARMACEUTICA</v>
      </c>
      <c r="H364" s="13">
        <f>IFERROR(VLOOKUP(C364,SRA!B:T,18,0),"")</f>
        <v>4043.16</v>
      </c>
      <c r="I364" s="13">
        <f>IFERROR(VLOOKUP(C364,SRA!B:T,19,0),"")</f>
        <v>0</v>
      </c>
      <c r="J364" s="13">
        <f>IFERROR(VLOOKUP(C364,OUTUBRO!B:F,3,0),"")</f>
        <v>5660.42</v>
      </c>
      <c r="K364" s="13">
        <f>J364-L364</f>
        <v>5378.3</v>
      </c>
      <c r="L364" s="13">
        <f>IFERROR(VLOOKUP(C364,OUTUBRO!B:H,7,0),"")</f>
        <v>282.12</v>
      </c>
      <c r="M364" s="39" t="str">
        <f>IFERROR(VLOOKUP(C364,FÉRIAS!C:D,2,0),"")</f>
        <v>AURELIA RODRIGUES TORREIRO</v>
      </c>
      <c r="N364" s="26" t="str">
        <f>IFERROR(VLOOKUP(C364,Plan2!B:C,2,0),"")</f>
        <v/>
      </c>
    </row>
    <row r="365" spans="2:14" s="26" customFormat="1">
      <c r="B365" s="17">
        <f t="shared" si="5"/>
        <v>357</v>
      </c>
      <c r="C365" s="73">
        <v>2878</v>
      </c>
      <c r="D365" s="74" t="s">
        <v>450</v>
      </c>
      <c r="E365" s="17" t="str">
        <f>IFERROR(VLOOKUP(C365,SRA!B:I,8,0),"")</f>
        <v>CLT</v>
      </c>
      <c r="F365" s="25" t="s">
        <v>583</v>
      </c>
      <c r="G365" s="17" t="str">
        <f>IFERROR(VLOOKUP(VLOOKUP(C365,SRA!B:F,5,0),FUNÇÃO!A:B,2,0),"")</f>
        <v>TEC. EM ADM. E FIN.</v>
      </c>
      <c r="H365" s="13">
        <f>IFERROR(VLOOKUP(C365,SRA!B:T,18,0),"")</f>
        <v>1651.49</v>
      </c>
      <c r="I365" s="13">
        <f>IFERROR(VLOOKUP(C365,SRA!B:T,19,0),"")</f>
        <v>178.97</v>
      </c>
      <c r="J365" s="13">
        <f>IFERROR(VLOOKUP(C365,OUTUBRO!B:F,3,0),"")</f>
        <v>1830.46</v>
      </c>
      <c r="K365" s="13">
        <f>J365-L365</f>
        <v>900.62</v>
      </c>
      <c r="L365" s="13">
        <f>IFERROR(VLOOKUP(C365,OUTUBRO!B:H,7,0),"")</f>
        <v>929.84</v>
      </c>
      <c r="M365" s="39" t="str">
        <f>IFERROR(VLOOKUP(C365,FÉRIAS!C:D,2,0),"")</f>
        <v/>
      </c>
      <c r="N365" s="26" t="str">
        <f>IFERROR(VLOOKUP(C365,Plan2!B:C,2,0),"")</f>
        <v/>
      </c>
    </row>
    <row r="366" spans="2:14" s="26" customFormat="1">
      <c r="B366" s="17">
        <f t="shared" si="5"/>
        <v>358</v>
      </c>
      <c r="C366" s="73">
        <v>2882</v>
      </c>
      <c r="D366" s="74" t="s">
        <v>254</v>
      </c>
      <c r="E366" s="17" t="str">
        <f>IFERROR(VLOOKUP(C366,SRA!B:I,8,0),"")</f>
        <v>CLT</v>
      </c>
      <c r="F366" s="25" t="s">
        <v>583</v>
      </c>
      <c r="G366" s="17" t="str">
        <f>IFERROR(VLOOKUP(VLOOKUP(C366,SRA!B:F,5,0),FUNÇÃO!A:B,2,0),"")</f>
        <v>OP. DE PROD. IND.</v>
      </c>
      <c r="H366" s="13">
        <f>IFERROR(VLOOKUP(C366,SRA!B:T,18,0),"")</f>
        <v>1237.53</v>
      </c>
      <c r="I366" s="13">
        <f>IFERROR(VLOOKUP(C366,SRA!B:T,19,0),"")</f>
        <v>0</v>
      </c>
      <c r="J366" s="13">
        <f>IFERROR(VLOOKUP(C366,OUTUBRO!B:F,3,0),"")</f>
        <v>1616.59</v>
      </c>
      <c r="K366" s="13">
        <f>J366-L366</f>
        <v>748.31999999999994</v>
      </c>
      <c r="L366" s="13">
        <f>IFERROR(VLOOKUP(C366,OUTUBRO!B:H,7,0),"")</f>
        <v>868.27</v>
      </c>
      <c r="M366" s="39" t="str">
        <f>IFERROR(VLOOKUP(C366,FÉRIAS!C:D,2,0),"")</f>
        <v/>
      </c>
      <c r="N366" s="26" t="str">
        <f>IFERROR(VLOOKUP(C366,Plan2!B:C,2,0),"")</f>
        <v/>
      </c>
    </row>
    <row r="367" spans="2:14" s="26" customFormat="1">
      <c r="B367" s="17">
        <f t="shared" si="5"/>
        <v>359</v>
      </c>
      <c r="C367" s="73">
        <v>2887</v>
      </c>
      <c r="D367" s="74" t="s">
        <v>255</v>
      </c>
      <c r="E367" s="17" t="str">
        <f>IFERROR(VLOOKUP(C367,SRA!B:I,8,0),"")</f>
        <v>CLT</v>
      </c>
      <c r="F367" s="25" t="s">
        <v>597</v>
      </c>
      <c r="G367" s="17" t="str">
        <f>IFERROR(VLOOKUP(VLOOKUP(C367,SRA!B:F,5,0),FUNÇÃO!A:B,2,0),"")</f>
        <v>TEC. EM ADM. E FIN.</v>
      </c>
      <c r="H367" s="13">
        <f>IFERROR(VLOOKUP(C367,SRA!B:T,18,0),"")</f>
        <v>1651.5</v>
      </c>
      <c r="I367" s="13">
        <f>IFERROR(VLOOKUP(C367,SRA!B:T,19,0),"")</f>
        <v>0</v>
      </c>
      <c r="J367" s="13">
        <f>IFERROR(VLOOKUP(C367,OUTUBRO!B:F,3,0),"")</f>
        <v>1893.03</v>
      </c>
      <c r="K367" s="13">
        <f>J367-L367</f>
        <v>1175.8399999999999</v>
      </c>
      <c r="L367" s="13">
        <f>IFERROR(VLOOKUP(C367,OUTUBRO!B:H,7,0),"")</f>
        <v>717.19</v>
      </c>
      <c r="M367" s="39" t="str">
        <f>IFERROR(VLOOKUP(C367,FÉRIAS!C:D,2,0),"")</f>
        <v>MARIA EUZENI DA SILVA GARCEZ</v>
      </c>
      <c r="N367" s="26" t="str">
        <f>IFERROR(VLOOKUP(C367,Plan2!B:C,2,0),"")</f>
        <v/>
      </c>
    </row>
    <row r="368" spans="2:14" s="26" customFormat="1">
      <c r="B368" s="17">
        <f t="shared" si="5"/>
        <v>360</v>
      </c>
      <c r="C368" s="73">
        <v>2889</v>
      </c>
      <c r="D368" s="74" t="s">
        <v>256</v>
      </c>
      <c r="E368" s="17" t="str">
        <f>IFERROR(VLOOKUP(C368,SRA!B:I,8,0),"")</f>
        <v>CLT</v>
      </c>
      <c r="F368" s="25" t="s">
        <v>583</v>
      </c>
      <c r="G368" s="17" t="str">
        <f>IFERROR(VLOOKUP(VLOOKUP(C368,SRA!B:F,5,0),FUNÇÃO!A:B,2,0),"")</f>
        <v>TEC. CONTABIL</v>
      </c>
      <c r="H368" s="13">
        <f>IFERROR(VLOOKUP(C368,SRA!B:T,18,0),"")</f>
        <v>1911.8</v>
      </c>
      <c r="I368" s="13">
        <f>IFERROR(VLOOKUP(C368,SRA!B:T,19,0),"")</f>
        <v>0</v>
      </c>
      <c r="J368" s="13">
        <f>IFERROR(VLOOKUP(C368,OUTUBRO!B:F,3,0),"")</f>
        <v>2377.0500000000002</v>
      </c>
      <c r="K368" s="13">
        <f>J368-L368</f>
        <v>890.58000000000015</v>
      </c>
      <c r="L368" s="13">
        <f>IFERROR(VLOOKUP(C368,OUTUBRO!B:H,7,0),"")</f>
        <v>1486.47</v>
      </c>
      <c r="M368" s="39" t="str">
        <f>IFERROR(VLOOKUP(C368,FÉRIAS!C:D,2,0),"")</f>
        <v/>
      </c>
      <c r="N368" s="26" t="str">
        <f>IFERROR(VLOOKUP(C368,Plan2!B:C,2,0),"")</f>
        <v/>
      </c>
    </row>
    <row r="369" spans="2:14" s="26" customFormat="1">
      <c r="B369" s="17">
        <f t="shared" si="5"/>
        <v>361</v>
      </c>
      <c r="C369" s="73">
        <v>2890</v>
      </c>
      <c r="D369" s="74" t="s">
        <v>257</v>
      </c>
      <c r="E369" s="17" t="str">
        <f>IFERROR(VLOOKUP(C369,SRA!B:I,8,0),"")</f>
        <v>CLT</v>
      </c>
      <c r="F369" s="25" t="s">
        <v>583</v>
      </c>
      <c r="G369" s="17" t="str">
        <f>IFERROR(VLOOKUP(VLOOKUP(C369,SRA!B:F,5,0),FUNÇÃO!A:B,2,0),"")</f>
        <v>OP. DE PROD. IND.</v>
      </c>
      <c r="H369" s="13">
        <f>IFERROR(VLOOKUP(C369,SRA!B:T,18,0),"")</f>
        <v>1122.48</v>
      </c>
      <c r="I369" s="13">
        <f>IFERROR(VLOOKUP(C369,SRA!B:T,19,0),"")</f>
        <v>0</v>
      </c>
      <c r="J369" s="13">
        <f>IFERROR(VLOOKUP(C369,OUTUBRO!B:F,3,0),"")</f>
        <v>1135.29</v>
      </c>
      <c r="K369" s="13">
        <f>J369-L369</f>
        <v>290.66999999999996</v>
      </c>
      <c r="L369" s="13">
        <f>IFERROR(VLOOKUP(C369,OUTUBRO!B:H,7,0),"")</f>
        <v>844.62</v>
      </c>
      <c r="M369" s="39" t="str">
        <f>IFERROR(VLOOKUP(C369,FÉRIAS!C:D,2,0),"")</f>
        <v/>
      </c>
      <c r="N369" s="26" t="str">
        <f>IFERROR(VLOOKUP(C369,Plan2!B:C,2,0),"")</f>
        <v/>
      </c>
    </row>
    <row r="370" spans="2:14" s="26" customFormat="1">
      <c r="B370" s="17">
        <f t="shared" si="5"/>
        <v>362</v>
      </c>
      <c r="C370" s="73">
        <v>2891</v>
      </c>
      <c r="D370" s="74" t="s">
        <v>258</v>
      </c>
      <c r="E370" s="17" t="str">
        <f>IFERROR(VLOOKUP(C370,SRA!B:I,8,0),"")</f>
        <v>CLT</v>
      </c>
      <c r="F370" s="25" t="s">
        <v>583</v>
      </c>
      <c r="G370" s="17" t="str">
        <f>IFERROR(VLOOKUP(VLOOKUP(C370,SRA!B:F,5,0),FUNÇÃO!A:B,2,0),"")</f>
        <v>OP. DE PROD. IND.</v>
      </c>
      <c r="H370" s="13">
        <f>IFERROR(VLOOKUP(C370,SRA!B:T,18,0),"")</f>
        <v>1178.6099999999999</v>
      </c>
      <c r="I370" s="13">
        <f>IFERROR(VLOOKUP(C370,SRA!B:T,19,0),"")</f>
        <v>0</v>
      </c>
      <c r="J370" s="13">
        <f>IFERROR(VLOOKUP(C370,OUTUBRO!B:F,3,0),"")</f>
        <v>1178.71</v>
      </c>
      <c r="K370" s="13">
        <f>J370-L370</f>
        <v>616.41000000000008</v>
      </c>
      <c r="L370" s="13">
        <f>IFERROR(VLOOKUP(C370,OUTUBRO!B:H,7,0),"")</f>
        <v>562.29999999999995</v>
      </c>
      <c r="M370" s="39" t="str">
        <f>IFERROR(VLOOKUP(C370,FÉRIAS!C:D,2,0),"")</f>
        <v/>
      </c>
      <c r="N370" s="26" t="str">
        <f>IFERROR(VLOOKUP(C370,Plan2!B:C,2,0),"")</f>
        <v/>
      </c>
    </row>
    <row r="371" spans="2:14" s="26" customFormat="1">
      <c r="B371" s="17">
        <f t="shared" si="5"/>
        <v>363</v>
      </c>
      <c r="C371" s="73">
        <v>2894</v>
      </c>
      <c r="D371" s="74" t="s">
        <v>259</v>
      </c>
      <c r="E371" s="17" t="str">
        <f>IFERROR(VLOOKUP(C371,SRA!B:I,8,0),"")</f>
        <v>CLT</v>
      </c>
      <c r="F371" s="25" t="s">
        <v>583</v>
      </c>
      <c r="G371" s="17" t="str">
        <f>IFERROR(VLOOKUP(VLOOKUP(C371,SRA!B:F,5,0),FUNÇÃO!A:B,2,0),"")</f>
        <v>OP. DE PROD. IND.</v>
      </c>
      <c r="H371" s="13">
        <f>IFERROR(VLOOKUP(C371,SRA!B:T,18,0),"")</f>
        <v>1237.54</v>
      </c>
      <c r="I371" s="13">
        <f>IFERROR(VLOOKUP(C371,SRA!B:T,19,0),"")</f>
        <v>0</v>
      </c>
      <c r="J371" s="13">
        <f>IFERROR(VLOOKUP(C371,OUTUBRO!B:F,3,0),"")</f>
        <v>1408.64</v>
      </c>
      <c r="K371" s="13">
        <f>J371-L371</f>
        <v>1198.2600000000002</v>
      </c>
      <c r="L371" s="13">
        <f>IFERROR(VLOOKUP(C371,OUTUBRO!B:H,7,0),"")</f>
        <v>210.38</v>
      </c>
      <c r="M371" s="39" t="str">
        <f>IFERROR(VLOOKUP(C371,FÉRIAS!C:D,2,0),"")</f>
        <v/>
      </c>
      <c r="N371" s="26" t="str">
        <f>IFERROR(VLOOKUP(C371,Plan2!B:C,2,0),"")</f>
        <v/>
      </c>
    </row>
    <row r="372" spans="2:14" s="26" customFormat="1">
      <c r="B372" s="17">
        <f t="shared" si="5"/>
        <v>364</v>
      </c>
      <c r="C372" s="73">
        <v>2895</v>
      </c>
      <c r="D372" s="74" t="s">
        <v>260</v>
      </c>
      <c r="E372" s="17" t="str">
        <f>IFERROR(VLOOKUP(C372,SRA!B:I,8,0),"")</f>
        <v>CLT</v>
      </c>
      <c r="F372" s="25" t="s">
        <v>583</v>
      </c>
      <c r="G372" s="17" t="str">
        <f>IFERROR(VLOOKUP(VLOOKUP(C372,SRA!B:F,5,0),FUNÇÃO!A:B,2,0),"")</f>
        <v>OP. DE PROD. IND.</v>
      </c>
      <c r="H372" s="13">
        <f>IFERROR(VLOOKUP(C372,SRA!B:T,18,0),"")</f>
        <v>1122.48</v>
      </c>
      <c r="I372" s="13">
        <f>IFERROR(VLOOKUP(C372,SRA!B:T,19,0),"")</f>
        <v>0</v>
      </c>
      <c r="J372" s="13">
        <f>IFERROR(VLOOKUP(C372,OUTUBRO!B:F,3,0),"")</f>
        <v>1122.48</v>
      </c>
      <c r="K372" s="13">
        <f>J372-L372</f>
        <v>263.28999999999996</v>
      </c>
      <c r="L372" s="13">
        <f>IFERROR(VLOOKUP(C372,OUTUBRO!B:H,7,0),"")</f>
        <v>859.19</v>
      </c>
      <c r="M372" s="39" t="str">
        <f>IFERROR(VLOOKUP(C372,FÉRIAS!C:D,2,0),"")</f>
        <v/>
      </c>
      <c r="N372" s="26" t="str">
        <f>IFERROR(VLOOKUP(C372,Plan2!B:C,2,0),"")</f>
        <v/>
      </c>
    </row>
    <row r="373" spans="2:14" s="26" customFormat="1">
      <c r="B373" s="17">
        <f t="shared" si="5"/>
        <v>365</v>
      </c>
      <c r="C373" s="73">
        <v>2904</v>
      </c>
      <c r="D373" s="74" t="s">
        <v>465</v>
      </c>
      <c r="E373" s="17" t="str">
        <f>IFERROR(VLOOKUP(C373,SRA!B:I,8,0),"")</f>
        <v>CLT</v>
      </c>
      <c r="F373" s="25" t="s">
        <v>583</v>
      </c>
      <c r="G373" s="17" t="str">
        <f>IFERROR(VLOOKUP(VLOOKUP(C373,SRA!B:F,5,0),FUNÇÃO!A:B,2,0),"")</f>
        <v>TEC. EM ADM. E FIN.</v>
      </c>
      <c r="H373" s="13">
        <f>IFERROR(VLOOKUP(C373,SRA!B:T,18,0),"")</f>
        <v>1651.5</v>
      </c>
      <c r="I373" s="13">
        <f>IFERROR(VLOOKUP(C373,SRA!B:T,19,0),"")</f>
        <v>0</v>
      </c>
      <c r="J373" s="13">
        <f>IFERROR(VLOOKUP(C373,OUTUBRO!B:F,3,0),"")</f>
        <v>1651.5</v>
      </c>
      <c r="K373" s="13">
        <f>J373-L373</f>
        <v>306.86999999999989</v>
      </c>
      <c r="L373" s="13">
        <f>IFERROR(VLOOKUP(C373,OUTUBRO!B:H,7,0),"")</f>
        <v>1344.63</v>
      </c>
      <c r="M373" s="39" t="str">
        <f>IFERROR(VLOOKUP(C373,FÉRIAS!C:D,2,0),"")</f>
        <v/>
      </c>
      <c r="N373" s="26" t="str">
        <f>IFERROR(VLOOKUP(C373,Plan2!B:C,2,0),"")</f>
        <v/>
      </c>
    </row>
    <row r="374" spans="2:14" s="26" customFormat="1">
      <c r="B374" s="17">
        <f t="shared" si="5"/>
        <v>366</v>
      </c>
      <c r="C374" s="73">
        <v>2906</v>
      </c>
      <c r="D374" s="74" t="s">
        <v>433</v>
      </c>
      <c r="E374" s="17" t="str">
        <f>IFERROR(VLOOKUP(C374,SRA!B:I,8,0),"")</f>
        <v>CLT</v>
      </c>
      <c r="F374" s="25" t="s">
        <v>583</v>
      </c>
      <c r="G374" s="17" t="str">
        <f>IFERROR(VLOOKUP(VLOOKUP(C374,SRA!B:F,5,0),FUNÇÃO!A:B,2,0),"")</f>
        <v>ANA ASS FARMACEUTICA</v>
      </c>
      <c r="H374" s="13">
        <f>IFERROR(VLOOKUP(C374,SRA!B:T,18,0),"")</f>
        <v>4043.16</v>
      </c>
      <c r="I374" s="13">
        <f>IFERROR(VLOOKUP(C374,SRA!B:T,19,0),"")</f>
        <v>0</v>
      </c>
      <c r="J374" s="13">
        <f>IFERROR(VLOOKUP(C374,OUTUBRO!B:F,3,0),"")</f>
        <v>4043.16</v>
      </c>
      <c r="K374" s="13">
        <f>J374-L374</f>
        <v>1246.5599999999995</v>
      </c>
      <c r="L374" s="13">
        <f>IFERROR(VLOOKUP(C374,OUTUBRO!B:H,7,0),"")</f>
        <v>2796.6000000000004</v>
      </c>
      <c r="M374" s="39" t="str">
        <f>IFERROR(VLOOKUP(C374,FÉRIAS!C:D,2,0),"")</f>
        <v/>
      </c>
      <c r="N374" s="26" t="str">
        <f>IFERROR(VLOOKUP(C374,Plan2!B:C,2,0),"")</f>
        <v/>
      </c>
    </row>
    <row r="375" spans="2:14" s="26" customFormat="1">
      <c r="B375" s="17">
        <f t="shared" si="5"/>
        <v>367</v>
      </c>
      <c r="C375" s="73">
        <v>2907</v>
      </c>
      <c r="D375" s="74" t="s">
        <v>261</v>
      </c>
      <c r="E375" s="17" t="str">
        <f>IFERROR(VLOOKUP(C375,SRA!B:I,8,0),"")</f>
        <v>CLT</v>
      </c>
      <c r="F375" s="25" t="s">
        <v>583</v>
      </c>
      <c r="G375" s="17" t="str">
        <f>IFERROR(VLOOKUP(VLOOKUP(C375,SRA!B:F,5,0),FUNÇÃO!A:B,2,0),"")</f>
        <v>TEC. EM ADM. E FIN.</v>
      </c>
      <c r="H375" s="13">
        <f>IFERROR(VLOOKUP(C375,SRA!B:T,18,0),"")</f>
        <v>1651.5</v>
      </c>
      <c r="I375" s="13">
        <f>IFERROR(VLOOKUP(C375,SRA!B:T,19,0),"")</f>
        <v>0</v>
      </c>
      <c r="J375" s="13">
        <f>IFERROR(VLOOKUP(C375,OUTUBRO!B:F,3,0),"")</f>
        <v>1651.5</v>
      </c>
      <c r="K375" s="13">
        <f>J375-L375</f>
        <v>871.43000000000006</v>
      </c>
      <c r="L375" s="13">
        <f>IFERROR(VLOOKUP(C375,OUTUBRO!B:H,7,0),"")</f>
        <v>780.06999999999994</v>
      </c>
      <c r="M375" s="39" t="str">
        <f>IFERROR(VLOOKUP(C375,FÉRIAS!C:D,2,0),"")</f>
        <v/>
      </c>
      <c r="N375" s="26" t="str">
        <f>IFERROR(VLOOKUP(C375,Plan2!B:C,2,0),"")</f>
        <v/>
      </c>
    </row>
    <row r="376" spans="2:14" s="26" customFormat="1">
      <c r="B376" s="17">
        <f t="shared" si="5"/>
        <v>368</v>
      </c>
      <c r="C376" s="73">
        <v>2909</v>
      </c>
      <c r="D376" s="74" t="s">
        <v>262</v>
      </c>
      <c r="E376" s="17" t="str">
        <f>IFERROR(VLOOKUP(C376,SRA!B:I,8,0),"")</f>
        <v>CLT</v>
      </c>
      <c r="F376" s="25" t="s">
        <v>583</v>
      </c>
      <c r="G376" s="17" t="str">
        <f>IFERROR(VLOOKUP(VLOOKUP(C376,SRA!B:F,5,0),FUNÇÃO!A:B,2,0),"")</f>
        <v>TEC. EM ADM. E FIN.</v>
      </c>
      <c r="H376" s="13">
        <f>IFERROR(VLOOKUP(C376,SRA!B:T,18,0),"")</f>
        <v>1651.5</v>
      </c>
      <c r="I376" s="13">
        <f>IFERROR(VLOOKUP(C376,SRA!B:T,19,0),"")</f>
        <v>0</v>
      </c>
      <c r="J376" s="13">
        <f>IFERROR(VLOOKUP(C376,OUTUBRO!B:F,3,0),"")</f>
        <v>2664.28</v>
      </c>
      <c r="K376" s="13">
        <f>J376-L376</f>
        <v>301.13000000000011</v>
      </c>
      <c r="L376" s="13">
        <f>IFERROR(VLOOKUP(C376,OUTUBRO!B:H,7,0),"")</f>
        <v>2363.15</v>
      </c>
      <c r="M376" s="39" t="str">
        <f>IFERROR(VLOOKUP(C376,FÉRIAS!C:D,2,0),"")</f>
        <v/>
      </c>
      <c r="N376" s="26" t="str">
        <f>IFERROR(VLOOKUP(C376,Plan2!B:C,2,0),"")</f>
        <v/>
      </c>
    </row>
    <row r="377" spans="2:14" s="26" customFormat="1">
      <c r="B377" s="17">
        <f t="shared" si="5"/>
        <v>369</v>
      </c>
      <c r="C377" s="73">
        <v>2910</v>
      </c>
      <c r="D377" s="74" t="s">
        <v>263</v>
      </c>
      <c r="E377" s="17" t="str">
        <f>IFERROR(VLOOKUP(C377,SRA!B:I,8,0),"")</f>
        <v>CLT</v>
      </c>
      <c r="F377" s="25" t="s">
        <v>583</v>
      </c>
      <c r="G377" s="17" t="str">
        <f>IFERROR(VLOOKUP(VLOOKUP(C377,SRA!B:F,5,0),FUNÇÃO!A:B,2,0),"")</f>
        <v>TEC. EM ADM. E FIN.</v>
      </c>
      <c r="H377" s="13">
        <f>IFERROR(VLOOKUP(C377,SRA!B:T,18,0),"")</f>
        <v>1734.07</v>
      </c>
      <c r="I377" s="13">
        <f>IFERROR(VLOOKUP(C377,SRA!B:T,19,0),"")</f>
        <v>3243.92</v>
      </c>
      <c r="J377" s="13">
        <f>IFERROR(VLOOKUP(C377,OUTUBRO!B:F,3,0),"")</f>
        <v>5950.8</v>
      </c>
      <c r="K377" s="13">
        <f>J377-L377</f>
        <v>1270.4100000000008</v>
      </c>
      <c r="L377" s="13">
        <f>IFERROR(VLOOKUP(C377,OUTUBRO!B:H,7,0),"")</f>
        <v>4680.3899999999994</v>
      </c>
      <c r="M377" s="39" t="str">
        <f>IFERROR(VLOOKUP(C377,FÉRIAS!C:D,2,0),"")</f>
        <v/>
      </c>
      <c r="N377" s="26" t="str">
        <f>IFERROR(VLOOKUP(C377,Plan2!B:C,2,0),"")</f>
        <v/>
      </c>
    </row>
    <row r="378" spans="2:14" s="26" customFormat="1">
      <c r="B378" s="17">
        <f t="shared" si="5"/>
        <v>370</v>
      </c>
      <c r="C378" s="73">
        <v>2911</v>
      </c>
      <c r="D378" s="74" t="s">
        <v>264</v>
      </c>
      <c r="E378" s="17" t="str">
        <f>IFERROR(VLOOKUP(C378,SRA!B:I,8,0),"")</f>
        <v>CLT</v>
      </c>
      <c r="F378" s="25" t="s">
        <v>583</v>
      </c>
      <c r="G378" s="17" t="str">
        <f>IFERROR(VLOOKUP(VLOOKUP(C378,SRA!B:F,5,0),FUNÇÃO!A:B,2,0),"")</f>
        <v>OP. DE PROD. IND.</v>
      </c>
      <c r="H378" s="13">
        <f>IFERROR(VLOOKUP(C378,SRA!B:T,18,0),"")</f>
        <v>1237.53</v>
      </c>
      <c r="I378" s="13">
        <f>IFERROR(VLOOKUP(C378,SRA!B:T,19,0),"")</f>
        <v>0</v>
      </c>
      <c r="J378" s="13">
        <f>IFERROR(VLOOKUP(C378,OUTUBRO!B:F,3,0),"")</f>
        <v>1562.97</v>
      </c>
      <c r="K378" s="13">
        <f>J378-L378</f>
        <v>806.99</v>
      </c>
      <c r="L378" s="13">
        <f>IFERROR(VLOOKUP(C378,OUTUBRO!B:H,7,0),"")</f>
        <v>755.98</v>
      </c>
      <c r="M378" s="39" t="str">
        <f>IFERROR(VLOOKUP(C378,FÉRIAS!C:D,2,0),"")</f>
        <v/>
      </c>
      <c r="N378" s="26" t="str">
        <f>IFERROR(VLOOKUP(C378,Plan2!B:C,2,0),"")</f>
        <v/>
      </c>
    </row>
    <row r="379" spans="2:14" s="26" customFormat="1">
      <c r="B379" s="17">
        <f t="shared" si="5"/>
        <v>371</v>
      </c>
      <c r="C379" s="73">
        <v>2913</v>
      </c>
      <c r="D379" s="74" t="s">
        <v>265</v>
      </c>
      <c r="E379" s="17" t="str">
        <f>IFERROR(VLOOKUP(C379,SRA!B:I,8,0),"")</f>
        <v>CLT</v>
      </c>
      <c r="F379" s="25" t="s">
        <v>583</v>
      </c>
      <c r="G379" s="17" t="str">
        <f>IFERROR(VLOOKUP(VLOOKUP(C379,SRA!B:F,5,0),FUNÇÃO!A:B,2,0),"")</f>
        <v>OP. DE PROD. IND.</v>
      </c>
      <c r="H379" s="13">
        <f>IFERROR(VLOOKUP(C379,SRA!B:T,18,0),"")</f>
        <v>1237.53</v>
      </c>
      <c r="I379" s="13">
        <f>IFERROR(VLOOKUP(C379,SRA!B:T,19,0),"")</f>
        <v>0</v>
      </c>
      <c r="J379" s="13">
        <f>IFERROR(VLOOKUP(C379,OUTUBRO!B:F,3,0),"")</f>
        <v>1251.6500000000001</v>
      </c>
      <c r="K379" s="13">
        <f>J379-L379</f>
        <v>239.15000000000009</v>
      </c>
      <c r="L379" s="13">
        <f>IFERROR(VLOOKUP(C379,OUTUBRO!B:H,7,0),"")</f>
        <v>1012.5</v>
      </c>
      <c r="M379" s="39" t="str">
        <f>IFERROR(VLOOKUP(C379,FÉRIAS!C:D,2,0),"")</f>
        <v/>
      </c>
      <c r="N379" s="26" t="str">
        <f>IFERROR(VLOOKUP(C379,Plan2!B:C,2,0),"")</f>
        <v/>
      </c>
    </row>
    <row r="380" spans="2:14" s="26" customFormat="1">
      <c r="B380" s="17">
        <f t="shared" si="5"/>
        <v>372</v>
      </c>
      <c r="C380" s="73">
        <v>2915</v>
      </c>
      <c r="D380" s="74" t="s">
        <v>266</v>
      </c>
      <c r="E380" s="17" t="str">
        <f>IFERROR(VLOOKUP(C380,SRA!B:I,8,0),"")</f>
        <v>CLT</v>
      </c>
      <c r="F380" s="25" t="s">
        <v>583</v>
      </c>
      <c r="G380" s="17" t="str">
        <f>IFERROR(VLOOKUP(VLOOKUP(C380,SRA!B:F,5,0),FUNÇÃO!A:B,2,0),"")</f>
        <v>OP. DE PROD. IND.</v>
      </c>
      <c r="H380" s="13">
        <f>IFERROR(VLOOKUP(C380,SRA!B:T,18,0),"")</f>
        <v>1237.53</v>
      </c>
      <c r="I380" s="13">
        <f>IFERROR(VLOOKUP(C380,SRA!B:T,19,0),"")</f>
        <v>0</v>
      </c>
      <c r="J380" s="13">
        <f>IFERROR(VLOOKUP(C380,OUTUBRO!B:F,3,0),"")</f>
        <v>1629.72</v>
      </c>
      <c r="K380" s="13">
        <f>J380-L380</f>
        <v>380.62999999999988</v>
      </c>
      <c r="L380" s="13">
        <f>IFERROR(VLOOKUP(C380,OUTUBRO!B:H,7,0),"")</f>
        <v>1249.0900000000001</v>
      </c>
      <c r="M380" s="39" t="str">
        <f>IFERROR(VLOOKUP(C380,FÉRIAS!C:D,2,0),"")</f>
        <v/>
      </c>
      <c r="N380" s="26" t="str">
        <f>IFERROR(VLOOKUP(C380,Plan2!B:C,2,0),"")</f>
        <v/>
      </c>
    </row>
    <row r="381" spans="2:14" s="26" customFormat="1">
      <c r="B381" s="17">
        <f t="shared" si="5"/>
        <v>373</v>
      </c>
      <c r="C381" s="73">
        <v>2917</v>
      </c>
      <c r="D381" s="74" t="s">
        <v>267</v>
      </c>
      <c r="E381" s="17" t="str">
        <f>IFERROR(VLOOKUP(C381,SRA!B:I,8,0),"")</f>
        <v>CLT</v>
      </c>
      <c r="F381" s="25" t="s">
        <v>583</v>
      </c>
      <c r="G381" s="17" t="str">
        <f>IFERROR(VLOOKUP(VLOOKUP(C381,SRA!B:F,5,0),FUNÇÃO!A:B,2,0),"")</f>
        <v>OP. DE PROD. IND.</v>
      </c>
      <c r="H381" s="13">
        <f>IFERROR(VLOOKUP(C381,SRA!B:T,18,0),"")</f>
        <v>1299.4100000000001</v>
      </c>
      <c r="I381" s="13">
        <f>IFERROR(VLOOKUP(C381,SRA!B:T,19,0),"")</f>
        <v>0</v>
      </c>
      <c r="J381" s="13">
        <f>IFERROR(VLOOKUP(C381,OUTUBRO!B:F,3,0),"")</f>
        <v>1350.68</v>
      </c>
      <c r="K381" s="13">
        <f>J381-L381</f>
        <v>558.26</v>
      </c>
      <c r="L381" s="13">
        <f>IFERROR(VLOOKUP(C381,OUTUBRO!B:H,7,0),"")</f>
        <v>792.42000000000007</v>
      </c>
      <c r="M381" s="39" t="str">
        <f>IFERROR(VLOOKUP(C381,FÉRIAS!C:D,2,0),"")</f>
        <v/>
      </c>
      <c r="N381" s="26" t="str">
        <f>IFERROR(VLOOKUP(C381,Plan2!B:C,2,0),"")</f>
        <v/>
      </c>
    </row>
    <row r="382" spans="2:14" s="26" customFormat="1">
      <c r="B382" s="17">
        <f t="shared" si="5"/>
        <v>374</v>
      </c>
      <c r="C382" s="73">
        <v>2918</v>
      </c>
      <c r="D382" s="74" t="s">
        <v>268</v>
      </c>
      <c r="E382" s="17" t="str">
        <f>IFERROR(VLOOKUP(C382,SRA!B:I,8,0),"")</f>
        <v>CLT</v>
      </c>
      <c r="F382" s="25" t="s">
        <v>583</v>
      </c>
      <c r="G382" s="17" t="str">
        <f>IFERROR(VLOOKUP(VLOOKUP(C382,SRA!B:F,5,0),FUNÇÃO!A:B,2,0),"")</f>
        <v>OP. DE PROD. IND.</v>
      </c>
      <c r="H382" s="13">
        <f>IFERROR(VLOOKUP(C382,SRA!B:T,18,0),"")</f>
        <v>1122.48</v>
      </c>
      <c r="I382" s="13">
        <f>IFERROR(VLOOKUP(C382,SRA!B:T,19,0),"")</f>
        <v>0</v>
      </c>
      <c r="J382" s="13">
        <f>IFERROR(VLOOKUP(C382,OUTUBRO!B:F,3,0),"")</f>
        <v>1122.48</v>
      </c>
      <c r="K382" s="13">
        <f>J382-L382</f>
        <v>276.27999999999997</v>
      </c>
      <c r="L382" s="13">
        <f>IFERROR(VLOOKUP(C382,OUTUBRO!B:H,7,0),"")</f>
        <v>846.2</v>
      </c>
      <c r="M382" s="39" t="str">
        <f>IFERROR(VLOOKUP(C382,FÉRIAS!C:D,2,0),"")</f>
        <v/>
      </c>
      <c r="N382" s="26" t="str">
        <f>IFERROR(VLOOKUP(C382,Plan2!B:C,2,0),"")</f>
        <v/>
      </c>
    </row>
    <row r="383" spans="2:14" s="26" customFormat="1">
      <c r="B383" s="17">
        <f t="shared" si="5"/>
        <v>375</v>
      </c>
      <c r="C383" s="73">
        <v>2921</v>
      </c>
      <c r="D383" s="74" t="s">
        <v>269</v>
      </c>
      <c r="E383" s="17" t="str">
        <f>IFERROR(VLOOKUP(C383,SRA!B:I,8,0),"")</f>
        <v>CLT</v>
      </c>
      <c r="F383" s="25" t="s">
        <v>597</v>
      </c>
      <c r="G383" s="17" t="str">
        <f>IFERROR(VLOOKUP(VLOOKUP(C383,SRA!B:F,5,0),FUNÇÃO!A:B,2,0),"")</f>
        <v>OP. DE PROD. IND.</v>
      </c>
      <c r="H383" s="13">
        <f>IFERROR(VLOOKUP(C383,SRA!B:T,18,0),"")</f>
        <v>1237.53</v>
      </c>
      <c r="I383" s="13">
        <f>IFERROR(VLOOKUP(C383,SRA!B:T,19,0),"")</f>
        <v>0</v>
      </c>
      <c r="J383" s="13">
        <f>IFERROR(VLOOKUP(C383,OUTUBRO!B:F,3,0),"")</f>
        <v>3586.97</v>
      </c>
      <c r="K383" s="13">
        <f>J383-L383</f>
        <v>3586.97</v>
      </c>
      <c r="L383" s="13">
        <f>IFERROR(VLOOKUP(C383,OUTUBRO!B:H,7,0),"")</f>
        <v>0</v>
      </c>
      <c r="M383" s="39" t="str">
        <f>IFERROR(VLOOKUP(C383,FÉRIAS!C:D,2,0),"")</f>
        <v>TIAGO MANOEL DE SOUSA LEITE</v>
      </c>
      <c r="N383" s="26" t="str">
        <f>IFERROR(VLOOKUP(C383,Plan2!B:C,2,0),"")</f>
        <v/>
      </c>
    </row>
    <row r="384" spans="2:14" s="26" customFormat="1">
      <c r="B384" s="17">
        <f t="shared" si="5"/>
        <v>376</v>
      </c>
      <c r="C384" s="73">
        <v>2922</v>
      </c>
      <c r="D384" s="74" t="s">
        <v>270</v>
      </c>
      <c r="E384" s="17" t="str">
        <f>IFERROR(VLOOKUP(C384,SRA!B:I,8,0),"")</f>
        <v>CLT</v>
      </c>
      <c r="F384" s="25" t="s">
        <v>583</v>
      </c>
      <c r="G384" s="17" t="str">
        <f>IFERROR(VLOOKUP(VLOOKUP(C384,SRA!B:F,5,0),FUNÇÃO!A:B,2,0),"")</f>
        <v>OP. DE PROD. IND.</v>
      </c>
      <c r="H384" s="13">
        <f>IFERROR(VLOOKUP(C384,SRA!B:T,18,0),"")</f>
        <v>1299.4100000000001</v>
      </c>
      <c r="I384" s="13">
        <f>IFERROR(VLOOKUP(C384,SRA!B:T,19,0),"")</f>
        <v>0</v>
      </c>
      <c r="J384" s="13">
        <f>IFERROR(VLOOKUP(C384,OUTUBRO!B:F,3,0),"")</f>
        <v>1334.22</v>
      </c>
      <c r="K384" s="13">
        <f>J384-L384</f>
        <v>241.48000000000002</v>
      </c>
      <c r="L384" s="13">
        <f>IFERROR(VLOOKUP(C384,OUTUBRO!B:H,7,0),"")</f>
        <v>1092.74</v>
      </c>
      <c r="M384" s="39" t="str">
        <f>IFERROR(VLOOKUP(C384,FÉRIAS!C:D,2,0),"")</f>
        <v/>
      </c>
      <c r="N384" s="26" t="str">
        <f>IFERROR(VLOOKUP(C384,Plan2!B:C,2,0),"")</f>
        <v/>
      </c>
    </row>
    <row r="385" spans="2:14" s="26" customFormat="1">
      <c r="B385" s="17">
        <f t="shared" si="5"/>
        <v>377</v>
      </c>
      <c r="C385" s="73">
        <v>2924</v>
      </c>
      <c r="D385" s="74" t="s">
        <v>271</v>
      </c>
      <c r="E385" s="17" t="str">
        <f>IFERROR(VLOOKUP(C385,SRA!B:I,8,0),"")</f>
        <v>CLT</v>
      </c>
      <c r="F385" s="25" t="s">
        <v>583</v>
      </c>
      <c r="G385" s="17" t="str">
        <f>IFERROR(VLOOKUP(VLOOKUP(C385,SRA!B:F,5,0),FUNÇÃO!A:B,2,0),"")</f>
        <v>TEC. EM ADM. E FIN.</v>
      </c>
      <c r="H385" s="13">
        <f>IFERROR(VLOOKUP(C385,SRA!B:T,18,0),"")</f>
        <v>1651.49</v>
      </c>
      <c r="I385" s="13">
        <f>IFERROR(VLOOKUP(C385,SRA!B:T,19,0),"")</f>
        <v>0</v>
      </c>
      <c r="J385" s="13">
        <f>IFERROR(VLOOKUP(C385,OUTUBRO!B:F,3,0),"")</f>
        <v>1651.49</v>
      </c>
      <c r="K385" s="13">
        <f>J385-L385</f>
        <v>528.64999999999986</v>
      </c>
      <c r="L385" s="13">
        <f>IFERROR(VLOOKUP(C385,OUTUBRO!B:H,7,0),"")</f>
        <v>1122.8400000000001</v>
      </c>
      <c r="M385" s="39" t="str">
        <f>IFERROR(VLOOKUP(C385,FÉRIAS!C:D,2,0),"")</f>
        <v/>
      </c>
      <c r="N385" s="26" t="str">
        <f>IFERROR(VLOOKUP(C385,Plan2!B:C,2,0),"")</f>
        <v/>
      </c>
    </row>
    <row r="386" spans="2:14" s="26" customFormat="1">
      <c r="B386" s="17">
        <f t="shared" si="5"/>
        <v>378</v>
      </c>
      <c r="C386" s="73">
        <v>2926</v>
      </c>
      <c r="D386" s="74" t="s">
        <v>272</v>
      </c>
      <c r="E386" s="17" t="str">
        <f>IFERROR(VLOOKUP(C386,SRA!B:I,8,0),"")</f>
        <v>CLT</v>
      </c>
      <c r="F386" s="25" t="s">
        <v>583</v>
      </c>
      <c r="G386" s="17" t="str">
        <f>IFERROR(VLOOKUP(VLOOKUP(C386,SRA!B:F,5,0),FUNÇÃO!A:B,2,0),"")</f>
        <v>OP. DE PROD. IND.</v>
      </c>
      <c r="H386" s="13">
        <f>IFERROR(VLOOKUP(C386,SRA!B:T,18,0),"")</f>
        <v>1364.42</v>
      </c>
      <c r="I386" s="13">
        <f>IFERROR(VLOOKUP(C386,SRA!B:T,19,0),"")</f>
        <v>0</v>
      </c>
      <c r="J386" s="13">
        <f>IFERROR(VLOOKUP(C386,OUTUBRO!B:F,3,0),"")</f>
        <v>1364.42</v>
      </c>
      <c r="K386" s="13">
        <f>J386-L386</f>
        <v>217.80000000000018</v>
      </c>
      <c r="L386" s="13">
        <f>IFERROR(VLOOKUP(C386,OUTUBRO!B:H,7,0),"")</f>
        <v>1146.6199999999999</v>
      </c>
      <c r="M386" s="39" t="str">
        <f>IFERROR(VLOOKUP(C386,FÉRIAS!C:D,2,0),"")</f>
        <v/>
      </c>
      <c r="N386" s="26" t="str">
        <f>IFERROR(VLOOKUP(C386,Plan2!B:C,2,0),"")</f>
        <v/>
      </c>
    </row>
    <row r="387" spans="2:14" s="26" customFormat="1">
      <c r="B387" s="17">
        <f t="shared" si="5"/>
        <v>379</v>
      </c>
      <c r="C387" s="73">
        <v>2927</v>
      </c>
      <c r="D387" s="74" t="s">
        <v>273</v>
      </c>
      <c r="E387" s="17" t="str">
        <f>IFERROR(VLOOKUP(C387,SRA!B:I,8,0),"")</f>
        <v>CLT</v>
      </c>
      <c r="F387" s="25" t="s">
        <v>583</v>
      </c>
      <c r="G387" s="17" t="str">
        <f>IFERROR(VLOOKUP(VLOOKUP(C387,SRA!B:F,5,0),FUNÇÃO!A:B,2,0),"")</f>
        <v>OP. DE PROD. IND.</v>
      </c>
      <c r="H387" s="13">
        <f>IFERROR(VLOOKUP(C387,SRA!B:T,18,0),"")</f>
        <v>1237.54</v>
      </c>
      <c r="I387" s="13">
        <f>IFERROR(VLOOKUP(C387,SRA!B:T,19,0),"")</f>
        <v>0</v>
      </c>
      <c r="J387" s="13">
        <f>IFERROR(VLOOKUP(C387,OUTUBRO!B:F,3,0),"")</f>
        <v>1648.62</v>
      </c>
      <c r="K387" s="13">
        <f>J387-L387</f>
        <v>792.83999999999992</v>
      </c>
      <c r="L387" s="13">
        <f>IFERROR(VLOOKUP(C387,OUTUBRO!B:H,7,0),"")</f>
        <v>855.78</v>
      </c>
      <c r="M387" s="39" t="str">
        <f>IFERROR(VLOOKUP(C387,FÉRIAS!C:D,2,0),"")</f>
        <v/>
      </c>
      <c r="N387" s="26" t="str">
        <f>IFERROR(VLOOKUP(C387,Plan2!B:C,2,0),"")</f>
        <v/>
      </c>
    </row>
    <row r="388" spans="2:14" s="26" customFormat="1">
      <c r="B388" s="17">
        <f t="shared" si="5"/>
        <v>380</v>
      </c>
      <c r="C388" s="73">
        <v>2930</v>
      </c>
      <c r="D388" s="74" t="s">
        <v>274</v>
      </c>
      <c r="E388" s="17" t="str">
        <f>IFERROR(VLOOKUP(C388,SRA!B:I,8,0),"")</f>
        <v>CLT</v>
      </c>
      <c r="F388" s="25" t="s">
        <v>583</v>
      </c>
      <c r="G388" s="17" t="str">
        <f>IFERROR(VLOOKUP(VLOOKUP(C388,SRA!B:F,5,0),FUNÇÃO!A:B,2,0),"")</f>
        <v>OP. DE PROD. IND.(C)</v>
      </c>
      <c r="H388" s="13">
        <f>IFERROR(VLOOKUP(C388,SRA!B:T,18,0),"")</f>
        <v>1364.42</v>
      </c>
      <c r="I388" s="13">
        <f>IFERROR(VLOOKUP(C388,SRA!B:T,19,0),"")</f>
        <v>0</v>
      </c>
      <c r="J388" s="13">
        <f>IFERROR(VLOOKUP(C388,OUTUBRO!B:F,3,0),"")</f>
        <v>1395.51</v>
      </c>
      <c r="K388" s="13">
        <f>J388-L388</f>
        <v>931.61</v>
      </c>
      <c r="L388" s="13">
        <f>IFERROR(VLOOKUP(C388,OUTUBRO!B:H,7,0),"")</f>
        <v>463.9</v>
      </c>
      <c r="M388" s="39" t="str">
        <f>IFERROR(VLOOKUP(C388,FÉRIAS!C:D,2,0),"")</f>
        <v/>
      </c>
      <c r="N388" s="26" t="str">
        <f>IFERROR(VLOOKUP(C388,Plan2!B:C,2,0),"")</f>
        <v/>
      </c>
    </row>
    <row r="389" spans="2:14" s="26" customFormat="1">
      <c r="B389" s="17">
        <f t="shared" si="5"/>
        <v>381</v>
      </c>
      <c r="C389" s="73">
        <v>2931</v>
      </c>
      <c r="D389" s="74" t="s">
        <v>275</v>
      </c>
      <c r="E389" s="17" t="str">
        <f>IFERROR(VLOOKUP(C389,SRA!B:I,8,0),"")</f>
        <v>CLT</v>
      </c>
      <c r="F389" s="25" t="s">
        <v>583</v>
      </c>
      <c r="G389" s="17" t="str">
        <f>IFERROR(VLOOKUP(VLOOKUP(C389,SRA!B:F,5,0),FUNÇÃO!A:B,2,0),"")</f>
        <v>OP. DE PROD. IND.</v>
      </c>
      <c r="H389" s="13">
        <f>IFERROR(VLOOKUP(C389,SRA!B:T,18,0),"")</f>
        <v>1237.53</v>
      </c>
      <c r="I389" s="13">
        <f>IFERROR(VLOOKUP(C389,SRA!B:T,19,0),"")</f>
        <v>708.95</v>
      </c>
      <c r="J389" s="13">
        <f>IFERROR(VLOOKUP(C389,OUTUBRO!B:F,3,0),"")</f>
        <v>2162.12</v>
      </c>
      <c r="K389" s="13">
        <f>J389-L389</f>
        <v>574.84999999999991</v>
      </c>
      <c r="L389" s="13">
        <f>IFERROR(VLOOKUP(C389,OUTUBRO!B:H,7,0),"")</f>
        <v>1587.27</v>
      </c>
      <c r="M389" s="39" t="str">
        <f>IFERROR(VLOOKUP(C389,FÉRIAS!C:D,2,0),"")</f>
        <v/>
      </c>
      <c r="N389" s="26" t="str">
        <f>IFERROR(VLOOKUP(C389,Plan2!B:C,2,0),"")</f>
        <v/>
      </c>
    </row>
    <row r="390" spans="2:14" s="26" customFormat="1">
      <c r="B390" s="17">
        <f t="shared" si="5"/>
        <v>382</v>
      </c>
      <c r="C390" s="73">
        <v>2933</v>
      </c>
      <c r="D390" s="74" t="s">
        <v>276</v>
      </c>
      <c r="E390" s="17" t="str">
        <f>IFERROR(VLOOKUP(C390,SRA!B:I,8,0),"")</f>
        <v>CLT</v>
      </c>
      <c r="F390" s="25" t="s">
        <v>583</v>
      </c>
      <c r="G390" s="17" t="str">
        <f>IFERROR(VLOOKUP(VLOOKUP(C390,SRA!B:F,5,0),FUNÇÃO!A:B,2,0),"")</f>
        <v>OP. DE PROD. IND.(B)</v>
      </c>
      <c r="H390" s="13">
        <f>IFERROR(VLOOKUP(C390,SRA!B:T,18,0),"")</f>
        <v>1237.53</v>
      </c>
      <c r="I390" s="13">
        <f>IFERROR(VLOOKUP(C390,SRA!B:T,19,0),"")</f>
        <v>0</v>
      </c>
      <c r="J390" s="13">
        <f>IFERROR(VLOOKUP(C390,OUTUBRO!B:F,3,0),"")</f>
        <v>1237.53</v>
      </c>
      <c r="K390" s="13">
        <f>J390-L390</f>
        <v>314.46000000000004</v>
      </c>
      <c r="L390" s="13">
        <f>IFERROR(VLOOKUP(C390,OUTUBRO!B:H,7,0),"")</f>
        <v>923.06999999999994</v>
      </c>
      <c r="M390" s="39" t="str">
        <f>IFERROR(VLOOKUP(C390,FÉRIAS!C:D,2,0),"")</f>
        <v/>
      </c>
      <c r="N390" s="26" t="str">
        <f>IFERROR(VLOOKUP(C390,Plan2!B:C,2,0),"")</f>
        <v/>
      </c>
    </row>
    <row r="391" spans="2:14" s="26" customFormat="1">
      <c r="B391" s="17">
        <f t="shared" si="5"/>
        <v>383</v>
      </c>
      <c r="C391" s="73">
        <v>2936</v>
      </c>
      <c r="D391" s="74" t="s">
        <v>277</v>
      </c>
      <c r="E391" s="17" t="str">
        <f>IFERROR(VLOOKUP(C391,SRA!B:I,8,0),"")</f>
        <v>CLT</v>
      </c>
      <c r="F391" s="25" t="s">
        <v>597</v>
      </c>
      <c r="G391" s="17" t="str">
        <f>IFERROR(VLOOKUP(VLOOKUP(C391,SRA!B:F,5,0),FUNÇÃO!A:B,2,0),"")</f>
        <v>OP. DE PROD. IND.</v>
      </c>
      <c r="H391" s="13">
        <f>IFERROR(VLOOKUP(C391,SRA!B:T,18,0),"")</f>
        <v>1237.53</v>
      </c>
      <c r="I391" s="13">
        <f>IFERROR(VLOOKUP(C391,SRA!B:T,19,0),"")</f>
        <v>0</v>
      </c>
      <c r="J391" s="13">
        <f>IFERROR(VLOOKUP(C391,OUTUBRO!B:F,3,0),"")</f>
        <v>1379.19</v>
      </c>
      <c r="K391" s="13">
        <f>J391-L391</f>
        <v>1184.24</v>
      </c>
      <c r="L391" s="13">
        <f>IFERROR(VLOOKUP(C391,OUTUBRO!B:H,7,0),"")</f>
        <v>194.95</v>
      </c>
      <c r="M391" s="39" t="str">
        <f>IFERROR(VLOOKUP(C391,FÉRIAS!C:D,2,0),"")</f>
        <v>ROSIMERE SOARES DA SILVA</v>
      </c>
      <c r="N391" s="26" t="str">
        <f>IFERROR(VLOOKUP(C391,Plan2!B:C,2,0),"")</f>
        <v/>
      </c>
    </row>
    <row r="392" spans="2:14" s="26" customFormat="1">
      <c r="B392" s="17">
        <f t="shared" si="5"/>
        <v>384</v>
      </c>
      <c r="C392" s="73">
        <v>2937</v>
      </c>
      <c r="D392" s="74" t="s">
        <v>278</v>
      </c>
      <c r="E392" s="17" t="str">
        <f>IFERROR(VLOOKUP(C392,SRA!B:I,8,0),"")</f>
        <v>CLT</v>
      </c>
      <c r="F392" s="25" t="s">
        <v>583</v>
      </c>
      <c r="G392" s="17" t="str">
        <f>IFERROR(VLOOKUP(VLOOKUP(C392,SRA!B:F,5,0),FUNÇÃO!A:B,2,0),"")</f>
        <v>OP. DE PROD. IND.</v>
      </c>
      <c r="H392" s="13">
        <f>IFERROR(VLOOKUP(C392,SRA!B:T,18,0),"")</f>
        <v>1122.48</v>
      </c>
      <c r="I392" s="13">
        <f>IFERROR(VLOOKUP(C392,SRA!B:T,19,0),"")</f>
        <v>0</v>
      </c>
      <c r="J392" s="13">
        <f>IFERROR(VLOOKUP(C392,OUTUBRO!B:F,3,0),"")</f>
        <v>1122.48</v>
      </c>
      <c r="K392" s="13">
        <f>J392-L392</f>
        <v>299.12</v>
      </c>
      <c r="L392" s="13">
        <f>IFERROR(VLOOKUP(C392,OUTUBRO!B:H,7,0),"")</f>
        <v>823.36</v>
      </c>
      <c r="M392" s="39" t="str">
        <f>IFERROR(VLOOKUP(C392,FÉRIAS!C:D,2,0),"")</f>
        <v/>
      </c>
      <c r="N392" s="26" t="str">
        <f>IFERROR(VLOOKUP(C392,Plan2!B:C,2,0),"")</f>
        <v/>
      </c>
    </row>
    <row r="393" spans="2:14" s="26" customFormat="1">
      <c r="B393" s="17">
        <f t="shared" si="5"/>
        <v>385</v>
      </c>
      <c r="C393" s="73">
        <v>2941</v>
      </c>
      <c r="D393" s="74" t="s">
        <v>279</v>
      </c>
      <c r="E393" s="17" t="str">
        <f>IFERROR(VLOOKUP(C393,SRA!B:I,8,0),"")</f>
        <v>CLT</v>
      </c>
      <c r="F393" s="25" t="s">
        <v>583</v>
      </c>
      <c r="G393" s="17" t="str">
        <f>IFERROR(VLOOKUP(VLOOKUP(C393,SRA!B:F,5,0),FUNÇÃO!A:B,2,0),"")</f>
        <v>TEC. EM ADM. E FIN.</v>
      </c>
      <c r="H393" s="13">
        <f>IFERROR(VLOOKUP(C393,SRA!B:T,18,0),"")</f>
        <v>1651.49</v>
      </c>
      <c r="I393" s="13">
        <f>IFERROR(VLOOKUP(C393,SRA!B:T,19,0),"")</f>
        <v>708.95</v>
      </c>
      <c r="J393" s="13">
        <f>IFERROR(VLOOKUP(C393,OUTUBRO!B:F,3,0),"")</f>
        <v>2360.44</v>
      </c>
      <c r="K393" s="13">
        <f>J393-L393</f>
        <v>1605.29</v>
      </c>
      <c r="L393" s="13">
        <f>IFERROR(VLOOKUP(C393,OUTUBRO!B:H,7,0),"")</f>
        <v>755.15</v>
      </c>
      <c r="M393" s="39" t="str">
        <f>IFERROR(VLOOKUP(C393,FÉRIAS!C:D,2,0),"")</f>
        <v/>
      </c>
      <c r="N393" s="26" t="str">
        <f>IFERROR(VLOOKUP(C393,Plan2!B:C,2,0),"")</f>
        <v/>
      </c>
    </row>
    <row r="394" spans="2:14" s="26" customFormat="1">
      <c r="B394" s="17">
        <f t="shared" si="5"/>
        <v>386</v>
      </c>
      <c r="C394" s="73">
        <v>2942</v>
      </c>
      <c r="D394" s="74" t="s">
        <v>280</v>
      </c>
      <c r="E394" s="17" t="str">
        <f>IFERROR(VLOOKUP(C394,SRA!B:I,8,0),"")</f>
        <v>CLT</v>
      </c>
      <c r="F394" s="25" t="s">
        <v>583</v>
      </c>
      <c r="G394" s="17" t="str">
        <f>IFERROR(VLOOKUP(VLOOKUP(C394,SRA!B:F,5,0),FUNÇÃO!A:B,2,0),"")</f>
        <v>OP. DE PROD. IND.</v>
      </c>
      <c r="H394" s="13">
        <f>IFERROR(VLOOKUP(C394,SRA!B:T,18,0),"")</f>
        <v>1237.54</v>
      </c>
      <c r="I394" s="13">
        <f>IFERROR(VLOOKUP(C394,SRA!B:T,19,0),"")</f>
        <v>0</v>
      </c>
      <c r="J394" s="13">
        <f>IFERROR(VLOOKUP(C394,OUTUBRO!B:F,3,0),"")</f>
        <v>1256.49</v>
      </c>
      <c r="K394" s="13">
        <f>J394-L394</f>
        <v>326.52999999999997</v>
      </c>
      <c r="L394" s="13">
        <f>IFERROR(VLOOKUP(C394,OUTUBRO!B:H,7,0),"")</f>
        <v>929.96</v>
      </c>
      <c r="M394" s="39" t="str">
        <f>IFERROR(VLOOKUP(C394,FÉRIAS!C:D,2,0),"")</f>
        <v/>
      </c>
      <c r="N394" s="26" t="str">
        <f>IFERROR(VLOOKUP(C394,Plan2!B:C,2,0),"")</f>
        <v/>
      </c>
    </row>
    <row r="395" spans="2:14" s="26" customFormat="1">
      <c r="B395" s="17">
        <f t="shared" ref="B395:B458" si="6">B394+1</f>
        <v>387</v>
      </c>
      <c r="C395" s="73">
        <v>2943</v>
      </c>
      <c r="D395" s="74" t="s">
        <v>281</v>
      </c>
      <c r="E395" s="17" t="str">
        <f>IFERROR(VLOOKUP(C395,SRA!B:I,8,0),"")</f>
        <v>CLT</v>
      </c>
      <c r="F395" s="25" t="s">
        <v>583</v>
      </c>
      <c r="G395" s="17" t="str">
        <f>IFERROR(VLOOKUP(VLOOKUP(C395,SRA!B:F,5,0),FUNÇÃO!A:B,2,0),"")</f>
        <v>OP. DE PROD. IND.</v>
      </c>
      <c r="H395" s="13">
        <f>IFERROR(VLOOKUP(C395,SRA!B:T,18,0),"")</f>
        <v>1122.48</v>
      </c>
      <c r="I395" s="13">
        <f>IFERROR(VLOOKUP(C395,SRA!B:T,19,0),"")</f>
        <v>0</v>
      </c>
      <c r="J395" s="13">
        <f>IFERROR(VLOOKUP(C395,OUTUBRO!B:F,3,0),"")</f>
        <v>1276.73</v>
      </c>
      <c r="K395" s="13">
        <f>J395-L395</f>
        <v>324.70000000000005</v>
      </c>
      <c r="L395" s="13">
        <f>IFERROR(VLOOKUP(C395,OUTUBRO!B:H,7,0),"")</f>
        <v>952.03</v>
      </c>
      <c r="M395" s="39" t="str">
        <f>IFERROR(VLOOKUP(C395,FÉRIAS!C:D,2,0),"")</f>
        <v/>
      </c>
      <c r="N395" s="26" t="str">
        <f>IFERROR(VLOOKUP(C395,Plan2!B:C,2,0),"")</f>
        <v/>
      </c>
    </row>
    <row r="396" spans="2:14" s="26" customFormat="1">
      <c r="B396" s="17">
        <f t="shared" si="6"/>
        <v>388</v>
      </c>
      <c r="C396" s="73">
        <v>2962</v>
      </c>
      <c r="D396" s="74" t="s">
        <v>483</v>
      </c>
      <c r="E396" s="17" t="str">
        <f>IFERROR(VLOOKUP(C396,SRA!B:I,8,0),"")</f>
        <v>CLT</v>
      </c>
      <c r="F396" s="25" t="s">
        <v>583</v>
      </c>
      <c r="G396" s="17" t="str">
        <f>IFERROR(VLOOKUP(VLOOKUP(C396,SRA!B:F,5,0),FUNÇÃO!A:B,2,0),"")</f>
        <v>TEC. EM ADM. E VEN.</v>
      </c>
      <c r="H396" s="13">
        <f>IFERROR(VLOOKUP(C396,SRA!B:T,18,0),"")</f>
        <v>1572.83</v>
      </c>
      <c r="I396" s="13">
        <f>IFERROR(VLOOKUP(C396,SRA!B:T,19,0),"")</f>
        <v>178.97</v>
      </c>
      <c r="J396" s="13">
        <f>IFERROR(VLOOKUP(C396,OUTUBRO!B:F,3,0),"")</f>
        <v>2028.32</v>
      </c>
      <c r="K396" s="13">
        <f>J396-L396</f>
        <v>728.22999999999979</v>
      </c>
      <c r="L396" s="13">
        <f>IFERROR(VLOOKUP(C396,OUTUBRO!B:H,7,0),"")</f>
        <v>1300.0900000000001</v>
      </c>
      <c r="M396" s="39" t="str">
        <f>IFERROR(VLOOKUP(C396,FÉRIAS!C:D,2,0),"")</f>
        <v/>
      </c>
      <c r="N396" s="26" t="str">
        <f>IFERROR(VLOOKUP(C396,Plan2!B:C,2,0),"")</f>
        <v/>
      </c>
    </row>
    <row r="397" spans="2:14" s="26" customFormat="1">
      <c r="B397" s="17">
        <f t="shared" si="6"/>
        <v>389</v>
      </c>
      <c r="C397" s="73">
        <v>2967</v>
      </c>
      <c r="D397" s="74" t="s">
        <v>418</v>
      </c>
      <c r="E397" s="17" t="str">
        <f>IFERROR(VLOOKUP(C397,SRA!B:I,8,0),"")</f>
        <v>CLT</v>
      </c>
      <c r="F397" s="25" t="s">
        <v>597</v>
      </c>
      <c r="G397" s="17" t="str">
        <f>IFERROR(VLOOKUP(VLOOKUP(C397,SRA!B:F,5,0),FUNÇÃO!A:B,2,0),"")</f>
        <v>ANA ASS FARMACEUTICA</v>
      </c>
      <c r="H397" s="13">
        <f>IFERROR(VLOOKUP(C397,SRA!B:T,18,0),"")</f>
        <v>3492.62</v>
      </c>
      <c r="I397" s="13">
        <f>IFERROR(VLOOKUP(C397,SRA!B:T,19,0),"")</f>
        <v>0</v>
      </c>
      <c r="J397" s="13">
        <f>IFERROR(VLOOKUP(C397,OUTUBRO!B:F,3,0),"")</f>
        <v>8019.55</v>
      </c>
      <c r="K397" s="13">
        <f>J397-L397</f>
        <v>5148.3900000000003</v>
      </c>
      <c r="L397" s="13">
        <f>IFERROR(VLOOKUP(C397,OUTUBRO!B:H,7,0),"")</f>
        <v>2871.16</v>
      </c>
      <c r="M397" s="39" t="str">
        <f>IFERROR(VLOOKUP(C397,FÉRIAS!C:D,2,0),"")</f>
        <v>ALBERT ROCHA DE OLIVEIRA</v>
      </c>
      <c r="N397" s="26" t="str">
        <f>IFERROR(VLOOKUP(C397,Plan2!B:C,2,0),"")</f>
        <v/>
      </c>
    </row>
    <row r="398" spans="2:14" s="26" customFormat="1">
      <c r="B398" s="17">
        <f t="shared" si="6"/>
        <v>390</v>
      </c>
      <c r="C398" s="73">
        <v>2969</v>
      </c>
      <c r="D398" s="74" t="s">
        <v>283</v>
      </c>
      <c r="E398" s="17" t="str">
        <f>IFERROR(VLOOKUP(C398,SRA!B:I,8,0),"")</f>
        <v>CLT</v>
      </c>
      <c r="F398" s="25" t="s">
        <v>583</v>
      </c>
      <c r="G398" s="17" t="str">
        <f>IFERROR(VLOOKUP(VLOOKUP(C398,SRA!B:F,5,0),FUNÇÃO!A:B,2,0),"")</f>
        <v>TEC. EM ADM. E VEN.</v>
      </c>
      <c r="H398" s="13">
        <f>IFERROR(VLOOKUP(C398,SRA!B:T,18,0),"")</f>
        <v>1572.84</v>
      </c>
      <c r="I398" s="13">
        <f>IFERROR(VLOOKUP(C398,SRA!B:T,19,0),"")</f>
        <v>930.5</v>
      </c>
      <c r="J398" s="13">
        <f>IFERROR(VLOOKUP(C398,OUTUBRO!B:F,3,0),"")</f>
        <v>2503.34</v>
      </c>
      <c r="K398" s="13">
        <f>J398-L398</f>
        <v>595.26000000000022</v>
      </c>
      <c r="L398" s="13">
        <f>IFERROR(VLOOKUP(C398,OUTUBRO!B:H,7,0),"")</f>
        <v>1908.08</v>
      </c>
      <c r="M398" s="39" t="str">
        <f>IFERROR(VLOOKUP(C398,FÉRIAS!C:D,2,0),"")</f>
        <v/>
      </c>
      <c r="N398" s="26" t="str">
        <f>IFERROR(VLOOKUP(C398,Plan2!B:C,2,0),"")</f>
        <v/>
      </c>
    </row>
    <row r="399" spans="2:14" s="26" customFormat="1">
      <c r="B399" s="17">
        <f t="shared" si="6"/>
        <v>391</v>
      </c>
      <c r="C399" s="73">
        <v>2970</v>
      </c>
      <c r="D399" s="74" t="s">
        <v>419</v>
      </c>
      <c r="E399" s="17" t="str">
        <f>IFERROR(VLOOKUP(C399,SRA!B:I,8,0),"")</f>
        <v>CLT</v>
      </c>
      <c r="F399" s="25" t="s">
        <v>583</v>
      </c>
      <c r="G399" s="17" t="str">
        <f>IFERROR(VLOOKUP(VLOOKUP(C399,SRA!B:F,5,0),FUNÇÃO!A:B,2,0),"")</f>
        <v>TEC. EM ADM. E VEN.</v>
      </c>
      <c r="H399" s="13">
        <f>IFERROR(VLOOKUP(C399,SRA!B:T,18,0),"")</f>
        <v>1572.83</v>
      </c>
      <c r="I399" s="13">
        <f>IFERROR(VLOOKUP(C399,SRA!B:T,19,0),"")</f>
        <v>0</v>
      </c>
      <c r="J399" s="13">
        <f>IFERROR(VLOOKUP(C399,OUTUBRO!B:F,3,0),"")</f>
        <v>2125.87</v>
      </c>
      <c r="K399" s="13">
        <f>J399-L399</f>
        <v>925.44</v>
      </c>
      <c r="L399" s="13">
        <f>IFERROR(VLOOKUP(C399,OUTUBRO!B:H,7,0),"")</f>
        <v>1200.4299999999998</v>
      </c>
      <c r="M399" s="39" t="str">
        <f>IFERROR(VLOOKUP(C399,FÉRIAS!C:D,2,0),"")</f>
        <v/>
      </c>
      <c r="N399" s="26" t="str">
        <f>IFERROR(VLOOKUP(C399,Plan2!B:C,2,0),"")</f>
        <v/>
      </c>
    </row>
    <row r="400" spans="2:14" s="26" customFormat="1">
      <c r="B400" s="17">
        <f t="shared" si="6"/>
        <v>392</v>
      </c>
      <c r="C400" s="73">
        <v>2971</v>
      </c>
      <c r="D400" s="74" t="s">
        <v>474</v>
      </c>
      <c r="E400" s="17" t="str">
        <f>IFERROR(VLOOKUP(C400,SRA!B:I,8,0),"")</f>
        <v>CLT</v>
      </c>
      <c r="F400" s="25" t="s">
        <v>583</v>
      </c>
      <c r="G400" s="17" t="str">
        <f>IFERROR(VLOOKUP(VLOOKUP(C400,SRA!B:F,5,0),FUNÇÃO!A:B,2,0),"")</f>
        <v>TEC. EM ADM. E VEN.</v>
      </c>
      <c r="H400" s="13">
        <f>IFERROR(VLOOKUP(C400,SRA!B:T,18,0),"")</f>
        <v>1572.83</v>
      </c>
      <c r="I400" s="13">
        <f>IFERROR(VLOOKUP(C400,SRA!B:T,19,0),"")</f>
        <v>0</v>
      </c>
      <c r="J400" s="13">
        <f>IFERROR(VLOOKUP(C400,OUTUBRO!B:F,3,0),"")</f>
        <v>1572.83</v>
      </c>
      <c r="K400" s="13">
        <f>J400-L400</f>
        <v>493.30999999999995</v>
      </c>
      <c r="L400" s="13">
        <f>IFERROR(VLOOKUP(C400,OUTUBRO!B:H,7,0),"")</f>
        <v>1079.52</v>
      </c>
      <c r="M400" s="39" t="str">
        <f>IFERROR(VLOOKUP(C400,FÉRIAS!C:D,2,0),"")</f>
        <v/>
      </c>
      <c r="N400" s="26" t="str">
        <f>IFERROR(VLOOKUP(C400,Plan2!B:C,2,0),"")</f>
        <v/>
      </c>
    </row>
    <row r="401" spans="2:14" s="26" customFormat="1">
      <c r="B401" s="17">
        <f t="shared" si="6"/>
        <v>393</v>
      </c>
      <c r="C401" s="73">
        <v>2973</v>
      </c>
      <c r="D401" s="74" t="s">
        <v>428</v>
      </c>
      <c r="E401" s="17" t="str">
        <f>IFERROR(VLOOKUP(C401,SRA!B:I,8,0),"")</f>
        <v>CLT</v>
      </c>
      <c r="F401" s="25" t="s">
        <v>583</v>
      </c>
      <c r="G401" s="17" t="str">
        <f>IFERROR(VLOOKUP(VLOOKUP(C401,SRA!B:F,5,0),FUNÇÃO!A:B,2,0),"")</f>
        <v>TEC. EM ADM. E VEN.</v>
      </c>
      <c r="H401" s="13">
        <f>IFERROR(VLOOKUP(C401,SRA!B:T,18,0),"")</f>
        <v>1572.83</v>
      </c>
      <c r="I401" s="13">
        <f>IFERROR(VLOOKUP(C401,SRA!B:T,19,0),"")</f>
        <v>178.97</v>
      </c>
      <c r="J401" s="13">
        <f>IFERROR(VLOOKUP(C401,OUTUBRO!B:F,3,0),"")</f>
        <v>1751.79</v>
      </c>
      <c r="K401" s="13">
        <f>J401-L401</f>
        <v>841.95</v>
      </c>
      <c r="L401" s="13">
        <f>IFERROR(VLOOKUP(C401,OUTUBRO!B:H,7,0),"")</f>
        <v>909.83999999999992</v>
      </c>
      <c r="M401" s="39" t="str">
        <f>IFERROR(VLOOKUP(C401,FÉRIAS!C:D,2,0),"")</f>
        <v/>
      </c>
      <c r="N401" s="26" t="str">
        <f>IFERROR(VLOOKUP(C401,Plan2!B:C,2,0),"")</f>
        <v/>
      </c>
    </row>
    <row r="402" spans="2:14" s="26" customFormat="1">
      <c r="B402" s="17">
        <f t="shared" si="6"/>
        <v>394</v>
      </c>
      <c r="C402" s="73">
        <v>2974</v>
      </c>
      <c r="D402" s="74" t="s">
        <v>429</v>
      </c>
      <c r="E402" s="17" t="str">
        <f>IFERROR(VLOOKUP(C402,SRA!B:I,8,0),"")</f>
        <v>CLT</v>
      </c>
      <c r="F402" s="25" t="s">
        <v>583</v>
      </c>
      <c r="G402" s="17" t="str">
        <f>IFERROR(VLOOKUP(VLOOKUP(C402,SRA!B:F,5,0),FUNÇÃO!A:B,2,0),"")</f>
        <v>TEC. EM ADM. E VEN.</v>
      </c>
      <c r="H402" s="13">
        <f>IFERROR(VLOOKUP(C402,SRA!B:T,18,0),"")</f>
        <v>1572.83</v>
      </c>
      <c r="I402" s="13">
        <f>IFERROR(VLOOKUP(C402,SRA!B:T,19,0),"")</f>
        <v>0</v>
      </c>
      <c r="J402" s="13">
        <f>IFERROR(VLOOKUP(C402,OUTUBRO!B:F,3,0),"")</f>
        <v>1695.16</v>
      </c>
      <c r="K402" s="13">
        <f>J402-L402</f>
        <v>1079.56</v>
      </c>
      <c r="L402" s="13">
        <f>IFERROR(VLOOKUP(C402,OUTUBRO!B:H,7,0),"")</f>
        <v>615.6</v>
      </c>
      <c r="M402" s="39" t="str">
        <f>IFERROR(VLOOKUP(C402,FÉRIAS!C:D,2,0),"")</f>
        <v/>
      </c>
      <c r="N402" s="26" t="str">
        <f>IFERROR(VLOOKUP(C402,Plan2!B:C,2,0),"")</f>
        <v/>
      </c>
    </row>
    <row r="403" spans="2:14" s="26" customFormat="1">
      <c r="B403" s="17">
        <f t="shared" si="6"/>
        <v>395</v>
      </c>
      <c r="C403" s="73">
        <v>2977</v>
      </c>
      <c r="D403" s="74" t="s">
        <v>443</v>
      </c>
      <c r="E403" s="17" t="str">
        <f>IFERROR(VLOOKUP(C403,SRA!B:I,8,0),"")</f>
        <v>CLT</v>
      </c>
      <c r="F403" s="25" t="s">
        <v>583</v>
      </c>
      <c r="G403" s="17" t="str">
        <f>IFERROR(VLOOKUP(VLOOKUP(C403,SRA!B:F,5,0),FUNÇÃO!A:B,2,0),"")</f>
        <v>ANA ASS FARMACEUTICA</v>
      </c>
      <c r="H403" s="13">
        <f>IFERROR(VLOOKUP(C403,SRA!B:T,18,0),"")</f>
        <v>3492.62</v>
      </c>
      <c r="I403" s="13">
        <f>IFERROR(VLOOKUP(C403,SRA!B:T,19,0),"")</f>
        <v>0</v>
      </c>
      <c r="J403" s="13">
        <f>IFERROR(VLOOKUP(C403,OUTUBRO!B:F,3,0),"")</f>
        <v>3492.62</v>
      </c>
      <c r="K403" s="13">
        <f>J403-L403</f>
        <v>488.59000000000015</v>
      </c>
      <c r="L403" s="13">
        <f>IFERROR(VLOOKUP(C403,OUTUBRO!B:H,7,0),"")</f>
        <v>3004.0299999999997</v>
      </c>
      <c r="M403" s="39" t="str">
        <f>IFERROR(VLOOKUP(C403,FÉRIAS!C:D,2,0),"")</f>
        <v/>
      </c>
      <c r="N403" s="26" t="str">
        <f>IFERROR(VLOOKUP(C403,Plan2!B:C,2,0),"")</f>
        <v/>
      </c>
    </row>
    <row r="404" spans="2:14" s="26" customFormat="1">
      <c r="B404" s="17">
        <f t="shared" si="6"/>
        <v>396</v>
      </c>
      <c r="C404" s="73">
        <v>2978</v>
      </c>
      <c r="D404" s="74" t="s">
        <v>444</v>
      </c>
      <c r="E404" s="17" t="str">
        <f>IFERROR(VLOOKUP(C404,SRA!B:I,8,0),"")</f>
        <v>CLT</v>
      </c>
      <c r="F404" s="25" t="s">
        <v>583</v>
      </c>
      <c r="G404" s="17" t="str">
        <f>IFERROR(VLOOKUP(VLOOKUP(C404,SRA!B:F,5,0),FUNÇÃO!A:B,2,0),"")</f>
        <v>TEC. EM ADM. E VEN.</v>
      </c>
      <c r="H404" s="13">
        <f>IFERROR(VLOOKUP(C404,SRA!B:T,18,0),"")</f>
        <v>1572.83</v>
      </c>
      <c r="I404" s="13">
        <f>IFERROR(VLOOKUP(C404,SRA!B:T,19,0),"")</f>
        <v>178.97</v>
      </c>
      <c r="J404" s="13">
        <f>IFERROR(VLOOKUP(C404,OUTUBRO!B:F,3,0),"")</f>
        <v>1751.8</v>
      </c>
      <c r="K404" s="13">
        <f>J404-L404</f>
        <v>160.66000000000008</v>
      </c>
      <c r="L404" s="13">
        <f>IFERROR(VLOOKUP(C404,OUTUBRO!B:H,7,0),"")</f>
        <v>1591.1399999999999</v>
      </c>
      <c r="M404" s="39" t="str">
        <f>IFERROR(VLOOKUP(C404,FÉRIAS!C:D,2,0),"")</f>
        <v/>
      </c>
      <c r="N404" s="26" t="str">
        <f>IFERROR(VLOOKUP(C404,Plan2!B:C,2,0),"")</f>
        <v/>
      </c>
    </row>
    <row r="405" spans="2:14" s="26" customFormat="1">
      <c r="B405" s="17">
        <f t="shared" si="6"/>
        <v>397</v>
      </c>
      <c r="C405" s="73">
        <v>2982</v>
      </c>
      <c r="D405" s="74" t="s">
        <v>284</v>
      </c>
      <c r="E405" s="17" t="str">
        <f>IFERROR(VLOOKUP(C405,SRA!B:I,8,0),"")</f>
        <v>CLT</v>
      </c>
      <c r="F405" s="25" t="s">
        <v>583</v>
      </c>
      <c r="G405" s="17" t="str">
        <f>IFERROR(VLOOKUP(VLOOKUP(C405,SRA!B:F,5,0),FUNÇÃO!A:B,2,0),"")</f>
        <v>ENFERMEIRO TRABALHO</v>
      </c>
      <c r="H405" s="13">
        <f>IFERROR(VLOOKUP(C405,SRA!B:T,18,0),"")</f>
        <v>2736.54</v>
      </c>
      <c r="I405" s="13">
        <f>IFERROR(VLOOKUP(C405,SRA!B:T,19,0),"")</f>
        <v>0</v>
      </c>
      <c r="J405" s="13">
        <f>IFERROR(VLOOKUP(C405,OUTUBRO!B:F,3,0),"")</f>
        <v>3116.77</v>
      </c>
      <c r="K405" s="13">
        <f>J405-L405</f>
        <v>1823.64</v>
      </c>
      <c r="L405" s="13">
        <f>IFERROR(VLOOKUP(C405,OUTUBRO!B:H,7,0),"")</f>
        <v>1293.1299999999999</v>
      </c>
      <c r="M405" s="39" t="str">
        <f>IFERROR(VLOOKUP(C405,FÉRIAS!C:D,2,0),"")</f>
        <v/>
      </c>
      <c r="N405" s="26" t="str">
        <f>IFERROR(VLOOKUP(C405,Plan2!B:C,2,0),"")</f>
        <v/>
      </c>
    </row>
    <row r="406" spans="2:14" s="26" customFormat="1">
      <c r="B406" s="17">
        <f t="shared" si="6"/>
        <v>398</v>
      </c>
      <c r="C406" s="73">
        <v>2983</v>
      </c>
      <c r="D406" s="74" t="s">
        <v>285</v>
      </c>
      <c r="E406" s="17" t="str">
        <f>IFERROR(VLOOKUP(C406,SRA!B:I,8,0),"")</f>
        <v>CLT</v>
      </c>
      <c r="F406" s="25" t="s">
        <v>583</v>
      </c>
      <c r="G406" s="17" t="str">
        <f>IFERROR(VLOOKUP(VLOOKUP(C406,SRA!B:F,5,0),FUNÇÃO!A:B,2,0),"")</f>
        <v>TEC EM SEG DO TRAB.</v>
      </c>
      <c r="H406" s="13">
        <f>IFERROR(VLOOKUP(C406,SRA!B:T,18,0),"")</f>
        <v>1572.83</v>
      </c>
      <c r="I406" s="13">
        <f>IFERROR(VLOOKUP(C406,SRA!B:T,19,0),"")</f>
        <v>708.95</v>
      </c>
      <c r="J406" s="13">
        <f>IFERROR(VLOOKUP(C406,OUTUBRO!B:F,3,0),"")</f>
        <v>2558.3000000000002</v>
      </c>
      <c r="K406" s="13">
        <f>J406-L406</f>
        <v>374.46000000000004</v>
      </c>
      <c r="L406" s="13">
        <f>IFERROR(VLOOKUP(C406,OUTUBRO!B:H,7,0),"")</f>
        <v>2183.84</v>
      </c>
      <c r="M406" s="39" t="str">
        <f>IFERROR(VLOOKUP(C406,FÉRIAS!C:D,2,0),"")</f>
        <v/>
      </c>
      <c r="N406" s="26" t="str">
        <f>IFERROR(VLOOKUP(C406,Plan2!B:C,2,0),"")</f>
        <v/>
      </c>
    </row>
    <row r="407" spans="2:14" s="26" customFormat="1">
      <c r="B407" s="17">
        <f t="shared" si="6"/>
        <v>399</v>
      </c>
      <c r="C407" s="73">
        <v>2988</v>
      </c>
      <c r="D407" s="74" t="s">
        <v>286</v>
      </c>
      <c r="E407" s="17" t="str">
        <f>IFERROR(VLOOKUP(C407,SRA!B:I,8,0),"")</f>
        <v>CLT</v>
      </c>
      <c r="F407" s="25" t="s">
        <v>583</v>
      </c>
      <c r="G407" s="17" t="str">
        <f>IFERROR(VLOOKUP(VLOOKUP(C407,SRA!B:F,5,0),FUNÇÃO!A:B,2,0),"")</f>
        <v>ANALISTA FINANCEIRO</v>
      </c>
      <c r="H407" s="13">
        <f>IFERROR(VLOOKUP(C407,SRA!B:T,18,0),"")</f>
        <v>2736.54</v>
      </c>
      <c r="I407" s="13">
        <f>IFERROR(VLOOKUP(C407,SRA!B:T,19,0),"")</f>
        <v>0</v>
      </c>
      <c r="J407" s="13">
        <f>IFERROR(VLOOKUP(C407,OUTUBRO!B:F,3,0),"")</f>
        <v>2736.54</v>
      </c>
      <c r="K407" s="13">
        <f>J407-L407</f>
        <v>1122.44</v>
      </c>
      <c r="L407" s="13">
        <f>IFERROR(VLOOKUP(C407,OUTUBRO!B:H,7,0),"")</f>
        <v>1614.1</v>
      </c>
      <c r="M407" s="39" t="str">
        <f>IFERROR(VLOOKUP(C407,FÉRIAS!C:D,2,0),"")</f>
        <v/>
      </c>
      <c r="N407" s="26" t="str">
        <f>IFERROR(VLOOKUP(C407,Plan2!B:C,2,0),"")</f>
        <v/>
      </c>
    </row>
    <row r="408" spans="2:14" s="26" customFormat="1">
      <c r="B408" s="17">
        <f t="shared" si="6"/>
        <v>400</v>
      </c>
      <c r="C408" s="73">
        <v>2990</v>
      </c>
      <c r="D408" s="74" t="s">
        <v>287</v>
      </c>
      <c r="E408" s="17" t="str">
        <f>IFERROR(VLOOKUP(C408,SRA!B:I,8,0),"")</f>
        <v>CLT</v>
      </c>
      <c r="F408" s="25" t="s">
        <v>597</v>
      </c>
      <c r="G408" s="17" t="str">
        <f>IFERROR(VLOOKUP(VLOOKUP(C408,SRA!B:F,5,0),FUNÇÃO!A:B,2,0),"")</f>
        <v>TEC. CONTABIL</v>
      </c>
      <c r="H408" s="13">
        <f>IFERROR(VLOOKUP(C408,SRA!B:T,18,0),"")</f>
        <v>1572.83</v>
      </c>
      <c r="I408" s="13">
        <f>IFERROR(VLOOKUP(C408,SRA!B:T,19,0),"")</f>
        <v>0</v>
      </c>
      <c r="J408" s="13">
        <f>IFERROR(VLOOKUP(C408,OUTUBRO!B:F,3,0),"")</f>
        <v>2752.59</v>
      </c>
      <c r="K408" s="13">
        <f>J408-L408</f>
        <v>2362.87</v>
      </c>
      <c r="L408" s="13">
        <f>IFERROR(VLOOKUP(C408,OUTUBRO!B:H,7,0),"")</f>
        <v>389.72</v>
      </c>
      <c r="M408" s="39" t="str">
        <f>IFERROR(VLOOKUP(C408,FÉRIAS!C:D,2,0),"")</f>
        <v>ANA CRISTINA DA SILVA</v>
      </c>
      <c r="N408" s="26" t="str">
        <f>IFERROR(VLOOKUP(C408,Plan2!B:C,2,0),"")</f>
        <v/>
      </c>
    </row>
    <row r="409" spans="2:14" s="26" customFormat="1">
      <c r="B409" s="17">
        <f t="shared" si="6"/>
        <v>401</v>
      </c>
      <c r="C409" s="73">
        <v>2991</v>
      </c>
      <c r="D409" s="74" t="s">
        <v>288</v>
      </c>
      <c r="E409" s="17" t="str">
        <f>IFERROR(VLOOKUP(C409,SRA!B:I,8,0),"")</f>
        <v>CLT</v>
      </c>
      <c r="F409" s="25" t="s">
        <v>583</v>
      </c>
      <c r="G409" s="17" t="str">
        <f>IFERROR(VLOOKUP(VLOOKUP(C409,SRA!B:F,5,0),FUNÇÃO!A:B,2,0),"")</f>
        <v>TEC. CONTABIL</v>
      </c>
      <c r="H409" s="13">
        <f>IFERROR(VLOOKUP(C409,SRA!B:T,18,0),"")</f>
        <v>1572.83</v>
      </c>
      <c r="I409" s="13">
        <f>IFERROR(VLOOKUP(C409,SRA!B:T,19,0),"")</f>
        <v>708.95</v>
      </c>
      <c r="J409" s="13">
        <f>IFERROR(VLOOKUP(C409,OUTUBRO!B:F,3,0),"")</f>
        <v>2281.7800000000002</v>
      </c>
      <c r="K409" s="13">
        <f>J409-L409</f>
        <v>439.45000000000027</v>
      </c>
      <c r="L409" s="13">
        <f>IFERROR(VLOOKUP(C409,OUTUBRO!B:H,7,0),"")</f>
        <v>1842.33</v>
      </c>
      <c r="M409" s="39" t="str">
        <f>IFERROR(VLOOKUP(C409,FÉRIAS!C:D,2,0),"")</f>
        <v/>
      </c>
      <c r="N409" s="26" t="str">
        <f>IFERROR(VLOOKUP(C409,Plan2!B:C,2,0),"")</f>
        <v/>
      </c>
    </row>
    <row r="410" spans="2:14" s="26" customFormat="1">
      <c r="B410" s="17">
        <f t="shared" si="6"/>
        <v>402</v>
      </c>
      <c r="C410" s="73">
        <v>2995</v>
      </c>
      <c r="D410" s="74" t="s">
        <v>289</v>
      </c>
      <c r="E410" s="17" t="str">
        <f>IFERROR(VLOOKUP(C410,SRA!B:I,8,0),"")</f>
        <v>CLT</v>
      </c>
      <c r="F410" s="25" t="s">
        <v>583</v>
      </c>
      <c r="G410" s="17" t="str">
        <f>IFERROR(VLOOKUP(VLOOKUP(C410,SRA!B:F,5,0),FUNÇÃO!A:B,2,0),"")</f>
        <v>ANALISTA QUALI IND</v>
      </c>
      <c r="H410" s="13">
        <f>IFERROR(VLOOKUP(C410,SRA!B:T,18,0),"")</f>
        <v>4763.66</v>
      </c>
      <c r="I410" s="13">
        <f>IFERROR(VLOOKUP(C410,SRA!B:T,19,0),"")</f>
        <v>1993.92</v>
      </c>
      <c r="J410" s="13">
        <f>IFERROR(VLOOKUP(C410,OUTUBRO!B:F,3,0),"")</f>
        <v>6757.58</v>
      </c>
      <c r="K410" s="13">
        <f>J410-L410</f>
        <v>2377.0200000000004</v>
      </c>
      <c r="L410" s="13">
        <f>IFERROR(VLOOKUP(C410,OUTUBRO!B:H,7,0),"")</f>
        <v>4380.5599999999995</v>
      </c>
      <c r="M410" s="39" t="str">
        <f>IFERROR(VLOOKUP(C410,FÉRIAS!C:D,2,0),"")</f>
        <v/>
      </c>
      <c r="N410" s="26" t="str">
        <f>IFERROR(VLOOKUP(C410,Plan2!B:C,2,0),"")</f>
        <v/>
      </c>
    </row>
    <row r="411" spans="2:14" s="26" customFormat="1">
      <c r="B411" s="17">
        <f t="shared" si="6"/>
        <v>403</v>
      </c>
      <c r="C411" s="73">
        <v>2996</v>
      </c>
      <c r="D411" s="74" t="s">
        <v>290</v>
      </c>
      <c r="E411" s="17" t="str">
        <f>IFERROR(VLOOKUP(C411,SRA!B:I,8,0),"")</f>
        <v>CLT</v>
      </c>
      <c r="F411" s="25" t="s">
        <v>583</v>
      </c>
      <c r="G411" s="17" t="str">
        <f>IFERROR(VLOOKUP(VLOOKUP(C411,SRA!B:F,5,0),FUNÇÃO!A:B,2,0),"")</f>
        <v>ANALISTA QUALI IND</v>
      </c>
      <c r="H411" s="13">
        <f>IFERROR(VLOOKUP(C411,SRA!B:T,18,0),"")</f>
        <v>4763.66</v>
      </c>
      <c r="I411" s="13">
        <f>IFERROR(VLOOKUP(C411,SRA!B:T,19,0),"")</f>
        <v>0</v>
      </c>
      <c r="J411" s="13">
        <f>IFERROR(VLOOKUP(C411,OUTUBRO!B:F,3,0),"")</f>
        <v>5040.18</v>
      </c>
      <c r="K411" s="13">
        <f>J411-L411</f>
        <v>1999.2600000000002</v>
      </c>
      <c r="L411" s="13">
        <f>IFERROR(VLOOKUP(C411,OUTUBRO!B:H,7,0),"")</f>
        <v>3040.92</v>
      </c>
      <c r="M411" s="39" t="str">
        <f>IFERROR(VLOOKUP(C411,FÉRIAS!C:D,2,0),"")</f>
        <v/>
      </c>
      <c r="N411" s="26" t="str">
        <f>IFERROR(VLOOKUP(C411,Plan2!B:C,2,0),"")</f>
        <v/>
      </c>
    </row>
    <row r="412" spans="2:14" s="26" customFormat="1">
      <c r="B412" s="17">
        <f t="shared" si="6"/>
        <v>404</v>
      </c>
      <c r="C412" s="73">
        <v>2997</v>
      </c>
      <c r="D412" s="74" t="s">
        <v>291</v>
      </c>
      <c r="E412" s="17" t="str">
        <f>IFERROR(VLOOKUP(C412,SRA!B:I,8,0),"")</f>
        <v>CLT</v>
      </c>
      <c r="F412" s="25" t="s">
        <v>583</v>
      </c>
      <c r="G412" s="17" t="str">
        <f>IFERROR(VLOOKUP(VLOOKUP(C412,SRA!B:F,5,0),FUNÇÃO!A:B,2,0),"")</f>
        <v>ANALISTA QUALI IND</v>
      </c>
      <c r="H412" s="13">
        <f>IFERROR(VLOOKUP(C412,SRA!B:T,18,0),"")</f>
        <v>4763.66</v>
      </c>
      <c r="I412" s="13">
        <f>IFERROR(VLOOKUP(C412,SRA!B:T,19,0),"")</f>
        <v>0</v>
      </c>
      <c r="J412" s="13">
        <f>IFERROR(VLOOKUP(C412,OUTUBRO!B:F,3,0),"")</f>
        <v>4763.66</v>
      </c>
      <c r="K412" s="13">
        <f>J412-L412</f>
        <v>941.25999999999931</v>
      </c>
      <c r="L412" s="13">
        <f>IFERROR(VLOOKUP(C412,OUTUBRO!B:H,7,0),"")</f>
        <v>3822.4000000000005</v>
      </c>
      <c r="M412" s="39" t="str">
        <f>IFERROR(VLOOKUP(C412,FÉRIAS!C:D,2,0),"")</f>
        <v/>
      </c>
      <c r="N412" s="26" t="str">
        <f>IFERROR(VLOOKUP(C412,Plan2!B:C,2,0),"")</f>
        <v/>
      </c>
    </row>
    <row r="413" spans="2:14" s="26" customFormat="1">
      <c r="B413" s="17">
        <f t="shared" si="6"/>
        <v>405</v>
      </c>
      <c r="C413" s="73">
        <v>2998</v>
      </c>
      <c r="D413" s="74" t="s">
        <v>292</v>
      </c>
      <c r="E413" s="17" t="str">
        <f>IFERROR(VLOOKUP(C413,SRA!B:I,8,0),"")</f>
        <v>CLT</v>
      </c>
      <c r="F413" s="25" t="s">
        <v>583</v>
      </c>
      <c r="G413" s="17" t="str">
        <f>IFERROR(VLOOKUP(VLOOKUP(C413,SRA!B:F,5,0),FUNÇÃO!A:B,2,0),"")</f>
        <v>ANALISTA QUALI IND</v>
      </c>
      <c r="H413" s="13">
        <f>IFERROR(VLOOKUP(C413,SRA!B:T,18,0),"")</f>
        <v>4763.66</v>
      </c>
      <c r="I413" s="13">
        <f>IFERROR(VLOOKUP(C413,SRA!B:T,19,0),"")</f>
        <v>5739.47</v>
      </c>
      <c r="J413" s="13">
        <f>IFERROR(VLOOKUP(C413,OUTUBRO!B:F,3,0),"")</f>
        <v>10779.65</v>
      </c>
      <c r="K413" s="13">
        <f>J413-L413</f>
        <v>4193.4699999999993</v>
      </c>
      <c r="L413" s="13">
        <f>IFERROR(VLOOKUP(C413,OUTUBRO!B:H,7,0),"")</f>
        <v>6586.18</v>
      </c>
      <c r="M413" s="39" t="str">
        <f>IFERROR(VLOOKUP(C413,FÉRIAS!C:D,2,0),"")</f>
        <v/>
      </c>
      <c r="N413" s="26" t="str">
        <f>IFERROR(VLOOKUP(C413,Plan2!B:C,2,0),"")</f>
        <v/>
      </c>
    </row>
    <row r="414" spans="2:14" s="26" customFormat="1">
      <c r="B414" s="17">
        <f t="shared" si="6"/>
        <v>406</v>
      </c>
      <c r="C414" s="73">
        <v>3000</v>
      </c>
      <c r="D414" s="74" t="s">
        <v>293</v>
      </c>
      <c r="E414" s="17" t="str">
        <f>IFERROR(VLOOKUP(C414,SRA!B:I,8,0),"")</f>
        <v>CLT</v>
      </c>
      <c r="F414" s="25" t="s">
        <v>583</v>
      </c>
      <c r="G414" s="17" t="str">
        <f>IFERROR(VLOOKUP(VLOOKUP(C414,SRA!B:F,5,0),FUNÇÃO!A:B,2,0),"")</f>
        <v>TEC.EM QUALIDADE IND</v>
      </c>
      <c r="H414" s="13">
        <f>IFERROR(VLOOKUP(C414,SRA!B:T,18,0),"")</f>
        <v>1572.83</v>
      </c>
      <c r="I414" s="13">
        <f>IFERROR(VLOOKUP(C414,SRA!B:T,19,0),"")</f>
        <v>0</v>
      </c>
      <c r="J414" s="13">
        <f>IFERROR(VLOOKUP(C414,OUTUBRO!B:F,3,0),"")</f>
        <v>2479.09</v>
      </c>
      <c r="K414" s="13">
        <f>J414-L414</f>
        <v>482.68000000000029</v>
      </c>
      <c r="L414" s="13">
        <f>IFERROR(VLOOKUP(C414,OUTUBRO!B:H,7,0),"")</f>
        <v>1996.4099999999999</v>
      </c>
      <c r="M414" s="39" t="str">
        <f>IFERROR(VLOOKUP(C414,FÉRIAS!C:D,2,0),"")</f>
        <v/>
      </c>
      <c r="N414" s="26" t="str">
        <f>IFERROR(VLOOKUP(C414,Plan2!B:C,2,0),"")</f>
        <v/>
      </c>
    </row>
    <row r="415" spans="2:14" s="26" customFormat="1">
      <c r="B415" s="17">
        <f t="shared" si="6"/>
        <v>407</v>
      </c>
      <c r="C415" s="73">
        <v>3003</v>
      </c>
      <c r="D415" s="74" t="s">
        <v>294</v>
      </c>
      <c r="E415" s="17" t="str">
        <f>IFERROR(VLOOKUP(C415,SRA!B:I,8,0),"")</f>
        <v>CLT</v>
      </c>
      <c r="F415" s="25" t="s">
        <v>597</v>
      </c>
      <c r="G415" s="17" t="str">
        <f>IFERROR(VLOOKUP(VLOOKUP(C415,SRA!B:F,5,0),FUNÇÃO!A:B,2,0),"")</f>
        <v>ANALISTA CONTABIL</v>
      </c>
      <c r="H415" s="13">
        <f>IFERROR(VLOOKUP(C415,SRA!B:T,18,0),"")</f>
        <v>2736.54</v>
      </c>
      <c r="I415" s="13">
        <f>IFERROR(VLOOKUP(C415,SRA!B:T,19,0),"")</f>
        <v>0</v>
      </c>
      <c r="J415" s="13">
        <f>IFERROR(VLOOKUP(C415,OUTUBRO!B:F,3,0),"")</f>
        <v>2888.57</v>
      </c>
      <c r="K415" s="13">
        <f>J415-L415</f>
        <v>1741.2700000000002</v>
      </c>
      <c r="L415" s="13">
        <f>IFERROR(VLOOKUP(C415,OUTUBRO!B:H,7,0),"")</f>
        <v>1147.3</v>
      </c>
      <c r="M415" s="39" t="str">
        <f>IFERROR(VLOOKUP(C415,FÉRIAS!C:D,2,0),"")</f>
        <v>CAETANO SILVA DIAS</v>
      </c>
      <c r="N415" s="26" t="str">
        <f>IFERROR(VLOOKUP(C415,Plan2!B:C,2,0),"")</f>
        <v/>
      </c>
    </row>
    <row r="416" spans="2:14" s="26" customFormat="1">
      <c r="B416" s="17">
        <f t="shared" si="6"/>
        <v>408</v>
      </c>
      <c r="C416" s="73">
        <v>3004</v>
      </c>
      <c r="D416" s="74" t="s">
        <v>295</v>
      </c>
      <c r="E416" s="17" t="str">
        <f>IFERROR(VLOOKUP(C416,SRA!B:I,8,0),"")</f>
        <v>CLT</v>
      </c>
      <c r="F416" s="25" t="s">
        <v>583</v>
      </c>
      <c r="G416" s="17" t="str">
        <f>IFERROR(VLOOKUP(VLOOKUP(C416,SRA!B:F,5,0),FUNÇÃO!A:B,2,0),"")</f>
        <v>ANALISTA CONTABIL</v>
      </c>
      <c r="H416" s="13">
        <f>IFERROR(VLOOKUP(C416,SRA!B:T,18,0),"")</f>
        <v>2736.54</v>
      </c>
      <c r="I416" s="13">
        <f>IFERROR(VLOOKUP(C416,SRA!B:T,19,0),"")</f>
        <v>708.95</v>
      </c>
      <c r="J416" s="13">
        <f>IFERROR(VLOOKUP(C416,OUTUBRO!B:F,3,0),"")</f>
        <v>3452.27</v>
      </c>
      <c r="K416" s="13">
        <f>J416-L416</f>
        <v>455.73</v>
      </c>
      <c r="L416" s="13">
        <f>IFERROR(VLOOKUP(C416,OUTUBRO!B:H,7,0),"")</f>
        <v>2996.54</v>
      </c>
      <c r="M416" s="39" t="str">
        <f>IFERROR(VLOOKUP(C416,FÉRIAS!C:D,2,0),"")</f>
        <v/>
      </c>
      <c r="N416" s="26" t="str">
        <f>IFERROR(VLOOKUP(C416,Plan2!B:C,2,0),"")</f>
        <v/>
      </c>
    </row>
    <row r="417" spans="2:14" s="26" customFormat="1">
      <c r="B417" s="17">
        <f t="shared" si="6"/>
        <v>409</v>
      </c>
      <c r="C417" s="73">
        <v>3012</v>
      </c>
      <c r="D417" s="74" t="s">
        <v>296</v>
      </c>
      <c r="E417" s="17" t="str">
        <f>IFERROR(VLOOKUP(C417,SRA!B:I,8,0),"")</f>
        <v>CLT</v>
      </c>
      <c r="F417" s="25" t="s">
        <v>583</v>
      </c>
      <c r="G417" s="17" t="str">
        <f>IFERROR(VLOOKUP(VLOOKUP(C417,SRA!B:F,5,0),FUNÇÃO!A:B,2,0),"")</f>
        <v>TEC.EM QUALIDADE IND</v>
      </c>
      <c r="H417" s="13">
        <f>IFERROR(VLOOKUP(C417,SRA!B:T,18,0),"")</f>
        <v>1572.83</v>
      </c>
      <c r="I417" s="13">
        <f>IFERROR(VLOOKUP(C417,SRA!B:T,19,0),"")</f>
        <v>0</v>
      </c>
      <c r="J417" s="13">
        <f>IFERROR(VLOOKUP(C417,OUTUBRO!B:F,3,0),"")</f>
        <v>1572.83</v>
      </c>
      <c r="K417" s="13">
        <f>J417-L417</f>
        <v>241.48999999999978</v>
      </c>
      <c r="L417" s="13">
        <f>IFERROR(VLOOKUP(C417,OUTUBRO!B:H,7,0),"")</f>
        <v>1331.3400000000001</v>
      </c>
      <c r="M417" s="39" t="str">
        <f>IFERROR(VLOOKUP(C417,FÉRIAS!C:D,2,0),"")</f>
        <v/>
      </c>
      <c r="N417" s="26" t="str">
        <f>IFERROR(VLOOKUP(C417,Plan2!B:C,2,0),"")</f>
        <v/>
      </c>
    </row>
    <row r="418" spans="2:14" s="26" customFormat="1">
      <c r="B418" s="17">
        <f t="shared" si="6"/>
        <v>410</v>
      </c>
      <c r="C418" s="73">
        <v>3015</v>
      </c>
      <c r="D418" s="74" t="s">
        <v>297</v>
      </c>
      <c r="E418" s="17" t="str">
        <f>IFERROR(VLOOKUP(C418,SRA!B:I,8,0),"")</f>
        <v>CLT</v>
      </c>
      <c r="F418" s="25" t="s">
        <v>583</v>
      </c>
      <c r="G418" s="17" t="str">
        <f>IFERROR(VLOOKUP(VLOOKUP(C418,SRA!B:F,5,0),FUNÇÃO!A:B,2,0),"")</f>
        <v>TEC.EM QUALIDADE IND</v>
      </c>
      <c r="H418" s="13">
        <f>IFERROR(VLOOKUP(C418,SRA!B:T,18,0),"")</f>
        <v>1572.83</v>
      </c>
      <c r="I418" s="13">
        <f>IFERROR(VLOOKUP(C418,SRA!B:T,19,0),"")</f>
        <v>0</v>
      </c>
      <c r="J418" s="13">
        <f>IFERROR(VLOOKUP(C418,OUTUBRO!B:F,3,0),"")</f>
        <v>1572.83</v>
      </c>
      <c r="K418" s="13">
        <f>J418-L418</f>
        <v>237.67999999999984</v>
      </c>
      <c r="L418" s="13">
        <f>IFERROR(VLOOKUP(C418,OUTUBRO!B:H,7,0),"")</f>
        <v>1335.15</v>
      </c>
      <c r="M418" s="39" t="str">
        <f>IFERROR(VLOOKUP(C418,FÉRIAS!C:D,2,0),"")</f>
        <v/>
      </c>
      <c r="N418" s="26" t="str">
        <f>IFERROR(VLOOKUP(C418,Plan2!B:C,2,0),"")</f>
        <v/>
      </c>
    </row>
    <row r="419" spans="2:14" s="26" customFormat="1">
      <c r="B419" s="17">
        <f t="shared" si="6"/>
        <v>411</v>
      </c>
      <c r="C419" s="73">
        <v>3016</v>
      </c>
      <c r="D419" s="74" t="s">
        <v>298</v>
      </c>
      <c r="E419" s="17" t="str">
        <f>IFERROR(VLOOKUP(C419,SRA!B:I,8,0),"")</f>
        <v>CLT</v>
      </c>
      <c r="F419" s="25" t="s">
        <v>583</v>
      </c>
      <c r="G419" s="17" t="str">
        <f>IFERROR(VLOOKUP(VLOOKUP(C419,SRA!B:F,5,0),FUNÇÃO!A:B,2,0),"")</f>
        <v>TEC.EM QUALIDADE IND</v>
      </c>
      <c r="H419" s="13">
        <f>IFERROR(VLOOKUP(C419,SRA!B:T,18,0),"")</f>
        <v>1572.83</v>
      </c>
      <c r="I419" s="13">
        <f>IFERROR(VLOOKUP(C419,SRA!B:T,19,0),"")</f>
        <v>0</v>
      </c>
      <c r="J419" s="13">
        <f>IFERROR(VLOOKUP(C419,OUTUBRO!B:F,3,0),"")</f>
        <v>1849.35</v>
      </c>
      <c r="K419" s="13">
        <f>J419-L419</f>
        <v>713.02</v>
      </c>
      <c r="L419" s="13">
        <f>IFERROR(VLOOKUP(C419,OUTUBRO!B:H,7,0),"")</f>
        <v>1136.33</v>
      </c>
      <c r="M419" s="39" t="str">
        <f>IFERROR(VLOOKUP(C419,FÉRIAS!C:D,2,0),"")</f>
        <v/>
      </c>
      <c r="N419" s="26" t="str">
        <f>IFERROR(VLOOKUP(C419,Plan2!B:C,2,0),"")</f>
        <v/>
      </c>
    </row>
    <row r="420" spans="2:14" s="26" customFormat="1">
      <c r="B420" s="17">
        <f t="shared" si="6"/>
        <v>412</v>
      </c>
      <c r="C420" s="73">
        <v>3019</v>
      </c>
      <c r="D420" s="74" t="s">
        <v>299</v>
      </c>
      <c r="E420" s="17" t="str">
        <f>IFERROR(VLOOKUP(C420,SRA!B:I,8,0),"")</f>
        <v>CLT</v>
      </c>
      <c r="F420" s="25" t="s">
        <v>583</v>
      </c>
      <c r="G420" s="17" t="str">
        <f>IFERROR(VLOOKUP(VLOOKUP(C420,SRA!B:F,5,0),FUNÇÃO!A:B,2,0),"")</f>
        <v>TEC.EM QUALIDADE IND</v>
      </c>
      <c r="H420" s="13">
        <f>IFERROR(VLOOKUP(C420,SRA!B:T,18,0),"")</f>
        <v>1572.83</v>
      </c>
      <c r="I420" s="13">
        <f>IFERROR(VLOOKUP(C420,SRA!B:T,19,0),"")</f>
        <v>0</v>
      </c>
      <c r="J420" s="13">
        <f>IFERROR(VLOOKUP(C420,OUTUBRO!B:F,3,0),"")</f>
        <v>2125.87</v>
      </c>
      <c r="K420" s="13">
        <f>J420-L420</f>
        <v>224.18999999999983</v>
      </c>
      <c r="L420" s="13">
        <f>IFERROR(VLOOKUP(C420,OUTUBRO!B:H,7,0),"")</f>
        <v>1901.68</v>
      </c>
      <c r="M420" s="39" t="str">
        <f>IFERROR(VLOOKUP(C420,FÉRIAS!C:D,2,0),"")</f>
        <v/>
      </c>
      <c r="N420" s="26" t="str">
        <f>IFERROR(VLOOKUP(C420,Plan2!B:C,2,0),"")</f>
        <v/>
      </c>
    </row>
    <row r="421" spans="2:14" s="26" customFormat="1">
      <c r="B421" s="17">
        <f t="shared" si="6"/>
        <v>413</v>
      </c>
      <c r="C421" s="73">
        <v>3020</v>
      </c>
      <c r="D421" s="74" t="s">
        <v>300</v>
      </c>
      <c r="E421" s="17" t="str">
        <f>IFERROR(VLOOKUP(C421,SRA!B:I,8,0),"")</f>
        <v>CLT</v>
      </c>
      <c r="F421" s="25" t="s">
        <v>583</v>
      </c>
      <c r="G421" s="17" t="str">
        <f>IFERROR(VLOOKUP(VLOOKUP(C421,SRA!B:F,5,0),FUNÇÃO!A:B,2,0),"")</f>
        <v>TEC. EM ADM. E FIN.</v>
      </c>
      <c r="H421" s="13">
        <f>IFERROR(VLOOKUP(C421,SRA!B:T,18,0),"")</f>
        <v>1572.83</v>
      </c>
      <c r="I421" s="13">
        <f>IFERROR(VLOOKUP(C421,SRA!B:T,19,0),"")</f>
        <v>0</v>
      </c>
      <c r="J421" s="13">
        <f>IFERROR(VLOOKUP(C421,OUTUBRO!B:F,3,0),"")</f>
        <v>1572.83</v>
      </c>
      <c r="K421" s="13">
        <f>J421-L421</f>
        <v>206.78999999999996</v>
      </c>
      <c r="L421" s="13">
        <f>IFERROR(VLOOKUP(C421,OUTUBRO!B:H,7,0),"")</f>
        <v>1366.04</v>
      </c>
      <c r="M421" s="39" t="str">
        <f>IFERROR(VLOOKUP(C421,FÉRIAS!C:D,2,0),"")</f>
        <v/>
      </c>
      <c r="N421" s="26" t="str">
        <f>IFERROR(VLOOKUP(C421,Plan2!B:C,2,0),"")</f>
        <v/>
      </c>
    </row>
    <row r="422" spans="2:14" s="26" customFormat="1">
      <c r="B422" s="17">
        <f t="shared" si="6"/>
        <v>414</v>
      </c>
      <c r="C422" s="73">
        <v>3023</v>
      </c>
      <c r="D422" s="74" t="s">
        <v>439</v>
      </c>
      <c r="E422" s="17" t="str">
        <f>IFERROR(VLOOKUP(C422,SRA!B:I,8,0),"")</f>
        <v>CLT</v>
      </c>
      <c r="F422" s="25" t="s">
        <v>597</v>
      </c>
      <c r="G422" s="17" t="str">
        <f>IFERROR(VLOOKUP(VLOOKUP(C422,SRA!B:F,5,0),FUNÇÃO!A:B,2,0),"")</f>
        <v>ANA ASS FARMACEUTICA</v>
      </c>
      <c r="H422" s="13">
        <f>IFERROR(VLOOKUP(C422,SRA!B:T,18,0),"")</f>
        <v>3492.62</v>
      </c>
      <c r="I422" s="13">
        <f>IFERROR(VLOOKUP(C422,SRA!B:T,19,0),"")</f>
        <v>0</v>
      </c>
      <c r="J422" s="13">
        <f>IFERROR(VLOOKUP(C422,OUTUBRO!B:F,3,0),"")</f>
        <v>5166.18</v>
      </c>
      <c r="K422" s="13">
        <f>J422-L422</f>
        <v>4645.9500000000007</v>
      </c>
      <c r="L422" s="13">
        <f>IFERROR(VLOOKUP(C422,OUTUBRO!B:H,7,0),"")</f>
        <v>520.23</v>
      </c>
      <c r="M422" s="39" t="str">
        <f>IFERROR(VLOOKUP(C422,FÉRIAS!C:D,2,0),"")</f>
        <v>SERGIO ARAUJO DE OLIVEIRA</v>
      </c>
      <c r="N422" s="26" t="str">
        <f>IFERROR(VLOOKUP(C422,Plan2!B:C,2,0),"")</f>
        <v/>
      </c>
    </row>
    <row r="423" spans="2:14" s="26" customFormat="1">
      <c r="B423" s="17">
        <f t="shared" si="6"/>
        <v>415</v>
      </c>
      <c r="C423" s="73">
        <v>3025</v>
      </c>
      <c r="D423" s="74" t="s">
        <v>477</v>
      </c>
      <c r="E423" s="17" t="str">
        <f>IFERROR(VLOOKUP(C423,SRA!B:I,8,0),"")</f>
        <v>CLT</v>
      </c>
      <c r="F423" s="25" t="s">
        <v>583</v>
      </c>
      <c r="G423" s="17" t="str">
        <f>IFERROR(VLOOKUP(VLOOKUP(C423,SRA!B:F,5,0),FUNÇÃO!A:B,2,0),"")</f>
        <v>ANA ASS FARMACEUTICA</v>
      </c>
      <c r="H423" s="13">
        <f>IFERROR(VLOOKUP(C423,SRA!B:T,18,0),"")</f>
        <v>3492.62</v>
      </c>
      <c r="I423" s="13">
        <f>IFERROR(VLOOKUP(C423,SRA!B:T,19,0),"")</f>
        <v>0</v>
      </c>
      <c r="J423" s="13">
        <f>IFERROR(VLOOKUP(C423,OUTUBRO!B:F,3,0),"")</f>
        <v>3769.14</v>
      </c>
      <c r="K423" s="13">
        <f>J423-L423</f>
        <v>1582.1699999999996</v>
      </c>
      <c r="L423" s="13">
        <f>IFERROR(VLOOKUP(C423,OUTUBRO!B:H,7,0),"")</f>
        <v>2186.9700000000003</v>
      </c>
      <c r="M423" s="39" t="str">
        <f>IFERROR(VLOOKUP(C423,FÉRIAS!C:D,2,0),"")</f>
        <v/>
      </c>
      <c r="N423" s="26" t="str">
        <f>IFERROR(VLOOKUP(C423,Plan2!B:C,2,0),"")</f>
        <v/>
      </c>
    </row>
    <row r="424" spans="2:14" s="26" customFormat="1">
      <c r="B424" s="17">
        <f t="shared" si="6"/>
        <v>416</v>
      </c>
      <c r="C424" s="73">
        <v>3027</v>
      </c>
      <c r="D424" s="74" t="s">
        <v>301</v>
      </c>
      <c r="E424" s="17" t="str">
        <f>IFERROR(VLOOKUP(C424,SRA!B:I,8,0),"")</f>
        <v>CLT</v>
      </c>
      <c r="F424" s="25" t="s">
        <v>583</v>
      </c>
      <c r="G424" s="17" t="str">
        <f>IFERROR(VLOOKUP(VLOOKUP(C424,SRA!B:F,5,0),FUNÇÃO!A:B,2,0),"")</f>
        <v>ANA ASS FARMACEUTICA</v>
      </c>
      <c r="H424" s="13">
        <f>IFERROR(VLOOKUP(C424,SRA!B:T,18,0),"")</f>
        <v>3492.62</v>
      </c>
      <c r="I424" s="13">
        <f>IFERROR(VLOOKUP(C424,SRA!B:T,19,0),"")</f>
        <v>0</v>
      </c>
      <c r="J424" s="13">
        <f>IFERROR(VLOOKUP(C424,OUTUBRO!B:F,3,0),"")</f>
        <v>3769.14</v>
      </c>
      <c r="K424" s="13">
        <f>J424-L424</f>
        <v>785.0300000000002</v>
      </c>
      <c r="L424" s="13">
        <f>IFERROR(VLOOKUP(C424,OUTUBRO!B:H,7,0),"")</f>
        <v>2984.1099999999997</v>
      </c>
      <c r="M424" s="39" t="str">
        <f>IFERROR(VLOOKUP(C424,FÉRIAS!C:D,2,0),"")</f>
        <v/>
      </c>
      <c r="N424" s="26" t="str">
        <f>IFERROR(VLOOKUP(C424,Plan2!B:C,2,0),"")</f>
        <v/>
      </c>
    </row>
    <row r="425" spans="2:14" s="26" customFormat="1">
      <c r="B425" s="17">
        <f t="shared" si="6"/>
        <v>417</v>
      </c>
      <c r="C425" s="73">
        <v>3028</v>
      </c>
      <c r="D425" s="74" t="s">
        <v>302</v>
      </c>
      <c r="E425" s="17" t="str">
        <f>IFERROR(VLOOKUP(C425,SRA!B:I,8,0),"")</f>
        <v>CLT</v>
      </c>
      <c r="F425" s="25" t="s">
        <v>583</v>
      </c>
      <c r="G425" s="17" t="str">
        <f>IFERROR(VLOOKUP(VLOOKUP(C425,SRA!B:F,5,0),FUNÇÃO!A:B,2,0),"")</f>
        <v>ANALISTA QUALI IND</v>
      </c>
      <c r="H425" s="13">
        <f>IFERROR(VLOOKUP(C425,SRA!B:T,18,0),"")</f>
        <v>4763.66</v>
      </c>
      <c r="I425" s="13">
        <f>IFERROR(VLOOKUP(C425,SRA!B:T,19,0),"")</f>
        <v>1993.92</v>
      </c>
      <c r="J425" s="13">
        <f>IFERROR(VLOOKUP(C425,OUTUBRO!B:F,3,0),"")</f>
        <v>7034.1</v>
      </c>
      <c r="K425" s="13">
        <f>J425-L425</f>
        <v>2702.5700000000006</v>
      </c>
      <c r="L425" s="13">
        <f>IFERROR(VLOOKUP(C425,OUTUBRO!B:H,7,0),"")</f>
        <v>4331.53</v>
      </c>
      <c r="M425" s="39" t="str">
        <f>IFERROR(VLOOKUP(C425,FÉRIAS!C:D,2,0),"")</f>
        <v/>
      </c>
      <c r="N425" s="26" t="str">
        <f>IFERROR(VLOOKUP(C425,Plan2!B:C,2,0),"")</f>
        <v/>
      </c>
    </row>
    <row r="426" spans="2:14" s="26" customFormat="1">
      <c r="B426" s="17">
        <f t="shared" si="6"/>
        <v>418</v>
      </c>
      <c r="C426" s="73">
        <v>3029</v>
      </c>
      <c r="D426" s="74" t="s">
        <v>475</v>
      </c>
      <c r="E426" s="17" t="str">
        <f>IFERROR(VLOOKUP(C426,SRA!B:I,8,0),"")</f>
        <v>CLT</v>
      </c>
      <c r="F426" s="25" t="s">
        <v>583</v>
      </c>
      <c r="G426" s="17" t="str">
        <f>IFERROR(VLOOKUP(VLOOKUP(C426,SRA!B:F,5,0),FUNÇÃO!A:B,2,0),"")</f>
        <v>ANA ASS FARMACEUTICA</v>
      </c>
      <c r="H426" s="13">
        <f>IFERROR(VLOOKUP(C426,SRA!B:T,18,0),"")</f>
        <v>3492.62</v>
      </c>
      <c r="I426" s="13">
        <f>IFERROR(VLOOKUP(C426,SRA!B:T,19,0),"")</f>
        <v>0</v>
      </c>
      <c r="J426" s="13">
        <f>IFERROR(VLOOKUP(C426,OUTUBRO!B:F,3,0),"")</f>
        <v>3492.62</v>
      </c>
      <c r="K426" s="13">
        <f>J426-L426</f>
        <v>460.14999999999964</v>
      </c>
      <c r="L426" s="13">
        <f>IFERROR(VLOOKUP(C426,OUTUBRO!B:H,7,0),"")</f>
        <v>3032.4700000000003</v>
      </c>
      <c r="M426" s="39" t="str">
        <f>IFERROR(VLOOKUP(C426,FÉRIAS!C:D,2,0),"")</f>
        <v/>
      </c>
      <c r="N426" s="26" t="str">
        <f>IFERROR(VLOOKUP(C426,Plan2!B:C,2,0),"")</f>
        <v/>
      </c>
    </row>
    <row r="427" spans="2:14" s="26" customFormat="1">
      <c r="B427" s="17">
        <f t="shared" si="6"/>
        <v>419</v>
      </c>
      <c r="C427" s="73">
        <v>3031</v>
      </c>
      <c r="D427" s="74" t="s">
        <v>303</v>
      </c>
      <c r="E427" s="17" t="str">
        <f>IFERROR(VLOOKUP(C427,SRA!B:I,8,0),"")</f>
        <v>CLT</v>
      </c>
      <c r="F427" s="25" t="s">
        <v>583</v>
      </c>
      <c r="G427" s="17" t="str">
        <f>IFERROR(VLOOKUP(VLOOKUP(C427,SRA!B:F,5,0),FUNÇÃO!A:B,2,0),"")</f>
        <v>MEDICO DO TRABALHO</v>
      </c>
      <c r="H427" s="13">
        <f>IFERROR(VLOOKUP(C427,SRA!B:T,18,0),"")</f>
        <v>5418.23</v>
      </c>
      <c r="I427" s="13">
        <f>IFERROR(VLOOKUP(C427,SRA!B:T,19,0),"")</f>
        <v>0</v>
      </c>
      <c r="J427" s="13">
        <f>IFERROR(VLOOKUP(C427,OUTUBRO!B:F,3,0),"")</f>
        <v>6351.5</v>
      </c>
      <c r="K427" s="13">
        <f>J427-L427</f>
        <v>1364.12</v>
      </c>
      <c r="L427" s="13">
        <f>IFERROR(VLOOKUP(C427,OUTUBRO!B:H,7,0),"")</f>
        <v>4987.38</v>
      </c>
      <c r="M427" s="39" t="str">
        <f>IFERROR(VLOOKUP(C427,FÉRIAS!C:D,2,0),"")</f>
        <v/>
      </c>
      <c r="N427" s="26" t="str">
        <f>IFERROR(VLOOKUP(C427,Plan2!B:C,2,0),"")</f>
        <v/>
      </c>
    </row>
    <row r="428" spans="2:14" s="26" customFormat="1">
      <c r="B428" s="17">
        <f t="shared" si="6"/>
        <v>420</v>
      </c>
      <c r="C428" s="73">
        <v>3032</v>
      </c>
      <c r="D428" s="74" t="s">
        <v>416</v>
      </c>
      <c r="E428" s="17" t="str">
        <f>IFERROR(VLOOKUP(C428,SRA!B:I,8,0),"")</f>
        <v>CLT</v>
      </c>
      <c r="F428" s="25" t="s">
        <v>597</v>
      </c>
      <c r="G428" s="17" t="str">
        <f>IFERROR(VLOOKUP(VLOOKUP(C428,SRA!B:F,5,0),FUNÇÃO!A:B,2,0),"")</f>
        <v>ANA ASS FARMACEUTICA</v>
      </c>
      <c r="H428" s="13">
        <f>IFERROR(VLOOKUP(C428,SRA!B:T,18,0),"")</f>
        <v>3492.62</v>
      </c>
      <c r="I428" s="13">
        <f>IFERROR(VLOOKUP(C428,SRA!B:T,19,0),"")</f>
        <v>0</v>
      </c>
      <c r="J428" s="13">
        <f>IFERROR(VLOOKUP(C428,OUTUBRO!B:F,3,0),"")</f>
        <v>4889.66</v>
      </c>
      <c r="K428" s="13">
        <f>J428-L428</f>
        <v>4645.95</v>
      </c>
      <c r="L428" s="13">
        <f>IFERROR(VLOOKUP(C428,OUTUBRO!B:H,7,0),"")</f>
        <v>243.71</v>
      </c>
      <c r="M428" s="39" t="str">
        <f>IFERROR(VLOOKUP(C428,FÉRIAS!C:D,2,0),"")</f>
        <v>KELEN CRISTINA DE AL F E SILVA</v>
      </c>
      <c r="N428" s="26" t="str">
        <f>IFERROR(VLOOKUP(C428,Plan2!B:C,2,0),"")</f>
        <v/>
      </c>
    </row>
    <row r="429" spans="2:14" s="26" customFormat="1">
      <c r="B429" s="17">
        <f t="shared" si="6"/>
        <v>421</v>
      </c>
      <c r="C429" s="73">
        <v>3036</v>
      </c>
      <c r="D429" s="74" t="s">
        <v>304</v>
      </c>
      <c r="E429" s="17" t="str">
        <f>IFERROR(VLOOKUP(C429,SRA!B:I,8,0),"")</f>
        <v>CLT</v>
      </c>
      <c r="F429" s="25" t="s">
        <v>583</v>
      </c>
      <c r="G429" s="17" t="str">
        <f>IFERROR(VLOOKUP(VLOOKUP(C429,SRA!B:F,5,0),FUNÇÃO!A:B,2,0),"")</f>
        <v>TEC.EM QUALIDADE IND</v>
      </c>
      <c r="H429" s="13">
        <f>IFERROR(VLOOKUP(C429,SRA!B:T,18,0),"")</f>
        <v>1572.83</v>
      </c>
      <c r="I429" s="13">
        <f>IFERROR(VLOOKUP(C429,SRA!B:T,19,0),"")</f>
        <v>0</v>
      </c>
      <c r="J429" s="13">
        <f>IFERROR(VLOOKUP(C429,OUTUBRO!B:F,3,0),"")</f>
        <v>1920.45</v>
      </c>
      <c r="K429" s="13">
        <f>J429-L429</f>
        <v>147.77000000000021</v>
      </c>
      <c r="L429" s="13">
        <f>IFERROR(VLOOKUP(C429,OUTUBRO!B:H,7,0),"")</f>
        <v>1772.6799999999998</v>
      </c>
      <c r="M429" s="39" t="str">
        <f>IFERROR(VLOOKUP(C429,FÉRIAS!C:D,2,0),"")</f>
        <v/>
      </c>
      <c r="N429" s="26" t="str">
        <f>IFERROR(VLOOKUP(C429,Plan2!B:C,2,0),"")</f>
        <v/>
      </c>
    </row>
    <row r="430" spans="2:14" s="26" customFormat="1">
      <c r="B430" s="17">
        <f t="shared" si="6"/>
        <v>422</v>
      </c>
      <c r="C430" s="73">
        <v>3037</v>
      </c>
      <c r="D430" s="74" t="s">
        <v>305</v>
      </c>
      <c r="E430" s="17" t="str">
        <f>IFERROR(VLOOKUP(C430,SRA!B:I,8,0),"")</f>
        <v>CLT</v>
      </c>
      <c r="F430" s="25" t="s">
        <v>583</v>
      </c>
      <c r="G430" s="17" t="str">
        <f>IFERROR(VLOOKUP(VLOOKUP(C430,SRA!B:F,5,0),FUNÇÃO!A:B,2,0),"")</f>
        <v>AUX. LABORATORIO</v>
      </c>
      <c r="H430" s="13">
        <f>IFERROR(VLOOKUP(C430,SRA!B:T,18,0),"")</f>
        <v>1073</v>
      </c>
      <c r="I430" s="13">
        <f>IFERROR(VLOOKUP(C430,SRA!B:T,19,0),"")</f>
        <v>0</v>
      </c>
      <c r="J430" s="13">
        <f>IFERROR(VLOOKUP(C430,OUTUBRO!B:F,3,0),"")</f>
        <v>1523.86</v>
      </c>
      <c r="K430" s="13">
        <f>J430-L430</f>
        <v>236.95000000000005</v>
      </c>
      <c r="L430" s="13">
        <f>IFERROR(VLOOKUP(C430,OUTUBRO!B:H,7,0),"")</f>
        <v>1286.9099999999999</v>
      </c>
      <c r="M430" s="39" t="str">
        <f>IFERROR(VLOOKUP(C430,FÉRIAS!C:D,2,0),"")</f>
        <v/>
      </c>
      <c r="N430" s="26" t="str">
        <f>IFERROR(VLOOKUP(C430,Plan2!B:C,2,0),"")</f>
        <v/>
      </c>
    </row>
    <row r="431" spans="2:14" s="26" customFormat="1">
      <c r="B431" s="17">
        <f t="shared" si="6"/>
        <v>423</v>
      </c>
      <c r="C431" s="73">
        <v>3039</v>
      </c>
      <c r="D431" s="74" t="s">
        <v>306</v>
      </c>
      <c r="E431" s="17" t="str">
        <f>IFERROR(VLOOKUP(C431,SRA!B:I,8,0),"")</f>
        <v>CLT</v>
      </c>
      <c r="F431" s="25" t="s">
        <v>583</v>
      </c>
      <c r="G431" s="17" t="str">
        <f>IFERROR(VLOOKUP(VLOOKUP(C431,SRA!B:F,5,0),FUNÇÃO!A:B,2,0),"")</f>
        <v>TEC. EM OPTICA</v>
      </c>
      <c r="H431" s="13">
        <f>IFERROR(VLOOKUP(C431,SRA!B:T,18,0),"")</f>
        <v>1572.83</v>
      </c>
      <c r="I431" s="13">
        <f>IFERROR(VLOOKUP(C431,SRA!B:T,19,0),"")</f>
        <v>0</v>
      </c>
      <c r="J431" s="13">
        <f>IFERROR(VLOOKUP(C431,OUTUBRO!B:F,3,0),"")</f>
        <v>1572.83</v>
      </c>
      <c r="K431" s="13">
        <f>J431-L431</f>
        <v>690.95999999999992</v>
      </c>
      <c r="L431" s="13">
        <f>IFERROR(VLOOKUP(C431,OUTUBRO!B:H,7,0),"")</f>
        <v>881.87</v>
      </c>
      <c r="M431" s="39" t="str">
        <f>IFERROR(VLOOKUP(C431,FÉRIAS!C:D,2,0),"")</f>
        <v/>
      </c>
      <c r="N431" s="26" t="str">
        <f>IFERROR(VLOOKUP(C431,Plan2!B:C,2,0),"")</f>
        <v/>
      </c>
    </row>
    <row r="432" spans="2:14" s="26" customFormat="1">
      <c r="B432" s="17">
        <f t="shared" si="6"/>
        <v>424</v>
      </c>
      <c r="C432" s="73">
        <v>3040</v>
      </c>
      <c r="D432" s="74" t="s">
        <v>307</v>
      </c>
      <c r="E432" s="17" t="str">
        <f>IFERROR(VLOOKUP(C432,SRA!B:I,8,0),"")</f>
        <v>CLT</v>
      </c>
      <c r="F432" s="25" t="s">
        <v>583</v>
      </c>
      <c r="G432" s="17" t="str">
        <f>IFERROR(VLOOKUP(VLOOKUP(C432,SRA!B:F,5,0),FUNÇÃO!A:B,2,0),"")</f>
        <v>TEC. EM OPTICA</v>
      </c>
      <c r="H432" s="13">
        <f>IFERROR(VLOOKUP(C432,SRA!B:T,18,0),"")</f>
        <v>1572.83</v>
      </c>
      <c r="I432" s="13">
        <f>IFERROR(VLOOKUP(C432,SRA!B:T,19,0),"")</f>
        <v>0</v>
      </c>
      <c r="J432" s="13">
        <f>IFERROR(VLOOKUP(C432,OUTUBRO!B:F,3,0),"")</f>
        <v>1849.35</v>
      </c>
      <c r="K432" s="13">
        <f>J432-L432</f>
        <v>596.48999999999978</v>
      </c>
      <c r="L432" s="13">
        <f>IFERROR(VLOOKUP(C432,OUTUBRO!B:H,7,0),"")</f>
        <v>1252.8600000000001</v>
      </c>
      <c r="M432" s="39" t="str">
        <f>IFERROR(VLOOKUP(C432,FÉRIAS!C:D,2,0),"")</f>
        <v/>
      </c>
      <c r="N432" s="26" t="str">
        <f>IFERROR(VLOOKUP(C432,Plan2!B:C,2,0),"")</f>
        <v/>
      </c>
    </row>
    <row r="433" spans="2:14" s="26" customFormat="1">
      <c r="B433" s="17">
        <f t="shared" si="6"/>
        <v>425</v>
      </c>
      <c r="C433" s="73">
        <v>3044</v>
      </c>
      <c r="D433" s="74" t="s">
        <v>425</v>
      </c>
      <c r="E433" s="17" t="str">
        <f>IFERROR(VLOOKUP(C433,SRA!B:I,8,0),"")</f>
        <v>CLT</v>
      </c>
      <c r="F433" s="25" t="s">
        <v>583</v>
      </c>
      <c r="G433" s="17" t="str">
        <f>IFERROR(VLOOKUP(VLOOKUP(C433,SRA!B:F,5,0),FUNÇÃO!A:B,2,0),"")</f>
        <v>ANA ASS FARMACEUTICA</v>
      </c>
      <c r="H433" s="13">
        <f>IFERROR(VLOOKUP(C433,SRA!B:T,18,0),"")</f>
        <v>3492.62</v>
      </c>
      <c r="I433" s="13">
        <f>IFERROR(VLOOKUP(C433,SRA!B:T,19,0),"")</f>
        <v>0</v>
      </c>
      <c r="J433" s="13">
        <f>IFERROR(VLOOKUP(C433,OUTUBRO!B:F,3,0),"")</f>
        <v>3492.62</v>
      </c>
      <c r="K433" s="13">
        <f>J433-L433</f>
        <v>826.85999999999967</v>
      </c>
      <c r="L433" s="13">
        <f>IFERROR(VLOOKUP(C433,OUTUBRO!B:H,7,0),"")</f>
        <v>2665.76</v>
      </c>
      <c r="M433" s="39" t="str">
        <f>IFERROR(VLOOKUP(C433,FÉRIAS!C:D,2,0),"")</f>
        <v/>
      </c>
      <c r="N433" s="26" t="str">
        <f>IFERROR(VLOOKUP(C433,Plan2!B:C,2,0),"")</f>
        <v/>
      </c>
    </row>
    <row r="434" spans="2:14" s="26" customFormat="1">
      <c r="B434" s="17">
        <f t="shared" si="6"/>
        <v>426</v>
      </c>
      <c r="C434" s="73">
        <v>3045</v>
      </c>
      <c r="D434" s="74" t="s">
        <v>460</v>
      </c>
      <c r="E434" s="17" t="str">
        <f>IFERROR(VLOOKUP(C434,SRA!B:I,8,0),"")</f>
        <v>CLT</v>
      </c>
      <c r="F434" s="25" t="s">
        <v>583</v>
      </c>
      <c r="G434" s="17" t="str">
        <f>IFERROR(VLOOKUP(VLOOKUP(C434,SRA!B:F,5,0),FUNÇÃO!A:B,2,0),"")</f>
        <v>ANA ASS FARMACEUTICA</v>
      </c>
      <c r="H434" s="13">
        <f>IFERROR(VLOOKUP(C434,SRA!B:T,18,0),"")</f>
        <v>3492.62</v>
      </c>
      <c r="I434" s="13">
        <f>IFERROR(VLOOKUP(C434,SRA!B:T,19,0),"")</f>
        <v>0</v>
      </c>
      <c r="J434" s="13">
        <f>IFERROR(VLOOKUP(C434,OUTUBRO!B:F,3,0),"")</f>
        <v>4045.66</v>
      </c>
      <c r="K434" s="13">
        <f>J434-L434</f>
        <v>1680.4799999999996</v>
      </c>
      <c r="L434" s="13">
        <f>IFERROR(VLOOKUP(C434,OUTUBRO!B:H,7,0),"")</f>
        <v>2365.1800000000003</v>
      </c>
      <c r="M434" s="39" t="str">
        <f>IFERROR(VLOOKUP(C434,FÉRIAS!C:D,2,0),"")</f>
        <v/>
      </c>
      <c r="N434" s="26" t="str">
        <f>IFERROR(VLOOKUP(C434,Plan2!B:C,2,0),"")</f>
        <v/>
      </c>
    </row>
    <row r="435" spans="2:14" s="26" customFormat="1">
      <c r="B435" s="17">
        <f t="shared" si="6"/>
        <v>427</v>
      </c>
      <c r="C435" s="73">
        <v>3046</v>
      </c>
      <c r="D435" s="74" t="s">
        <v>479</v>
      </c>
      <c r="E435" s="17" t="str">
        <f>IFERROR(VLOOKUP(C435,SRA!B:I,8,0),"")</f>
        <v>CLT</v>
      </c>
      <c r="F435" s="25" t="s">
        <v>583</v>
      </c>
      <c r="G435" s="17" t="str">
        <f>IFERROR(VLOOKUP(VLOOKUP(C435,SRA!B:F,5,0),FUNÇÃO!A:B,2,0),"")</f>
        <v>ANA ASS FARMACEUTICA</v>
      </c>
      <c r="H435" s="13">
        <f>IFERROR(VLOOKUP(C435,SRA!B:T,18,0),"")</f>
        <v>3492.62</v>
      </c>
      <c r="I435" s="13">
        <f>IFERROR(VLOOKUP(C435,SRA!B:T,19,0),"")</f>
        <v>0</v>
      </c>
      <c r="J435" s="13">
        <f>IFERROR(VLOOKUP(C435,OUTUBRO!B:F,3,0),"")</f>
        <v>3769.14</v>
      </c>
      <c r="K435" s="13">
        <f>J435-L435</f>
        <v>623.74999999999955</v>
      </c>
      <c r="L435" s="13">
        <f>IFERROR(VLOOKUP(C435,OUTUBRO!B:H,7,0),"")</f>
        <v>3145.3900000000003</v>
      </c>
      <c r="M435" s="39" t="str">
        <f>IFERROR(VLOOKUP(C435,FÉRIAS!C:D,2,0),"")</f>
        <v/>
      </c>
      <c r="N435" s="26" t="str">
        <f>IFERROR(VLOOKUP(C435,Plan2!B:C,2,0),"")</f>
        <v/>
      </c>
    </row>
    <row r="436" spans="2:14" s="26" customFormat="1">
      <c r="B436" s="17">
        <f t="shared" si="6"/>
        <v>428</v>
      </c>
      <c r="C436" s="73">
        <v>3047</v>
      </c>
      <c r="D436" s="74" t="s">
        <v>308</v>
      </c>
      <c r="E436" s="17" t="str">
        <f>IFERROR(VLOOKUP(C436,SRA!B:I,8,0),"")</f>
        <v>CLT</v>
      </c>
      <c r="F436" s="25" t="s">
        <v>583</v>
      </c>
      <c r="G436" s="17" t="str">
        <f>IFERROR(VLOOKUP(VLOOKUP(C436,SRA!B:F,5,0),FUNÇÃO!A:B,2,0),"")</f>
        <v>TEC. EM ADM. E FIN.</v>
      </c>
      <c r="H436" s="13">
        <f>IFERROR(VLOOKUP(C436,SRA!B:T,18,0),"")</f>
        <v>1572.83</v>
      </c>
      <c r="I436" s="13">
        <f>IFERROR(VLOOKUP(C436,SRA!B:T,19,0),"")</f>
        <v>0</v>
      </c>
      <c r="J436" s="13">
        <f>IFERROR(VLOOKUP(C436,OUTUBRO!B:F,3,0),"")</f>
        <v>1572.83</v>
      </c>
      <c r="K436" s="13">
        <f>J436-L436</f>
        <v>309.02999999999997</v>
      </c>
      <c r="L436" s="13">
        <f>IFERROR(VLOOKUP(C436,OUTUBRO!B:H,7,0),"")</f>
        <v>1263.8</v>
      </c>
      <c r="M436" s="39" t="str">
        <f>IFERROR(VLOOKUP(C436,FÉRIAS!C:D,2,0),"")</f>
        <v/>
      </c>
      <c r="N436" s="26" t="str">
        <f>IFERROR(VLOOKUP(C436,Plan2!B:C,2,0),"")</f>
        <v/>
      </c>
    </row>
    <row r="437" spans="2:14" s="26" customFormat="1">
      <c r="B437" s="17">
        <f t="shared" si="6"/>
        <v>429</v>
      </c>
      <c r="C437" s="73">
        <v>3049</v>
      </c>
      <c r="D437" s="74" t="s">
        <v>309</v>
      </c>
      <c r="E437" s="17" t="str">
        <f>IFERROR(VLOOKUP(C437,SRA!B:I,8,0),"")</f>
        <v>CLT</v>
      </c>
      <c r="F437" s="25" t="s">
        <v>583</v>
      </c>
      <c r="G437" s="17" t="str">
        <f>IFERROR(VLOOKUP(VLOOKUP(C437,SRA!B:F,5,0),FUNÇÃO!A:B,2,0),"")</f>
        <v>ANA. SEG DO TRABALHO</v>
      </c>
      <c r="H437" s="13">
        <f>IFERROR(VLOOKUP(C437,SRA!B:T,18,0),"")</f>
        <v>2736.54</v>
      </c>
      <c r="I437" s="13">
        <f>IFERROR(VLOOKUP(C437,SRA!B:T,19,0),"")</f>
        <v>1993.92</v>
      </c>
      <c r="J437" s="13">
        <f>IFERROR(VLOOKUP(C437,OUTUBRO!B:F,3,0),"")</f>
        <v>5978.98</v>
      </c>
      <c r="K437" s="13">
        <f>J437-L437</f>
        <v>3475.1499999999996</v>
      </c>
      <c r="L437" s="13">
        <f>IFERROR(VLOOKUP(C437,OUTUBRO!B:H,7,0),"")</f>
        <v>2503.83</v>
      </c>
      <c r="M437" s="39" t="str">
        <f>IFERROR(VLOOKUP(C437,FÉRIAS!C:D,2,0),"")</f>
        <v/>
      </c>
      <c r="N437" s="26" t="str">
        <f>IFERROR(VLOOKUP(C437,Plan2!B:C,2,0),"")</f>
        <v/>
      </c>
    </row>
    <row r="438" spans="2:14" s="26" customFormat="1">
      <c r="B438" s="17">
        <f t="shared" si="6"/>
        <v>430</v>
      </c>
      <c r="C438" s="73">
        <v>3052</v>
      </c>
      <c r="D438" s="74" t="s">
        <v>310</v>
      </c>
      <c r="E438" s="17" t="str">
        <f>IFERROR(VLOOKUP(C438,SRA!B:I,8,0),"")</f>
        <v>CLT</v>
      </c>
      <c r="F438" s="25" t="s">
        <v>583</v>
      </c>
      <c r="G438" s="17" t="str">
        <f>IFERROR(VLOOKUP(VLOOKUP(C438,SRA!B:F,5,0),FUNÇÃO!A:B,2,0),"")</f>
        <v>FARMACEUTICO IND</v>
      </c>
      <c r="H438" s="13">
        <f>IFERROR(VLOOKUP(C438,SRA!B:T,18,0),"")</f>
        <v>4763.66</v>
      </c>
      <c r="I438" s="13">
        <f>IFERROR(VLOOKUP(C438,SRA!B:T,19,0),"")</f>
        <v>0</v>
      </c>
      <c r="J438" s="13">
        <f>IFERROR(VLOOKUP(C438,OUTUBRO!B:F,3,0),"")</f>
        <v>6986.72</v>
      </c>
      <c r="K438" s="13">
        <f>J438-L438</f>
        <v>3334.4700000000003</v>
      </c>
      <c r="L438" s="13">
        <f>IFERROR(VLOOKUP(C438,OUTUBRO!B:H,7,0),"")</f>
        <v>3652.25</v>
      </c>
      <c r="M438" s="39" t="str">
        <f>IFERROR(VLOOKUP(C438,FÉRIAS!C:D,2,0),"")</f>
        <v/>
      </c>
      <c r="N438" s="26" t="str">
        <f>IFERROR(VLOOKUP(C438,Plan2!B:C,2,0),"")</f>
        <v/>
      </c>
    </row>
    <row r="439" spans="2:14" s="26" customFormat="1">
      <c r="B439" s="17">
        <f t="shared" si="6"/>
        <v>431</v>
      </c>
      <c r="C439" s="73">
        <v>3055</v>
      </c>
      <c r="D439" s="74" t="s">
        <v>471</v>
      </c>
      <c r="E439" s="17" t="str">
        <f>IFERROR(VLOOKUP(C439,SRA!B:I,8,0),"")</f>
        <v>CLT</v>
      </c>
      <c r="F439" s="25" t="s">
        <v>583</v>
      </c>
      <c r="G439" s="17" t="str">
        <f>IFERROR(VLOOKUP(VLOOKUP(C439,SRA!B:F,5,0),FUNÇÃO!A:B,2,0),"")</f>
        <v>ANA ASS FARMACEUTICA</v>
      </c>
      <c r="H439" s="13">
        <f>IFERROR(VLOOKUP(C439,SRA!B:T,18,0),"")</f>
        <v>3492.62</v>
      </c>
      <c r="I439" s="13">
        <f>IFERROR(VLOOKUP(C439,SRA!B:T,19,0),"")</f>
        <v>0</v>
      </c>
      <c r="J439" s="13">
        <f>IFERROR(VLOOKUP(C439,OUTUBRO!B:F,3,0),"")</f>
        <v>3492.62</v>
      </c>
      <c r="K439" s="13">
        <f>J439-L439</f>
        <v>905.38999999999987</v>
      </c>
      <c r="L439" s="13">
        <f>IFERROR(VLOOKUP(C439,OUTUBRO!B:H,7,0),"")</f>
        <v>2587.23</v>
      </c>
      <c r="M439" s="39" t="str">
        <f>IFERROR(VLOOKUP(C439,FÉRIAS!C:D,2,0),"")</f>
        <v/>
      </c>
      <c r="N439" s="26" t="str">
        <f>IFERROR(VLOOKUP(C439,Plan2!B:C,2,0),"")</f>
        <v/>
      </c>
    </row>
    <row r="440" spans="2:14" s="26" customFormat="1">
      <c r="B440" s="17">
        <f t="shared" si="6"/>
        <v>432</v>
      </c>
      <c r="C440" s="73">
        <v>3057</v>
      </c>
      <c r="D440" s="74" t="s">
        <v>311</v>
      </c>
      <c r="E440" s="17" t="str">
        <f>IFERROR(VLOOKUP(C440,SRA!B:I,8,0),"")</f>
        <v>CLT</v>
      </c>
      <c r="F440" s="25" t="s">
        <v>583</v>
      </c>
      <c r="G440" s="17" t="str">
        <f>IFERROR(VLOOKUP(VLOOKUP(C440,SRA!B:F,5,0),FUNÇÃO!A:B,2,0),"")</f>
        <v>TEC.EM QUALIDADE IND</v>
      </c>
      <c r="H440" s="13">
        <f>IFERROR(VLOOKUP(C440,SRA!B:T,18,0),"")</f>
        <v>1572.83</v>
      </c>
      <c r="I440" s="13">
        <f>IFERROR(VLOOKUP(C440,SRA!B:T,19,0),"")</f>
        <v>0</v>
      </c>
      <c r="J440" s="13">
        <f>IFERROR(VLOOKUP(C440,OUTUBRO!B:F,3,0),"")</f>
        <v>1572.83</v>
      </c>
      <c r="K440" s="13">
        <f>J440-L440</f>
        <v>128.15000000000009</v>
      </c>
      <c r="L440" s="13">
        <f>IFERROR(VLOOKUP(C440,OUTUBRO!B:H,7,0),"")</f>
        <v>1444.6799999999998</v>
      </c>
      <c r="M440" s="39" t="str">
        <f>IFERROR(VLOOKUP(C440,FÉRIAS!C:D,2,0),"")</f>
        <v/>
      </c>
      <c r="N440" s="26" t="str">
        <f>IFERROR(VLOOKUP(C440,Plan2!B:C,2,0),"")</f>
        <v/>
      </c>
    </row>
    <row r="441" spans="2:14" s="26" customFormat="1">
      <c r="B441" s="17">
        <f t="shared" si="6"/>
        <v>433</v>
      </c>
      <c r="C441" s="73">
        <v>3061</v>
      </c>
      <c r="D441" s="74" t="s">
        <v>312</v>
      </c>
      <c r="E441" s="17" t="str">
        <f>IFERROR(VLOOKUP(C441,SRA!B:I,8,0),"")</f>
        <v>CLT</v>
      </c>
      <c r="F441" s="25" t="s">
        <v>583</v>
      </c>
      <c r="G441" s="17" t="str">
        <f>IFERROR(VLOOKUP(VLOOKUP(C441,SRA!B:F,5,0),FUNÇÃO!A:B,2,0),"")</f>
        <v>TEC.EM QUALIDADE IND</v>
      </c>
      <c r="H441" s="13">
        <f>IFERROR(VLOOKUP(C441,SRA!B:T,18,0),"")</f>
        <v>1572.83</v>
      </c>
      <c r="I441" s="13">
        <f>IFERROR(VLOOKUP(C441,SRA!B:T,19,0),"")</f>
        <v>0</v>
      </c>
      <c r="J441" s="13">
        <f>IFERROR(VLOOKUP(C441,OUTUBRO!B:F,3,0),"")</f>
        <v>1572.83</v>
      </c>
      <c r="K441" s="13">
        <f>J441-L441</f>
        <v>246.42000000000007</v>
      </c>
      <c r="L441" s="13">
        <f>IFERROR(VLOOKUP(C441,OUTUBRO!B:H,7,0),"")</f>
        <v>1326.4099999999999</v>
      </c>
      <c r="M441" s="39" t="str">
        <f>IFERROR(VLOOKUP(C441,FÉRIAS!C:D,2,0),"")</f>
        <v/>
      </c>
      <c r="N441" s="26" t="str">
        <f>IFERROR(VLOOKUP(C441,Plan2!B:C,2,0),"")</f>
        <v/>
      </c>
    </row>
    <row r="442" spans="2:14" s="26" customFormat="1">
      <c r="B442" s="17">
        <f t="shared" si="6"/>
        <v>434</v>
      </c>
      <c r="C442" s="73">
        <v>3062</v>
      </c>
      <c r="D442" s="74" t="s">
        <v>313</v>
      </c>
      <c r="E442" s="17" t="str">
        <f>IFERROR(VLOOKUP(C442,SRA!B:I,8,0),"")</f>
        <v>CLT</v>
      </c>
      <c r="F442" s="25" t="s">
        <v>583</v>
      </c>
      <c r="G442" s="17" t="str">
        <f>IFERROR(VLOOKUP(VLOOKUP(C442,SRA!B:F,5,0),FUNÇÃO!A:B,2,0),"")</f>
        <v>AUX. LABORATORIO</v>
      </c>
      <c r="H442" s="13">
        <f>IFERROR(VLOOKUP(C442,SRA!B:T,18,0),"")</f>
        <v>1073</v>
      </c>
      <c r="I442" s="13">
        <f>IFERROR(VLOOKUP(C442,SRA!B:T,19,0),"")</f>
        <v>0</v>
      </c>
      <c r="J442" s="13">
        <f>IFERROR(VLOOKUP(C442,OUTUBRO!B:F,3,0),"")</f>
        <v>1480.23</v>
      </c>
      <c r="K442" s="13">
        <f>J442-L442</f>
        <v>679.42000000000007</v>
      </c>
      <c r="L442" s="13">
        <f>IFERROR(VLOOKUP(C442,OUTUBRO!B:H,7,0),"")</f>
        <v>800.81</v>
      </c>
      <c r="M442" s="39" t="str">
        <f>IFERROR(VLOOKUP(C442,FÉRIAS!C:D,2,0),"")</f>
        <v/>
      </c>
      <c r="N442" s="26" t="str">
        <f>IFERROR(VLOOKUP(C442,Plan2!B:C,2,0),"")</f>
        <v/>
      </c>
    </row>
    <row r="443" spans="2:14" s="26" customFormat="1">
      <c r="B443" s="17">
        <f t="shared" si="6"/>
        <v>435</v>
      </c>
      <c r="C443" s="73">
        <v>3063</v>
      </c>
      <c r="D443" s="74" t="s">
        <v>314</v>
      </c>
      <c r="E443" s="17" t="str">
        <f>IFERROR(VLOOKUP(C443,SRA!B:I,8,0),"")</f>
        <v>CLT</v>
      </c>
      <c r="F443" s="25" t="s">
        <v>583</v>
      </c>
      <c r="G443" s="17" t="str">
        <f>IFERROR(VLOOKUP(VLOOKUP(C443,SRA!B:F,5,0),FUNÇÃO!A:B,2,0),"")</f>
        <v>TEC. EM ADM. E VEN.</v>
      </c>
      <c r="H443" s="13">
        <f>IFERROR(VLOOKUP(C443,SRA!B:T,18,0),"")</f>
        <v>1572.84</v>
      </c>
      <c r="I443" s="13">
        <f>IFERROR(VLOOKUP(C443,SRA!B:T,19,0),"")</f>
        <v>0</v>
      </c>
      <c r="J443" s="13">
        <f>IFERROR(VLOOKUP(C443,OUTUBRO!B:F,3,0),"")</f>
        <v>1849.36</v>
      </c>
      <c r="K443" s="13">
        <f>J443-L443</f>
        <v>602.24999999999977</v>
      </c>
      <c r="L443" s="13">
        <f>IFERROR(VLOOKUP(C443,OUTUBRO!B:H,7,0),"")</f>
        <v>1247.1100000000001</v>
      </c>
      <c r="M443" s="39" t="str">
        <f>IFERROR(VLOOKUP(C443,FÉRIAS!C:D,2,0),"")</f>
        <v/>
      </c>
      <c r="N443" s="26" t="str">
        <f>IFERROR(VLOOKUP(C443,Plan2!B:C,2,0),"")</f>
        <v/>
      </c>
    </row>
    <row r="444" spans="2:14" s="26" customFormat="1">
      <c r="B444" s="17">
        <f t="shared" si="6"/>
        <v>436</v>
      </c>
      <c r="C444" s="73">
        <v>3066</v>
      </c>
      <c r="D444" s="74" t="s">
        <v>315</v>
      </c>
      <c r="E444" s="17" t="str">
        <f>IFERROR(VLOOKUP(C444,SRA!B:I,8,0),"")</f>
        <v>CLT</v>
      </c>
      <c r="F444" s="25" t="s">
        <v>583</v>
      </c>
      <c r="G444" s="17" t="str">
        <f>IFERROR(VLOOKUP(VLOOKUP(C444,SRA!B:F,5,0),FUNÇÃO!A:B,2,0),"")</f>
        <v>ANALISTA EM RH</v>
      </c>
      <c r="H444" s="13">
        <f>IFERROR(VLOOKUP(C444,SRA!B:T,18,0),"")</f>
        <v>2736.54</v>
      </c>
      <c r="I444" s="13">
        <f>IFERROR(VLOOKUP(C444,SRA!B:T,19,0),"")</f>
        <v>1107.73</v>
      </c>
      <c r="J444" s="13">
        <f>IFERROR(VLOOKUP(C444,OUTUBRO!B:F,3,0),"")</f>
        <v>3844.27</v>
      </c>
      <c r="K444" s="13">
        <f>J444-L444</f>
        <v>654.86000000000013</v>
      </c>
      <c r="L444" s="13">
        <f>IFERROR(VLOOKUP(C444,OUTUBRO!B:H,7,0),"")</f>
        <v>3189.41</v>
      </c>
      <c r="M444" s="39" t="str">
        <f>IFERROR(VLOOKUP(C444,FÉRIAS!C:D,2,0),"")</f>
        <v/>
      </c>
      <c r="N444" s="26" t="str">
        <f>IFERROR(VLOOKUP(C444,Plan2!B:C,2,0),"")</f>
        <v/>
      </c>
    </row>
    <row r="445" spans="2:14" s="26" customFormat="1">
      <c r="B445" s="17">
        <f t="shared" si="6"/>
        <v>437</v>
      </c>
      <c r="C445" s="73">
        <v>3067</v>
      </c>
      <c r="D445" s="74" t="s">
        <v>316</v>
      </c>
      <c r="E445" s="17" t="str">
        <f>IFERROR(VLOOKUP(C445,SRA!B:I,8,0),"")</f>
        <v>CLT</v>
      </c>
      <c r="F445" s="25" t="s">
        <v>583</v>
      </c>
      <c r="G445" s="17" t="str">
        <f>IFERROR(VLOOKUP(VLOOKUP(C445,SRA!B:F,5,0),FUNÇÃO!A:B,2,0),"")</f>
        <v>TEC. EM ADM. E FIN.</v>
      </c>
      <c r="H445" s="13">
        <f>IFERROR(VLOOKUP(C445,SRA!B:T,18,0),"")</f>
        <v>1572.83</v>
      </c>
      <c r="I445" s="13">
        <f>IFERROR(VLOOKUP(C445,SRA!B:T,19,0),"")</f>
        <v>0</v>
      </c>
      <c r="J445" s="13">
        <f>IFERROR(VLOOKUP(C445,OUTUBRO!B:F,3,0),"")</f>
        <v>1572.83</v>
      </c>
      <c r="K445" s="13">
        <f>J445-L445</f>
        <v>964.4</v>
      </c>
      <c r="L445" s="13">
        <f>IFERROR(VLOOKUP(C445,OUTUBRO!B:H,7,0),"")</f>
        <v>608.42999999999995</v>
      </c>
      <c r="M445" s="39" t="str">
        <f>IFERROR(VLOOKUP(C445,FÉRIAS!C:D,2,0),"")</f>
        <v/>
      </c>
      <c r="N445" s="26" t="str">
        <f>IFERROR(VLOOKUP(C445,Plan2!B:C,2,0),"")</f>
        <v/>
      </c>
    </row>
    <row r="446" spans="2:14" s="26" customFormat="1">
      <c r="B446" s="17">
        <f t="shared" si="6"/>
        <v>438</v>
      </c>
      <c r="C446" s="73">
        <v>3069</v>
      </c>
      <c r="D446" s="74" t="s">
        <v>420</v>
      </c>
      <c r="E446" s="17" t="str">
        <f>IFERROR(VLOOKUP(C446,SRA!B:I,8,0),"")</f>
        <v>CLT</v>
      </c>
      <c r="F446" s="25" t="s">
        <v>583</v>
      </c>
      <c r="G446" s="17" t="str">
        <f>IFERROR(VLOOKUP(VLOOKUP(C446,SRA!B:F,5,0),FUNÇÃO!A:B,2,0),"")</f>
        <v>TEC. EM ADM. E VEN.</v>
      </c>
      <c r="H446" s="13">
        <f>IFERROR(VLOOKUP(C446,SRA!B:T,18,0),"")</f>
        <v>1572.83</v>
      </c>
      <c r="I446" s="13">
        <f>IFERROR(VLOOKUP(C446,SRA!B:T,19,0),"")</f>
        <v>178.97</v>
      </c>
      <c r="J446" s="13">
        <f>IFERROR(VLOOKUP(C446,OUTUBRO!B:F,3,0),"")</f>
        <v>2304.84</v>
      </c>
      <c r="K446" s="13">
        <f>J446-L446</f>
        <v>957.46</v>
      </c>
      <c r="L446" s="13">
        <f>IFERROR(VLOOKUP(C446,OUTUBRO!B:H,7,0),"")</f>
        <v>1347.38</v>
      </c>
      <c r="M446" s="39" t="str">
        <f>IFERROR(VLOOKUP(C446,FÉRIAS!C:D,2,0),"")</f>
        <v/>
      </c>
      <c r="N446" s="26" t="str">
        <f>IFERROR(VLOOKUP(C446,Plan2!B:C,2,0),"")</f>
        <v/>
      </c>
    </row>
    <row r="447" spans="2:14" s="26" customFormat="1">
      <c r="B447" s="17">
        <f t="shared" si="6"/>
        <v>439</v>
      </c>
      <c r="C447" s="73">
        <v>3080</v>
      </c>
      <c r="D447" s="74" t="s">
        <v>317</v>
      </c>
      <c r="E447" s="17" t="str">
        <f>IFERROR(VLOOKUP(C447,SRA!B:I,8,0),"")</f>
        <v>CLT</v>
      </c>
      <c r="F447" s="25" t="s">
        <v>583</v>
      </c>
      <c r="G447" s="17" t="str">
        <f>IFERROR(VLOOKUP(VLOOKUP(C447,SRA!B:F,5,0),FUNÇÃO!A:B,2,0),"")</f>
        <v>ANALISTA INFORMATICA</v>
      </c>
      <c r="H447" s="13">
        <f>IFERROR(VLOOKUP(C447,SRA!B:T,18,0),"")</f>
        <v>2736.54</v>
      </c>
      <c r="I447" s="13">
        <f>IFERROR(VLOOKUP(C447,SRA!B:T,19,0),"")</f>
        <v>0</v>
      </c>
      <c r="J447" s="13">
        <f>IFERROR(VLOOKUP(C447,OUTUBRO!B:F,3,0),"")</f>
        <v>2736.54</v>
      </c>
      <c r="K447" s="13">
        <f>J447-L447</f>
        <v>293.86999999999989</v>
      </c>
      <c r="L447" s="13">
        <f>IFERROR(VLOOKUP(C447,OUTUBRO!B:H,7,0),"")</f>
        <v>2442.67</v>
      </c>
      <c r="M447" s="39" t="str">
        <f>IFERROR(VLOOKUP(C447,FÉRIAS!C:D,2,0),"")</f>
        <v/>
      </c>
      <c r="N447" s="26" t="str">
        <f>IFERROR(VLOOKUP(C447,Plan2!B:C,2,0),"")</f>
        <v/>
      </c>
    </row>
    <row r="448" spans="2:14" s="26" customFormat="1">
      <c r="B448" s="17">
        <f t="shared" si="6"/>
        <v>440</v>
      </c>
      <c r="C448" s="73">
        <v>3084</v>
      </c>
      <c r="D448" s="74" t="s">
        <v>319</v>
      </c>
      <c r="E448" s="17" t="str">
        <f>IFERROR(VLOOKUP(C448,SRA!B:I,8,0),"")</f>
        <v>CLT</v>
      </c>
      <c r="F448" s="25" t="s">
        <v>583</v>
      </c>
      <c r="G448" s="17" t="str">
        <f>IFERROR(VLOOKUP(VLOOKUP(C448,SRA!B:F,5,0),FUNÇÃO!A:B,2,0),"")</f>
        <v>TEC.EM QUALIDADE IND</v>
      </c>
      <c r="H448" s="13">
        <f>IFERROR(VLOOKUP(C448,SRA!B:T,18,0),"")</f>
        <v>1572.83</v>
      </c>
      <c r="I448" s="13">
        <f>IFERROR(VLOOKUP(C448,SRA!B:T,19,0),"")</f>
        <v>0</v>
      </c>
      <c r="J448" s="13">
        <f>IFERROR(VLOOKUP(C448,OUTUBRO!B:F,3,0),"")</f>
        <v>1688.05</v>
      </c>
      <c r="K448" s="13">
        <f>J448-L448</f>
        <v>155.91999999999985</v>
      </c>
      <c r="L448" s="13">
        <f>IFERROR(VLOOKUP(C448,OUTUBRO!B:H,7,0),"")</f>
        <v>1532.13</v>
      </c>
      <c r="M448" s="39" t="str">
        <f>IFERROR(VLOOKUP(C448,FÉRIAS!C:D,2,0),"")</f>
        <v/>
      </c>
      <c r="N448" s="26" t="str">
        <f>IFERROR(VLOOKUP(C448,Plan2!B:C,2,0),"")</f>
        <v/>
      </c>
    </row>
    <row r="449" spans="2:14" s="26" customFormat="1">
      <c r="B449" s="17">
        <f t="shared" si="6"/>
        <v>441</v>
      </c>
      <c r="C449" s="73">
        <v>3085</v>
      </c>
      <c r="D449" s="74" t="s">
        <v>320</v>
      </c>
      <c r="E449" s="17" t="str">
        <f>IFERROR(VLOOKUP(C449,SRA!B:I,8,0),"")</f>
        <v>CLT</v>
      </c>
      <c r="F449" s="25" t="s">
        <v>597</v>
      </c>
      <c r="G449" s="17" t="str">
        <f>IFERROR(VLOOKUP(VLOOKUP(C449,SRA!B:F,5,0),FUNÇÃO!A:B,2,0),"")</f>
        <v>TEC.EM QUALIDADE IND</v>
      </c>
      <c r="H449" s="13">
        <f>IFERROR(VLOOKUP(C449,SRA!B:T,18,0),"")</f>
        <v>1572.83</v>
      </c>
      <c r="I449" s="13">
        <f>IFERROR(VLOOKUP(C449,SRA!B:T,19,0),"")</f>
        <v>0</v>
      </c>
      <c r="J449" s="13">
        <f>IFERROR(VLOOKUP(C449,OUTUBRO!B:F,3,0),"")</f>
        <v>2060.37</v>
      </c>
      <c r="K449" s="13">
        <f>J449-L449</f>
        <v>1206.56</v>
      </c>
      <c r="L449" s="13">
        <f>IFERROR(VLOOKUP(C449,OUTUBRO!B:H,7,0),"")</f>
        <v>853.81</v>
      </c>
      <c r="M449" s="39" t="str">
        <f>IFERROR(VLOOKUP(C449,FÉRIAS!C:D,2,0),"")</f>
        <v>IVO LOURENCO DA SILVA</v>
      </c>
      <c r="N449" s="26" t="str">
        <f>IFERROR(VLOOKUP(C449,Plan2!B:C,2,0),"")</f>
        <v/>
      </c>
    </row>
    <row r="450" spans="2:14" s="26" customFormat="1">
      <c r="B450" s="17">
        <f t="shared" si="6"/>
        <v>442</v>
      </c>
      <c r="C450" s="73">
        <v>3086</v>
      </c>
      <c r="D450" s="74" t="s">
        <v>421</v>
      </c>
      <c r="E450" s="17" t="str">
        <f>IFERROR(VLOOKUP(C450,SRA!B:I,8,0),"")</f>
        <v>CLT</v>
      </c>
      <c r="F450" s="25" t="s">
        <v>583</v>
      </c>
      <c r="G450" s="17" t="str">
        <f>IFERROR(VLOOKUP(VLOOKUP(C450,SRA!B:F,5,0),FUNÇÃO!A:B,2,0),"")</f>
        <v>ANA ASS FARMACEUTICA</v>
      </c>
      <c r="H450" s="13">
        <f>IFERROR(VLOOKUP(C450,SRA!B:T,18,0),"")</f>
        <v>3492.62</v>
      </c>
      <c r="I450" s="13">
        <f>IFERROR(VLOOKUP(C450,SRA!B:T,19,0),"")</f>
        <v>0</v>
      </c>
      <c r="J450" s="13">
        <f>IFERROR(VLOOKUP(C450,OUTUBRO!B:F,3,0),"")</f>
        <v>3670.73</v>
      </c>
      <c r="K450" s="13">
        <f>J450-L450</f>
        <v>621.08999999999969</v>
      </c>
      <c r="L450" s="13">
        <f>IFERROR(VLOOKUP(C450,OUTUBRO!B:H,7,0),"")</f>
        <v>3049.6400000000003</v>
      </c>
      <c r="M450" s="39" t="str">
        <f>IFERROR(VLOOKUP(C450,FÉRIAS!C:D,2,0),"")</f>
        <v/>
      </c>
      <c r="N450" s="26" t="str">
        <f>IFERROR(VLOOKUP(C450,Plan2!B:C,2,0),"")</f>
        <v/>
      </c>
    </row>
    <row r="451" spans="2:14" s="26" customFormat="1">
      <c r="B451" s="17">
        <f t="shared" si="6"/>
        <v>443</v>
      </c>
      <c r="C451" s="73">
        <v>3112</v>
      </c>
      <c r="D451" s="74" t="s">
        <v>322</v>
      </c>
      <c r="E451" s="17" t="str">
        <f>IFERROR(VLOOKUP(C451,SRA!B:I,8,0),"")</f>
        <v>CLT</v>
      </c>
      <c r="F451" s="25" t="s">
        <v>583</v>
      </c>
      <c r="G451" s="17" t="str">
        <f>IFERROR(VLOOKUP(VLOOKUP(C451,SRA!B:F,5,0),FUNÇÃO!A:B,2,0),"")</f>
        <v>TEC. EM INFORMATICA</v>
      </c>
      <c r="H451" s="13">
        <f>IFERROR(VLOOKUP(C451,SRA!B:T,18,0),"")</f>
        <v>1572.83</v>
      </c>
      <c r="I451" s="13">
        <f>IFERROR(VLOOKUP(C451,SRA!B:T,19,0),"")</f>
        <v>0</v>
      </c>
      <c r="J451" s="13">
        <f>IFERROR(VLOOKUP(C451,OUTUBRO!B:F,3,0),"")</f>
        <v>1572.83</v>
      </c>
      <c r="K451" s="13">
        <f>J451-L451</f>
        <v>982.07999999999993</v>
      </c>
      <c r="L451" s="13">
        <f>IFERROR(VLOOKUP(C451,OUTUBRO!B:H,7,0),"")</f>
        <v>590.75</v>
      </c>
      <c r="M451" s="39" t="str">
        <f>IFERROR(VLOOKUP(C451,FÉRIAS!C:D,2,0),"")</f>
        <v/>
      </c>
      <c r="N451" s="26" t="str">
        <f>IFERROR(VLOOKUP(C451,Plan2!B:C,2,0),"")</f>
        <v/>
      </c>
    </row>
    <row r="452" spans="2:14" s="26" customFormat="1">
      <c r="B452" s="17">
        <f t="shared" si="6"/>
        <v>444</v>
      </c>
      <c r="C452" s="73">
        <v>3113</v>
      </c>
      <c r="D452" s="74" t="s">
        <v>323</v>
      </c>
      <c r="E452" s="17" t="str">
        <f>IFERROR(VLOOKUP(C452,SRA!B:I,8,0),"")</f>
        <v>CLT</v>
      </c>
      <c r="F452" s="25" t="s">
        <v>583</v>
      </c>
      <c r="G452" s="17" t="str">
        <f>IFERROR(VLOOKUP(VLOOKUP(C452,SRA!B:F,5,0),FUNÇÃO!A:B,2,0),"")</f>
        <v>TEC. EM ADM. E VEN.</v>
      </c>
      <c r="H452" s="13">
        <f>IFERROR(VLOOKUP(C452,SRA!B:T,18,0),"")</f>
        <v>1572.83</v>
      </c>
      <c r="I452" s="13">
        <f>IFERROR(VLOOKUP(C452,SRA!B:T,19,0),"")</f>
        <v>0</v>
      </c>
      <c r="J452" s="13">
        <f>IFERROR(VLOOKUP(C452,OUTUBRO!B:F,3,0),"")</f>
        <v>1696.45</v>
      </c>
      <c r="K452" s="13">
        <f>J452-L452</f>
        <v>513.42000000000007</v>
      </c>
      <c r="L452" s="13">
        <f>IFERROR(VLOOKUP(C452,OUTUBRO!B:H,7,0),"")</f>
        <v>1183.03</v>
      </c>
      <c r="M452" s="39" t="str">
        <f>IFERROR(VLOOKUP(C452,FÉRIAS!C:D,2,0),"")</f>
        <v/>
      </c>
      <c r="N452" s="26" t="str">
        <f>IFERROR(VLOOKUP(C452,Plan2!B:C,2,0),"")</f>
        <v/>
      </c>
    </row>
    <row r="453" spans="2:14" s="26" customFormat="1">
      <c r="B453" s="17">
        <f t="shared" si="6"/>
        <v>445</v>
      </c>
      <c r="C453" s="73">
        <v>3132</v>
      </c>
      <c r="D453" s="74" t="s">
        <v>324</v>
      </c>
      <c r="E453" s="17" t="str">
        <f>IFERROR(VLOOKUP(C453,SRA!B:I,8,0),"")</f>
        <v>CLT</v>
      </c>
      <c r="F453" s="25" t="s">
        <v>583</v>
      </c>
      <c r="G453" s="17" t="str">
        <f>IFERROR(VLOOKUP(VLOOKUP(C453,SRA!B:F,5,0),FUNÇÃO!A:B,2,0),"")</f>
        <v>TEC. EM ADM. E FIN.</v>
      </c>
      <c r="H453" s="13">
        <f>IFERROR(VLOOKUP(C453,SRA!B:T,18,0),"")</f>
        <v>1572.83</v>
      </c>
      <c r="I453" s="13">
        <f>IFERROR(VLOOKUP(C453,SRA!B:T,19,0),"")</f>
        <v>0</v>
      </c>
      <c r="J453" s="13">
        <f>IFERROR(VLOOKUP(C453,OUTUBRO!B:F,3,0),"")</f>
        <v>1849.35</v>
      </c>
      <c r="K453" s="13">
        <f>J453-L453</f>
        <v>579.27</v>
      </c>
      <c r="L453" s="13">
        <f>IFERROR(VLOOKUP(C453,OUTUBRO!B:H,7,0),"")</f>
        <v>1270.08</v>
      </c>
      <c r="M453" s="39" t="str">
        <f>IFERROR(VLOOKUP(C453,FÉRIAS!C:D,2,0),"")</f>
        <v/>
      </c>
      <c r="N453" s="26" t="str">
        <f>IFERROR(VLOOKUP(C453,Plan2!B:C,2,0),"")</f>
        <v/>
      </c>
    </row>
    <row r="454" spans="2:14" s="26" customFormat="1">
      <c r="B454" s="17">
        <f t="shared" si="6"/>
        <v>446</v>
      </c>
      <c r="C454" s="73">
        <v>3134</v>
      </c>
      <c r="D454" s="74" t="s">
        <v>325</v>
      </c>
      <c r="E454" s="17" t="str">
        <f>IFERROR(VLOOKUP(C454,SRA!B:I,8,0),"")</f>
        <v>CLT</v>
      </c>
      <c r="F454" s="25" t="s">
        <v>583</v>
      </c>
      <c r="G454" s="17" t="str">
        <f>IFERROR(VLOOKUP(VLOOKUP(C454,SRA!B:F,5,0),FUNÇÃO!A:B,2,0),"")</f>
        <v>TEC.EM QUALIDADE IND</v>
      </c>
      <c r="H454" s="13">
        <f>IFERROR(VLOOKUP(C454,SRA!B:T,18,0),"")</f>
        <v>1572.83</v>
      </c>
      <c r="I454" s="13">
        <f>IFERROR(VLOOKUP(C454,SRA!B:T,19,0),"")</f>
        <v>0</v>
      </c>
      <c r="J454" s="13">
        <f>IFERROR(VLOOKUP(C454,OUTUBRO!B:F,3,0),"")</f>
        <v>1953.06</v>
      </c>
      <c r="K454" s="13">
        <f>J454-L454</f>
        <v>164.65999999999985</v>
      </c>
      <c r="L454" s="13">
        <f>IFERROR(VLOOKUP(C454,OUTUBRO!B:H,7,0),"")</f>
        <v>1788.4</v>
      </c>
      <c r="M454" s="39" t="str">
        <f>IFERROR(VLOOKUP(C454,FÉRIAS!C:D,2,0),"")</f>
        <v/>
      </c>
      <c r="N454" s="26" t="str">
        <f>IFERROR(VLOOKUP(C454,Plan2!B:C,2,0),"")</f>
        <v/>
      </c>
    </row>
    <row r="455" spans="2:14" s="26" customFormat="1">
      <c r="B455" s="17">
        <f t="shared" si="6"/>
        <v>447</v>
      </c>
      <c r="C455" s="73">
        <v>3135</v>
      </c>
      <c r="D455" s="74" t="s">
        <v>326</v>
      </c>
      <c r="E455" s="17" t="str">
        <f>IFERROR(VLOOKUP(C455,SRA!B:I,8,0),"")</f>
        <v>CLT</v>
      </c>
      <c r="F455" s="25" t="s">
        <v>583</v>
      </c>
      <c r="G455" s="17" t="str">
        <f>IFERROR(VLOOKUP(VLOOKUP(C455,SRA!B:F,5,0),FUNÇÃO!A:B,2,0),"")</f>
        <v>ANALISTA EM PCP</v>
      </c>
      <c r="H455" s="13">
        <f>IFERROR(VLOOKUP(C455,SRA!B:T,18,0),"")</f>
        <v>2736.54</v>
      </c>
      <c r="I455" s="13">
        <f>IFERROR(VLOOKUP(C455,SRA!B:T,19,0),"")</f>
        <v>1993.92</v>
      </c>
      <c r="J455" s="13">
        <f>IFERROR(VLOOKUP(C455,OUTUBRO!B:F,3,0),"")</f>
        <v>5427.48</v>
      </c>
      <c r="K455" s="13">
        <f>J455-L455</f>
        <v>2433.8599999999997</v>
      </c>
      <c r="L455" s="13">
        <f>IFERROR(VLOOKUP(C455,OUTUBRO!B:H,7,0),"")</f>
        <v>2993.62</v>
      </c>
      <c r="M455" s="39" t="str">
        <f>IFERROR(VLOOKUP(C455,FÉRIAS!C:D,2,0),"")</f>
        <v/>
      </c>
      <c r="N455" s="26" t="str">
        <f>IFERROR(VLOOKUP(C455,Plan2!B:C,2,0),"")</f>
        <v/>
      </c>
    </row>
    <row r="456" spans="2:14" s="26" customFormat="1">
      <c r="B456" s="17">
        <f t="shared" si="6"/>
        <v>448</v>
      </c>
      <c r="C456" s="73">
        <v>3136</v>
      </c>
      <c r="D456" s="74" t="s">
        <v>327</v>
      </c>
      <c r="E456" s="17" t="str">
        <f>IFERROR(VLOOKUP(C456,SRA!B:I,8,0),"")</f>
        <v>CLT</v>
      </c>
      <c r="F456" s="25" t="s">
        <v>597</v>
      </c>
      <c r="G456" s="17" t="str">
        <f>IFERROR(VLOOKUP(VLOOKUP(C456,SRA!B:F,5,0),FUNÇÃO!A:B,2,0),"")</f>
        <v>TEC.EM MAN. MEC. IND</v>
      </c>
      <c r="H456" s="13">
        <f>IFERROR(VLOOKUP(C456,SRA!B:T,18,0),"")</f>
        <v>1572.83</v>
      </c>
      <c r="I456" s="13">
        <f>IFERROR(VLOOKUP(C456,SRA!B:T,19,0),"")</f>
        <v>1107.73</v>
      </c>
      <c r="J456" s="13">
        <f>IFERROR(VLOOKUP(C456,OUTUBRO!B:F,3,0),"")</f>
        <v>6153.41</v>
      </c>
      <c r="K456" s="13">
        <f>J456-L456</f>
        <v>4487.53</v>
      </c>
      <c r="L456" s="13">
        <f>IFERROR(VLOOKUP(C456,OUTUBRO!B:H,7,0),"")</f>
        <v>1665.88</v>
      </c>
      <c r="M456" s="39" t="str">
        <f>IFERROR(VLOOKUP(C456,FÉRIAS!C:D,2,0),"")</f>
        <v>ALEXANDER BEZERRA</v>
      </c>
      <c r="N456" s="26" t="str">
        <f>IFERROR(VLOOKUP(C456,Plan2!B:C,2,0),"")</f>
        <v/>
      </c>
    </row>
    <row r="457" spans="2:14" s="26" customFormat="1">
      <c r="B457" s="17">
        <f t="shared" si="6"/>
        <v>449</v>
      </c>
      <c r="C457" s="73">
        <v>3137</v>
      </c>
      <c r="D457" s="74" t="s">
        <v>328</v>
      </c>
      <c r="E457" s="17" t="str">
        <f>IFERROR(VLOOKUP(C457,SRA!B:I,8,0),"")</f>
        <v>CLT</v>
      </c>
      <c r="F457" s="25" t="s">
        <v>597</v>
      </c>
      <c r="G457" s="17" t="str">
        <f>IFERROR(VLOOKUP(VLOOKUP(C457,SRA!B:F,5,0),FUNÇÃO!A:B,2,0),"")</f>
        <v>TEC. EM ADM. E FIN.</v>
      </c>
      <c r="H457" s="13">
        <f>IFERROR(VLOOKUP(C457,SRA!B:T,18,0),"")</f>
        <v>1572.83</v>
      </c>
      <c r="I457" s="13">
        <f>IFERROR(VLOOKUP(C457,SRA!B:T,19,0),"")</f>
        <v>0</v>
      </c>
      <c r="J457" s="13">
        <f>IFERROR(VLOOKUP(C457,OUTUBRO!B:F,3,0),"")</f>
        <v>2697.56</v>
      </c>
      <c r="K457" s="13">
        <f>J457-L457</f>
        <v>2303.04</v>
      </c>
      <c r="L457" s="13">
        <f>IFERROR(VLOOKUP(C457,OUTUBRO!B:H,7,0),"")</f>
        <v>394.52</v>
      </c>
      <c r="M457" s="39" t="str">
        <f>IFERROR(VLOOKUP(C457,FÉRIAS!C:D,2,0),"")</f>
        <v>JULIANA DE BARROS S LOPES DIAS</v>
      </c>
      <c r="N457" s="26" t="str">
        <f>IFERROR(VLOOKUP(C457,Plan2!B:C,2,0),"")</f>
        <v/>
      </c>
    </row>
    <row r="458" spans="2:14" s="26" customFormat="1">
      <c r="B458" s="17">
        <f t="shared" si="6"/>
        <v>450</v>
      </c>
      <c r="C458" s="73">
        <v>3138</v>
      </c>
      <c r="D458" s="74" t="s">
        <v>329</v>
      </c>
      <c r="E458" s="17" t="str">
        <f>IFERROR(VLOOKUP(C458,SRA!B:I,8,0),"")</f>
        <v>CLT</v>
      </c>
      <c r="F458" s="25" t="s">
        <v>583</v>
      </c>
      <c r="G458" s="17" t="str">
        <f>IFERROR(VLOOKUP(VLOOKUP(C458,SRA!B:F,5,0),FUNÇÃO!A:B,2,0),"")</f>
        <v>TEC.EM QUALIDADE IND</v>
      </c>
      <c r="H458" s="13">
        <f>IFERROR(VLOOKUP(C458,SRA!B:T,18,0),"")</f>
        <v>1572.83</v>
      </c>
      <c r="I458" s="13">
        <f>IFERROR(VLOOKUP(C458,SRA!B:T,19,0),"")</f>
        <v>708.95</v>
      </c>
      <c r="J458" s="13">
        <f>IFERROR(VLOOKUP(C458,OUTUBRO!B:F,3,0),"")</f>
        <v>2281.7800000000002</v>
      </c>
      <c r="K458" s="13">
        <f>J458-L458</f>
        <v>701.99000000000024</v>
      </c>
      <c r="L458" s="13">
        <f>IFERROR(VLOOKUP(C458,OUTUBRO!B:H,7,0),"")</f>
        <v>1579.79</v>
      </c>
      <c r="M458" s="39" t="str">
        <f>IFERROR(VLOOKUP(C458,FÉRIAS!C:D,2,0),"")</f>
        <v/>
      </c>
      <c r="N458" s="26" t="str">
        <f>IFERROR(VLOOKUP(C458,Plan2!B:C,2,0),"")</f>
        <v/>
      </c>
    </row>
    <row r="459" spans="2:14" s="26" customFormat="1">
      <c r="B459" s="17">
        <f t="shared" ref="B459:B510" si="7">B458+1</f>
        <v>451</v>
      </c>
      <c r="C459" s="73">
        <v>3139</v>
      </c>
      <c r="D459" s="74" t="s">
        <v>330</v>
      </c>
      <c r="E459" s="17" t="str">
        <f>IFERROR(VLOOKUP(C459,SRA!B:I,8,0),"")</f>
        <v>CLT</v>
      </c>
      <c r="F459" s="25" t="s">
        <v>583</v>
      </c>
      <c r="G459" s="17" t="str">
        <f>IFERROR(VLOOKUP(VLOOKUP(C459,SRA!B:F,5,0),FUNÇÃO!A:B,2,0),"")</f>
        <v>TEC.EM QUALIDADE IND</v>
      </c>
      <c r="H459" s="13">
        <f>IFERROR(VLOOKUP(C459,SRA!B:T,18,0),"")</f>
        <v>1572.83</v>
      </c>
      <c r="I459" s="13">
        <f>IFERROR(VLOOKUP(C459,SRA!B:T,19,0),"")</f>
        <v>0</v>
      </c>
      <c r="J459" s="13">
        <f>IFERROR(VLOOKUP(C459,OUTUBRO!B:F,3,0),"")</f>
        <v>1573.71</v>
      </c>
      <c r="K459" s="13">
        <f>J459-L459</f>
        <v>352.18000000000006</v>
      </c>
      <c r="L459" s="13">
        <f>IFERROR(VLOOKUP(C459,OUTUBRO!B:H,7,0),"")</f>
        <v>1221.53</v>
      </c>
      <c r="M459" s="39" t="str">
        <f>IFERROR(VLOOKUP(C459,FÉRIAS!C:D,2,0),"")</f>
        <v/>
      </c>
      <c r="N459" s="26" t="str">
        <f>IFERROR(VLOOKUP(C459,Plan2!B:C,2,0),"")</f>
        <v/>
      </c>
    </row>
    <row r="460" spans="2:14" s="26" customFormat="1">
      <c r="B460" s="17">
        <f t="shared" si="7"/>
        <v>452</v>
      </c>
      <c r="C460" s="73">
        <v>3141</v>
      </c>
      <c r="D460" s="74" t="s">
        <v>331</v>
      </c>
      <c r="E460" s="17" t="str">
        <f>IFERROR(VLOOKUP(C460,SRA!B:I,8,0),"")</f>
        <v>CLT</v>
      </c>
      <c r="F460" s="25" t="s">
        <v>583</v>
      </c>
      <c r="G460" s="17" t="str">
        <f>IFERROR(VLOOKUP(VLOOKUP(C460,SRA!B:F,5,0),FUNÇÃO!A:B,2,0),"")</f>
        <v>TEC. EM ADM. E FIN.</v>
      </c>
      <c r="H460" s="13">
        <f>IFERROR(VLOOKUP(C460,SRA!B:T,18,0),"")</f>
        <v>1572.83</v>
      </c>
      <c r="I460" s="13">
        <f>IFERROR(VLOOKUP(C460,SRA!B:T,19,0),"")</f>
        <v>0</v>
      </c>
      <c r="J460" s="13">
        <f>IFERROR(VLOOKUP(C460,OUTUBRO!B:F,3,0),"")</f>
        <v>1918.52</v>
      </c>
      <c r="K460" s="13">
        <f>J460-L460</f>
        <v>344.81999999999994</v>
      </c>
      <c r="L460" s="13">
        <f>IFERROR(VLOOKUP(C460,OUTUBRO!B:H,7,0),"")</f>
        <v>1573.7</v>
      </c>
      <c r="M460" s="39" t="str">
        <f>IFERROR(VLOOKUP(C460,FÉRIAS!C:D,2,0),"")</f>
        <v/>
      </c>
      <c r="N460" s="26" t="str">
        <f>IFERROR(VLOOKUP(C460,Plan2!B:C,2,0),"")</f>
        <v/>
      </c>
    </row>
    <row r="461" spans="2:14" s="26" customFormat="1">
      <c r="B461" s="17">
        <f t="shared" si="7"/>
        <v>453</v>
      </c>
      <c r="C461" s="73">
        <v>3147</v>
      </c>
      <c r="D461" s="74" t="s">
        <v>332</v>
      </c>
      <c r="E461" s="17" t="str">
        <f>IFERROR(VLOOKUP(C461,SRA!B:I,8,0),"")</f>
        <v>CLT</v>
      </c>
      <c r="F461" s="25" t="s">
        <v>583</v>
      </c>
      <c r="G461" s="17" t="str">
        <f>IFERROR(VLOOKUP(VLOOKUP(C461,SRA!B:F,5,0),FUNÇÃO!A:B,2,0),"")</f>
        <v>OP. DE PROD. IND.</v>
      </c>
      <c r="H461" s="13">
        <f>IFERROR(VLOOKUP(C461,SRA!B:T,18,0),"")</f>
        <v>1073</v>
      </c>
      <c r="I461" s="13">
        <f>IFERROR(VLOOKUP(C461,SRA!B:T,19,0),"")</f>
        <v>0</v>
      </c>
      <c r="J461" s="13">
        <f>IFERROR(VLOOKUP(C461,OUTUBRO!B:F,3,0),"")</f>
        <v>1100</v>
      </c>
      <c r="K461" s="13">
        <f>J461-L461</f>
        <v>139.25</v>
      </c>
      <c r="L461" s="13">
        <f>IFERROR(VLOOKUP(C461,OUTUBRO!B:H,7,0),"")</f>
        <v>960.75</v>
      </c>
      <c r="M461" s="39" t="str">
        <f>IFERROR(VLOOKUP(C461,FÉRIAS!C:D,2,0),"")</f>
        <v/>
      </c>
      <c r="N461" s="26" t="str">
        <f>IFERROR(VLOOKUP(C461,Plan2!B:C,2,0),"")</f>
        <v/>
      </c>
    </row>
    <row r="462" spans="2:14" s="26" customFormat="1">
      <c r="B462" s="17">
        <f t="shared" si="7"/>
        <v>454</v>
      </c>
      <c r="C462" s="73">
        <v>3150</v>
      </c>
      <c r="D462" s="74" t="s">
        <v>333</v>
      </c>
      <c r="E462" s="17" t="str">
        <f>IFERROR(VLOOKUP(C462,SRA!B:I,8,0),"")</f>
        <v>CLT</v>
      </c>
      <c r="F462" s="25" t="s">
        <v>583</v>
      </c>
      <c r="G462" s="17" t="str">
        <f>IFERROR(VLOOKUP(VLOOKUP(C462,SRA!B:F,5,0),FUNÇÃO!A:B,2,0),"")</f>
        <v>OP. DE PROD. IND.</v>
      </c>
      <c r="H462" s="13">
        <f>IFERROR(VLOOKUP(C462,SRA!B:T,18,0),"")</f>
        <v>1073</v>
      </c>
      <c r="I462" s="13">
        <f>IFERROR(VLOOKUP(C462,SRA!B:T,19,0),"")</f>
        <v>0</v>
      </c>
      <c r="J462" s="13">
        <f>IFERROR(VLOOKUP(C462,OUTUBRO!B:F,3,0),"")</f>
        <v>1248.74</v>
      </c>
      <c r="K462" s="13">
        <f>J462-L462</f>
        <v>1034.1400000000001</v>
      </c>
      <c r="L462" s="13">
        <f>IFERROR(VLOOKUP(C462,OUTUBRO!B:H,7,0),"")</f>
        <v>214.6</v>
      </c>
      <c r="M462" s="39" t="str">
        <f>IFERROR(VLOOKUP(C462,FÉRIAS!C:D,2,0),"")</f>
        <v/>
      </c>
      <c r="N462" s="26" t="str">
        <f>IFERROR(VLOOKUP(C462,Plan2!B:C,2,0),"")</f>
        <v/>
      </c>
    </row>
    <row r="463" spans="2:14" s="26" customFormat="1">
      <c r="B463" s="17">
        <f t="shared" si="7"/>
        <v>455</v>
      </c>
      <c r="C463" s="73">
        <v>3152</v>
      </c>
      <c r="D463" s="74" t="s">
        <v>334</v>
      </c>
      <c r="E463" s="17" t="str">
        <f>IFERROR(VLOOKUP(C463,SRA!B:I,8,0),"")</f>
        <v>CLT</v>
      </c>
      <c r="F463" s="25" t="s">
        <v>583</v>
      </c>
      <c r="G463" s="17" t="str">
        <f>IFERROR(VLOOKUP(VLOOKUP(C463,SRA!B:F,5,0),FUNÇÃO!A:B,2,0),"")</f>
        <v>OP. DE PROD. IND.</v>
      </c>
      <c r="H463" s="13">
        <f>IFERROR(VLOOKUP(C463,SRA!B:T,18,0),"")</f>
        <v>1073</v>
      </c>
      <c r="I463" s="13">
        <f>IFERROR(VLOOKUP(C463,SRA!B:T,19,0),"")</f>
        <v>0</v>
      </c>
      <c r="J463" s="13">
        <f>IFERROR(VLOOKUP(C463,OUTUBRO!B:F,3,0),"")</f>
        <v>1100</v>
      </c>
      <c r="K463" s="13">
        <f>J463-L463</f>
        <v>344.06999999999994</v>
      </c>
      <c r="L463" s="13">
        <f>IFERROR(VLOOKUP(C463,OUTUBRO!B:H,7,0),"")</f>
        <v>755.93000000000006</v>
      </c>
      <c r="M463" s="39" t="str">
        <f>IFERROR(VLOOKUP(C463,FÉRIAS!C:D,2,0),"")</f>
        <v/>
      </c>
      <c r="N463" s="26" t="str">
        <f>IFERROR(VLOOKUP(C463,Plan2!B:C,2,0),"")</f>
        <v/>
      </c>
    </row>
    <row r="464" spans="2:14" s="26" customFormat="1">
      <c r="B464" s="17">
        <f t="shared" si="7"/>
        <v>456</v>
      </c>
      <c r="C464" s="73">
        <v>3154</v>
      </c>
      <c r="D464" s="74" t="s">
        <v>335</v>
      </c>
      <c r="E464" s="17" t="str">
        <f>IFERROR(VLOOKUP(C464,SRA!B:I,8,0),"")</f>
        <v>CLT</v>
      </c>
      <c r="F464" s="25" t="s">
        <v>583</v>
      </c>
      <c r="G464" s="17" t="str">
        <f>IFERROR(VLOOKUP(VLOOKUP(C464,SRA!B:F,5,0),FUNÇÃO!A:B,2,0),"")</f>
        <v>OP. DE PROD. IND.</v>
      </c>
      <c r="H464" s="13">
        <f>IFERROR(VLOOKUP(C464,SRA!B:T,18,0),"")</f>
        <v>1073</v>
      </c>
      <c r="I464" s="13">
        <f>IFERROR(VLOOKUP(C464,SRA!B:T,19,0),"")</f>
        <v>0</v>
      </c>
      <c r="J464" s="13">
        <f>IFERROR(VLOOKUP(C464,OUTUBRO!B:F,3,0),"")</f>
        <v>1100</v>
      </c>
      <c r="K464" s="13">
        <f>J464-L464</f>
        <v>85.599999999999909</v>
      </c>
      <c r="L464" s="13">
        <f>IFERROR(VLOOKUP(C464,OUTUBRO!B:H,7,0),"")</f>
        <v>1014.4000000000001</v>
      </c>
      <c r="M464" s="39" t="str">
        <f>IFERROR(VLOOKUP(C464,FÉRIAS!C:D,2,0),"")</f>
        <v/>
      </c>
      <c r="N464" s="26" t="str">
        <f>IFERROR(VLOOKUP(C464,Plan2!B:C,2,0),"")</f>
        <v/>
      </c>
    </row>
    <row r="465" spans="2:14" s="26" customFormat="1">
      <c r="B465" s="17">
        <f t="shared" si="7"/>
        <v>457</v>
      </c>
      <c r="C465" s="73">
        <v>3155</v>
      </c>
      <c r="D465" s="74" t="s">
        <v>336</v>
      </c>
      <c r="E465" s="17" t="str">
        <f>IFERROR(VLOOKUP(C465,SRA!B:I,8,0),"")</f>
        <v>CLT</v>
      </c>
      <c r="F465" s="25" t="s">
        <v>583</v>
      </c>
      <c r="G465" s="17" t="str">
        <f>IFERROR(VLOOKUP(VLOOKUP(C465,SRA!B:F,5,0),FUNÇÃO!A:B,2,0),"")</f>
        <v>ANALISTA QUALI IND</v>
      </c>
      <c r="H465" s="13">
        <f>IFERROR(VLOOKUP(C465,SRA!B:T,18,0),"")</f>
        <v>4763.66</v>
      </c>
      <c r="I465" s="13">
        <f>IFERROR(VLOOKUP(C465,SRA!B:T,19,0),"")</f>
        <v>0</v>
      </c>
      <c r="J465" s="13">
        <f>IFERROR(VLOOKUP(C465,OUTUBRO!B:F,3,0),"")</f>
        <v>5162.4399999999996</v>
      </c>
      <c r="K465" s="13">
        <f>J465-L465</f>
        <v>1596.2099999999996</v>
      </c>
      <c r="L465" s="13">
        <f>IFERROR(VLOOKUP(C465,OUTUBRO!B:H,7,0),"")</f>
        <v>3566.23</v>
      </c>
      <c r="M465" s="39" t="str">
        <f>IFERROR(VLOOKUP(C465,FÉRIAS!C:D,2,0),"")</f>
        <v/>
      </c>
      <c r="N465" s="26" t="str">
        <f>IFERROR(VLOOKUP(C465,Plan2!B:C,2,0),"")</f>
        <v/>
      </c>
    </row>
    <row r="466" spans="2:14" s="26" customFormat="1">
      <c r="B466" s="17">
        <f t="shared" si="7"/>
        <v>458</v>
      </c>
      <c r="C466" s="73">
        <v>3156</v>
      </c>
      <c r="D466" s="74" t="s">
        <v>337</v>
      </c>
      <c r="E466" s="17" t="str">
        <f>IFERROR(VLOOKUP(C466,SRA!B:I,8,0),"")</f>
        <v>CLT</v>
      </c>
      <c r="F466" s="25" t="s">
        <v>583</v>
      </c>
      <c r="G466" s="17" t="str">
        <f>IFERROR(VLOOKUP(VLOOKUP(C466,SRA!B:F,5,0),FUNÇÃO!A:B,2,0),"")</f>
        <v>OP. DE PROD. IND.</v>
      </c>
      <c r="H466" s="13">
        <f>IFERROR(VLOOKUP(C466,SRA!B:T,18,0),"")</f>
        <v>1073</v>
      </c>
      <c r="I466" s="13">
        <f>IFERROR(VLOOKUP(C466,SRA!B:T,19,0),"")</f>
        <v>0</v>
      </c>
      <c r="J466" s="13">
        <f>IFERROR(VLOOKUP(C466,OUTUBRO!B:F,3,0),"")</f>
        <v>1234.52</v>
      </c>
      <c r="K466" s="13">
        <f>J466-L466</f>
        <v>869.7</v>
      </c>
      <c r="L466" s="13">
        <f>IFERROR(VLOOKUP(C466,OUTUBRO!B:H,7,0),"")</f>
        <v>364.82</v>
      </c>
      <c r="M466" s="39" t="str">
        <f>IFERROR(VLOOKUP(C466,FÉRIAS!C:D,2,0),"")</f>
        <v/>
      </c>
      <c r="N466" s="26" t="str">
        <f>IFERROR(VLOOKUP(C466,Plan2!B:C,2,0),"")</f>
        <v/>
      </c>
    </row>
    <row r="467" spans="2:14" s="26" customFormat="1">
      <c r="B467" s="17">
        <f t="shared" si="7"/>
        <v>459</v>
      </c>
      <c r="C467" s="73">
        <v>3158</v>
      </c>
      <c r="D467" s="74" t="s">
        <v>338</v>
      </c>
      <c r="E467" s="17" t="str">
        <f>IFERROR(VLOOKUP(C467,SRA!B:I,8,0),"")</f>
        <v>CLT</v>
      </c>
      <c r="F467" s="25" t="s">
        <v>583</v>
      </c>
      <c r="G467" s="17" t="str">
        <f>IFERROR(VLOOKUP(VLOOKUP(C467,SRA!B:F,5,0),FUNÇÃO!A:B,2,0),"")</f>
        <v>FARMACEUTICO IND</v>
      </c>
      <c r="H467" s="13">
        <f>IFERROR(VLOOKUP(C467,SRA!B:T,18,0),"")</f>
        <v>4763.66</v>
      </c>
      <c r="I467" s="13">
        <f>IFERROR(VLOOKUP(C467,SRA!B:T,19,0),"")</f>
        <v>0</v>
      </c>
      <c r="J467" s="13">
        <f>IFERROR(VLOOKUP(C467,OUTUBRO!B:F,3,0),"")</f>
        <v>4846.49</v>
      </c>
      <c r="K467" s="13">
        <f>J467-L467</f>
        <v>1365.8999999999996</v>
      </c>
      <c r="L467" s="13">
        <f>IFERROR(VLOOKUP(C467,OUTUBRO!B:H,7,0),"")</f>
        <v>3480.59</v>
      </c>
      <c r="M467" s="39" t="str">
        <f>IFERROR(VLOOKUP(C467,FÉRIAS!C:D,2,0),"")</f>
        <v/>
      </c>
      <c r="N467" s="26" t="str">
        <f>IFERROR(VLOOKUP(C467,Plan2!B:C,2,0),"")</f>
        <v/>
      </c>
    </row>
    <row r="468" spans="2:14" s="26" customFormat="1">
      <c r="B468" s="17">
        <f t="shared" si="7"/>
        <v>460</v>
      </c>
      <c r="C468" s="73">
        <v>3159</v>
      </c>
      <c r="D468" s="74" t="s">
        <v>339</v>
      </c>
      <c r="E468" s="17" t="str">
        <f>IFERROR(VLOOKUP(C468,SRA!B:I,8,0),"")</f>
        <v>CLT</v>
      </c>
      <c r="F468" s="25" t="s">
        <v>583</v>
      </c>
      <c r="G468" s="17" t="str">
        <f>IFERROR(VLOOKUP(VLOOKUP(C468,SRA!B:F,5,0),FUNÇÃO!A:B,2,0),"")</f>
        <v>TEC.EM QUALIDADE IND</v>
      </c>
      <c r="H468" s="13">
        <f>IFERROR(VLOOKUP(C468,SRA!B:T,18,0),"")</f>
        <v>1572.83</v>
      </c>
      <c r="I468" s="13">
        <f>IFERROR(VLOOKUP(C468,SRA!B:T,19,0),"")</f>
        <v>0</v>
      </c>
      <c r="J468" s="13">
        <f>IFERROR(VLOOKUP(C468,OUTUBRO!B:F,3,0),"")</f>
        <v>1572.97</v>
      </c>
      <c r="K468" s="13">
        <f>J468-L468</f>
        <v>223.29000000000019</v>
      </c>
      <c r="L468" s="13">
        <f>IFERROR(VLOOKUP(C468,OUTUBRO!B:H,7,0),"")</f>
        <v>1349.6799999999998</v>
      </c>
      <c r="M468" s="39" t="str">
        <f>IFERROR(VLOOKUP(C468,FÉRIAS!C:D,2,0),"")</f>
        <v/>
      </c>
      <c r="N468" s="26" t="str">
        <f>IFERROR(VLOOKUP(C468,Plan2!B:C,2,0),"")</f>
        <v/>
      </c>
    </row>
    <row r="469" spans="2:14" s="26" customFormat="1">
      <c r="B469" s="17">
        <f t="shared" si="7"/>
        <v>461</v>
      </c>
      <c r="C469" s="73">
        <v>3160</v>
      </c>
      <c r="D469" s="74" t="s">
        <v>340</v>
      </c>
      <c r="E469" s="17" t="str">
        <f>IFERROR(VLOOKUP(C469,SRA!B:I,8,0),"")</f>
        <v>CLT</v>
      </c>
      <c r="F469" s="25" t="s">
        <v>583</v>
      </c>
      <c r="G469" s="17" t="str">
        <f>IFERROR(VLOOKUP(VLOOKUP(C469,SRA!B:F,5,0),FUNÇÃO!A:B,2,0),"")</f>
        <v>TEC.EM QUALIDADE IND</v>
      </c>
      <c r="H469" s="13">
        <f>IFERROR(VLOOKUP(C469,SRA!B:T,18,0),"")</f>
        <v>1572.83</v>
      </c>
      <c r="I469" s="13">
        <f>IFERROR(VLOOKUP(C469,SRA!B:T,19,0),"")</f>
        <v>0</v>
      </c>
      <c r="J469" s="13">
        <f>IFERROR(VLOOKUP(C469,OUTUBRO!B:F,3,0),"")</f>
        <v>1572.83</v>
      </c>
      <c r="K469" s="13">
        <f>J469-L469</f>
        <v>677.83999999999992</v>
      </c>
      <c r="L469" s="13">
        <f>IFERROR(VLOOKUP(C469,OUTUBRO!B:H,7,0),"")</f>
        <v>894.99</v>
      </c>
      <c r="M469" s="39" t="str">
        <f>IFERROR(VLOOKUP(C469,FÉRIAS!C:D,2,0),"")</f>
        <v/>
      </c>
      <c r="N469" s="26" t="str">
        <f>IFERROR(VLOOKUP(C469,Plan2!B:C,2,0),"")</f>
        <v/>
      </c>
    </row>
    <row r="470" spans="2:14" s="26" customFormat="1">
      <c r="B470" s="17">
        <f t="shared" si="7"/>
        <v>462</v>
      </c>
      <c r="C470" s="73">
        <v>3164</v>
      </c>
      <c r="D470" s="74" t="s">
        <v>341</v>
      </c>
      <c r="E470" s="17" t="str">
        <f>IFERROR(VLOOKUP(C470,SRA!B:I,8,0),"")</f>
        <v>CLT</v>
      </c>
      <c r="F470" s="25" t="s">
        <v>583</v>
      </c>
      <c r="G470" s="17" t="str">
        <f>IFERROR(VLOOKUP(VLOOKUP(C470,SRA!B:F,5,0),FUNÇÃO!A:B,2,0),"")</f>
        <v>TEC.EM QUALIDADE IND</v>
      </c>
      <c r="H470" s="13">
        <f>IFERROR(VLOOKUP(C470,SRA!B:T,18,0),"")</f>
        <v>1572.83</v>
      </c>
      <c r="I470" s="13">
        <f>IFERROR(VLOOKUP(C470,SRA!B:T,19,0),"")</f>
        <v>0</v>
      </c>
      <c r="J470" s="13">
        <f>IFERROR(VLOOKUP(C470,OUTUBRO!B:F,3,0),"")</f>
        <v>1572.83</v>
      </c>
      <c r="K470" s="13">
        <f>J470-L470</f>
        <v>236.23999999999978</v>
      </c>
      <c r="L470" s="13">
        <f>IFERROR(VLOOKUP(C470,OUTUBRO!B:H,7,0),"")</f>
        <v>1336.5900000000001</v>
      </c>
      <c r="M470" s="39" t="str">
        <f>IFERROR(VLOOKUP(C470,FÉRIAS!C:D,2,0),"")</f>
        <v/>
      </c>
      <c r="N470" s="26" t="str">
        <f>IFERROR(VLOOKUP(C470,Plan2!B:C,2,0),"")</f>
        <v/>
      </c>
    </row>
    <row r="471" spans="2:14" s="26" customFormat="1">
      <c r="B471" s="17">
        <f t="shared" si="7"/>
        <v>463</v>
      </c>
      <c r="C471" s="73">
        <v>3165</v>
      </c>
      <c r="D471" s="74" t="s">
        <v>342</v>
      </c>
      <c r="E471" s="17" t="str">
        <f>IFERROR(VLOOKUP(C471,SRA!B:I,8,0),"")</f>
        <v>CLT</v>
      </c>
      <c r="F471" s="25" t="s">
        <v>583</v>
      </c>
      <c r="G471" s="17" t="str">
        <f>IFERROR(VLOOKUP(VLOOKUP(C471,SRA!B:F,5,0),FUNÇÃO!A:B,2,0),"")</f>
        <v>TEC.EM QUALIDADE IND</v>
      </c>
      <c r="H471" s="13">
        <f>IFERROR(VLOOKUP(C471,SRA!B:T,18,0),"")</f>
        <v>1572.83</v>
      </c>
      <c r="I471" s="13">
        <f>IFERROR(VLOOKUP(C471,SRA!B:T,19,0),"")</f>
        <v>0</v>
      </c>
      <c r="J471" s="13">
        <f>IFERROR(VLOOKUP(C471,OUTUBRO!B:F,3,0),"")</f>
        <v>1953.06</v>
      </c>
      <c r="K471" s="13">
        <f>J471-L471</f>
        <v>1086.82</v>
      </c>
      <c r="L471" s="13">
        <f>IFERROR(VLOOKUP(C471,OUTUBRO!B:H,7,0),"")</f>
        <v>866.24</v>
      </c>
      <c r="M471" s="39" t="str">
        <f>IFERROR(VLOOKUP(C471,FÉRIAS!C:D,2,0),"")</f>
        <v/>
      </c>
      <c r="N471" s="26" t="str">
        <f>IFERROR(VLOOKUP(C471,Plan2!B:C,2,0),"")</f>
        <v/>
      </c>
    </row>
    <row r="472" spans="2:14" s="26" customFormat="1">
      <c r="B472" s="17">
        <f t="shared" si="7"/>
        <v>464</v>
      </c>
      <c r="C472" s="25">
        <v>3167</v>
      </c>
      <c r="D472" s="74" t="s">
        <v>343</v>
      </c>
      <c r="E472" s="17" t="str">
        <f>IFERROR(VLOOKUP(C472,SRA!B:I,8,0),"")</f>
        <v>CLT</v>
      </c>
      <c r="F472" s="25" t="s">
        <v>613</v>
      </c>
      <c r="G472" s="17" t="str">
        <f>IFERROR(VLOOKUP(VLOOKUP(C472,SRA!B:F,5,0),FUNÇÃO!A:B,2,0),"")</f>
        <v>FARMACEUTICO IND</v>
      </c>
      <c r="H472" s="13">
        <f>IFERROR(VLOOKUP(C472,SRA!B:T,18,0),"")</f>
        <v>4763.66</v>
      </c>
      <c r="I472" s="13">
        <f>IFERROR(VLOOKUP(C472,SRA!B:T,19,0),"")</f>
        <v>1993.92</v>
      </c>
      <c r="J472" s="13">
        <f>IFERROR(VLOOKUP(C472,OUTUBRO!B:F,3,0),"")</f>
        <v>9814.92</v>
      </c>
      <c r="K472" s="13">
        <f>J472-L472</f>
        <v>2966.9400000000005</v>
      </c>
      <c r="L472" s="13">
        <f>IFERROR(VLOOKUP(C472,OUTUBRO!B:H,7,0),"")</f>
        <v>6847.98</v>
      </c>
      <c r="M472" s="39" t="str">
        <f>IFERROR(VLOOKUP(C472,FÉRIAS!C:D,2,0),"")</f>
        <v/>
      </c>
      <c r="N472" s="26" t="str">
        <f>IFERROR(VLOOKUP(C472,Plan2!B:C,2,0),"")</f>
        <v>POLYANA BEZERRA SOUTO SANTOS</v>
      </c>
    </row>
    <row r="473" spans="2:14" s="26" customFormat="1">
      <c r="B473" s="17">
        <f t="shared" si="7"/>
        <v>465</v>
      </c>
      <c r="C473" s="73">
        <v>3169</v>
      </c>
      <c r="D473" s="74" t="s">
        <v>344</v>
      </c>
      <c r="E473" s="17" t="str">
        <f>IFERROR(VLOOKUP(C473,SRA!B:I,8,0),"")</f>
        <v>CLT</v>
      </c>
      <c r="F473" s="25" t="s">
        <v>597</v>
      </c>
      <c r="G473" s="17" t="str">
        <f>IFERROR(VLOOKUP(VLOOKUP(C473,SRA!B:F,5,0),FUNÇÃO!A:B,2,0),"")</f>
        <v>OP. DE PROD. IND.</v>
      </c>
      <c r="H473" s="13">
        <f>IFERROR(VLOOKUP(C473,SRA!B:T,18,0),"")</f>
        <v>1073</v>
      </c>
      <c r="I473" s="13">
        <f>IFERROR(VLOOKUP(C473,SRA!B:T,19,0),"")</f>
        <v>0</v>
      </c>
      <c r="J473" s="13">
        <f>IFERROR(VLOOKUP(C473,OUTUBRO!B:F,3,0),"")</f>
        <v>2136.58</v>
      </c>
      <c r="K473" s="13">
        <f>J473-L473</f>
        <v>1308.03</v>
      </c>
      <c r="L473" s="13">
        <f>IFERROR(VLOOKUP(C473,OUTUBRO!B:H,7,0),"")</f>
        <v>828.55</v>
      </c>
      <c r="M473" s="39" t="str">
        <f>IFERROR(VLOOKUP(C473,FÉRIAS!C:D,2,0),"")</f>
        <v>RENATA BEZERRA DA SILVA</v>
      </c>
      <c r="N473" s="26" t="str">
        <f>IFERROR(VLOOKUP(C473,Plan2!B:C,2,0),"")</f>
        <v/>
      </c>
    </row>
    <row r="474" spans="2:14" s="26" customFormat="1">
      <c r="B474" s="17">
        <f t="shared" si="7"/>
        <v>466</v>
      </c>
      <c r="C474" s="73">
        <v>3171</v>
      </c>
      <c r="D474" s="74" t="s">
        <v>345</v>
      </c>
      <c r="E474" s="17" t="str">
        <f>IFERROR(VLOOKUP(C474,SRA!B:I,8,0),"")</f>
        <v>CLT</v>
      </c>
      <c r="F474" s="25" t="s">
        <v>583</v>
      </c>
      <c r="G474" s="17" t="str">
        <f>IFERROR(VLOOKUP(VLOOKUP(C474,SRA!B:F,5,0),FUNÇÃO!A:B,2,0),"")</f>
        <v>TEC.EM QUALIDADE IND</v>
      </c>
      <c r="H474" s="13">
        <f>IFERROR(VLOOKUP(C474,SRA!B:T,18,0),"")</f>
        <v>1572.83</v>
      </c>
      <c r="I474" s="13">
        <f>IFERROR(VLOOKUP(C474,SRA!B:T,19,0),"")</f>
        <v>0</v>
      </c>
      <c r="J474" s="13">
        <f>IFERROR(VLOOKUP(C474,OUTUBRO!B:F,3,0),"")</f>
        <v>2395.85</v>
      </c>
      <c r="K474" s="13">
        <f>J474-L474</f>
        <v>799.45999999999981</v>
      </c>
      <c r="L474" s="13">
        <f>IFERROR(VLOOKUP(C474,OUTUBRO!B:H,7,0),"")</f>
        <v>1596.39</v>
      </c>
      <c r="M474" s="39" t="str">
        <f>IFERROR(VLOOKUP(C474,FÉRIAS!C:D,2,0),"")</f>
        <v/>
      </c>
      <c r="N474" s="26" t="str">
        <f>IFERROR(VLOOKUP(C474,Plan2!B:C,2,0),"")</f>
        <v/>
      </c>
    </row>
    <row r="475" spans="2:14" s="26" customFormat="1">
      <c r="B475" s="17">
        <f t="shared" si="7"/>
        <v>467</v>
      </c>
      <c r="C475" s="73">
        <v>3172</v>
      </c>
      <c r="D475" s="74" t="s">
        <v>346</v>
      </c>
      <c r="E475" s="17" t="str">
        <f>IFERROR(VLOOKUP(C475,SRA!B:I,8,0),"")</f>
        <v>CLT</v>
      </c>
      <c r="F475" s="25" t="s">
        <v>583</v>
      </c>
      <c r="G475" s="17" t="str">
        <f>IFERROR(VLOOKUP(VLOOKUP(C475,SRA!B:F,5,0),FUNÇÃO!A:B,2,0),"")</f>
        <v>OP. DE PROD. IND.</v>
      </c>
      <c r="H475" s="13">
        <f>IFERROR(VLOOKUP(C475,SRA!B:T,18,0),"")</f>
        <v>1073</v>
      </c>
      <c r="I475" s="13">
        <f>IFERROR(VLOOKUP(C475,SRA!B:T,19,0),"")</f>
        <v>0</v>
      </c>
      <c r="J475" s="13">
        <f>IFERROR(VLOOKUP(C475,OUTUBRO!B:F,3,0),"")</f>
        <v>1126.17</v>
      </c>
      <c r="K475" s="13">
        <f>J475-L475</f>
        <v>259.0100000000001</v>
      </c>
      <c r="L475" s="13">
        <f>IFERROR(VLOOKUP(C475,OUTUBRO!B:H,7,0),"")</f>
        <v>867.16</v>
      </c>
      <c r="M475" s="39" t="str">
        <f>IFERROR(VLOOKUP(C475,FÉRIAS!C:D,2,0),"")</f>
        <v/>
      </c>
      <c r="N475" s="26" t="str">
        <f>IFERROR(VLOOKUP(C475,Plan2!B:C,2,0),"")</f>
        <v/>
      </c>
    </row>
    <row r="476" spans="2:14" s="26" customFormat="1">
      <c r="B476" s="17">
        <f t="shared" si="7"/>
        <v>468</v>
      </c>
      <c r="C476" s="73">
        <v>3175</v>
      </c>
      <c r="D476" s="74" t="s">
        <v>347</v>
      </c>
      <c r="E476" s="17" t="str">
        <f>IFERROR(VLOOKUP(C476,SRA!B:I,8,0),"")</f>
        <v>CLT</v>
      </c>
      <c r="F476" s="25" t="s">
        <v>583</v>
      </c>
      <c r="G476" s="17" t="str">
        <f>IFERROR(VLOOKUP(VLOOKUP(C476,SRA!B:F,5,0),FUNÇÃO!A:B,2,0),"")</f>
        <v>FARMACEUTICO IND</v>
      </c>
      <c r="H476" s="13">
        <f>IFERROR(VLOOKUP(C476,SRA!B:T,18,0),"")</f>
        <v>4763.66</v>
      </c>
      <c r="I476" s="13">
        <f>IFERROR(VLOOKUP(C476,SRA!B:T,19,0),"")</f>
        <v>1993.92</v>
      </c>
      <c r="J476" s="13">
        <f>IFERROR(VLOOKUP(C476,OUTUBRO!B:F,3,0),"")</f>
        <v>7414.33</v>
      </c>
      <c r="K476" s="13">
        <f>J476-L476</f>
        <v>3102.21</v>
      </c>
      <c r="L476" s="13">
        <f>IFERROR(VLOOKUP(C476,OUTUBRO!B:H,7,0),"")</f>
        <v>4312.12</v>
      </c>
      <c r="M476" s="39" t="str">
        <f>IFERROR(VLOOKUP(C476,FÉRIAS!C:D,2,0),"")</f>
        <v/>
      </c>
      <c r="N476" s="26" t="str">
        <f>IFERROR(VLOOKUP(C476,Plan2!B:C,2,0),"")</f>
        <v/>
      </c>
    </row>
    <row r="477" spans="2:14" s="26" customFormat="1">
      <c r="B477" s="17">
        <f t="shared" si="7"/>
        <v>469</v>
      </c>
      <c r="C477" s="73">
        <v>3177</v>
      </c>
      <c r="D477" s="74" t="s">
        <v>348</v>
      </c>
      <c r="E477" s="17" t="str">
        <f>IFERROR(VLOOKUP(C477,SRA!B:I,8,0),"")</f>
        <v>CLT</v>
      </c>
      <c r="F477" s="25" t="s">
        <v>583</v>
      </c>
      <c r="G477" s="17" t="str">
        <f>IFERROR(VLOOKUP(VLOOKUP(C477,SRA!B:F,5,0),FUNÇÃO!A:B,2,0),"")</f>
        <v>ANALISTA QUALI IND</v>
      </c>
      <c r="H477" s="13">
        <f>IFERROR(VLOOKUP(C477,SRA!B:T,18,0),"")</f>
        <v>4763.66</v>
      </c>
      <c r="I477" s="13">
        <f>IFERROR(VLOOKUP(C477,SRA!B:T,19,0),"")</f>
        <v>1993.92</v>
      </c>
      <c r="J477" s="13">
        <f>IFERROR(VLOOKUP(C477,OUTUBRO!B:F,3,0),"")</f>
        <v>6757.58</v>
      </c>
      <c r="K477" s="13">
        <f>J477-L477</f>
        <v>1706.79</v>
      </c>
      <c r="L477" s="13">
        <f>IFERROR(VLOOKUP(C477,OUTUBRO!B:H,7,0),"")</f>
        <v>5050.79</v>
      </c>
      <c r="M477" s="39" t="str">
        <f>IFERROR(VLOOKUP(C477,FÉRIAS!C:D,2,0),"")</f>
        <v/>
      </c>
      <c r="N477" s="26" t="str">
        <f>IFERROR(VLOOKUP(C477,Plan2!B:C,2,0),"")</f>
        <v/>
      </c>
    </row>
    <row r="478" spans="2:14" s="26" customFormat="1">
      <c r="B478" s="17">
        <f t="shared" si="7"/>
        <v>470</v>
      </c>
      <c r="C478" s="73">
        <v>3178</v>
      </c>
      <c r="D478" s="74" t="s">
        <v>349</v>
      </c>
      <c r="E478" s="17" t="str">
        <f>IFERROR(VLOOKUP(C478,SRA!B:I,8,0),"")</f>
        <v>CLT</v>
      </c>
      <c r="F478" s="25" t="s">
        <v>597</v>
      </c>
      <c r="G478" s="17" t="str">
        <f>IFERROR(VLOOKUP(VLOOKUP(C478,SRA!B:F,5,0),FUNÇÃO!A:B,2,0),"")</f>
        <v>ANALISTA QUALI IND</v>
      </c>
      <c r="H478" s="13">
        <f>IFERROR(VLOOKUP(C478,SRA!B:T,18,0),"")</f>
        <v>4763.66</v>
      </c>
      <c r="I478" s="13">
        <f>IFERROR(VLOOKUP(C478,SRA!B:T,19,0),"")</f>
        <v>1993.92</v>
      </c>
      <c r="J478" s="13">
        <f>IFERROR(VLOOKUP(C478,OUTUBRO!B:F,3,0),"")</f>
        <v>7291.34</v>
      </c>
      <c r="K478" s="13">
        <f>J478-L478</f>
        <v>3144.51</v>
      </c>
      <c r="L478" s="13">
        <f>IFERROR(VLOOKUP(C478,OUTUBRO!B:H,7,0),"")</f>
        <v>4146.83</v>
      </c>
      <c r="M478" s="39" t="str">
        <f>IFERROR(VLOOKUP(C478,FÉRIAS!C:D,2,0),"")</f>
        <v>HOSANA SUELEM S DE MIRANDA</v>
      </c>
      <c r="N478" s="26" t="str">
        <f>IFERROR(VLOOKUP(C478,Plan2!B:C,2,0),"")</f>
        <v/>
      </c>
    </row>
    <row r="479" spans="2:14" s="26" customFormat="1">
      <c r="B479" s="17">
        <f t="shared" si="7"/>
        <v>471</v>
      </c>
      <c r="C479" s="73">
        <v>3180</v>
      </c>
      <c r="D479" s="74" t="s">
        <v>350</v>
      </c>
      <c r="E479" s="17" t="str">
        <f>IFERROR(VLOOKUP(C479,SRA!B:I,8,0),"")</f>
        <v>CLT</v>
      </c>
      <c r="F479" s="25" t="s">
        <v>583</v>
      </c>
      <c r="G479" s="17" t="str">
        <f>IFERROR(VLOOKUP(VLOOKUP(C479,SRA!B:F,5,0),FUNÇÃO!A:B,2,0),"")</f>
        <v>ANALISTA QUALI IND</v>
      </c>
      <c r="H479" s="13">
        <f>IFERROR(VLOOKUP(C479,SRA!B:T,18,0),"")</f>
        <v>4763.66</v>
      </c>
      <c r="I479" s="13">
        <f>IFERROR(VLOOKUP(C479,SRA!B:T,19,0),"")</f>
        <v>1993.92</v>
      </c>
      <c r="J479" s="13">
        <f>IFERROR(VLOOKUP(C479,OUTUBRO!B:F,3,0),"")</f>
        <v>6759.27</v>
      </c>
      <c r="K479" s="13">
        <f>J479-L479</f>
        <v>1889.7600000000002</v>
      </c>
      <c r="L479" s="13">
        <f>IFERROR(VLOOKUP(C479,OUTUBRO!B:H,7,0),"")</f>
        <v>4869.51</v>
      </c>
      <c r="M479" s="39" t="str">
        <f>IFERROR(VLOOKUP(C479,FÉRIAS!C:D,2,0),"")</f>
        <v/>
      </c>
      <c r="N479" s="26" t="str">
        <f>IFERROR(VLOOKUP(C479,Plan2!B:C,2,0),"")</f>
        <v/>
      </c>
    </row>
    <row r="480" spans="2:14" s="26" customFormat="1">
      <c r="B480" s="17">
        <f t="shared" si="7"/>
        <v>472</v>
      </c>
      <c r="C480" s="73">
        <v>3182</v>
      </c>
      <c r="D480" s="74" t="s">
        <v>351</v>
      </c>
      <c r="E480" s="17" t="str">
        <f>IFERROR(VLOOKUP(C480,SRA!B:I,8,0),"")</f>
        <v>CLT</v>
      </c>
      <c r="F480" s="25" t="s">
        <v>583</v>
      </c>
      <c r="G480" s="17" t="str">
        <f>IFERROR(VLOOKUP(VLOOKUP(C480,SRA!B:F,5,0),FUNÇÃO!A:B,2,0),"")</f>
        <v>TEC.EM QUALIDADE IND</v>
      </c>
      <c r="H480" s="13">
        <f>IFERROR(VLOOKUP(C480,SRA!B:T,18,0),"")</f>
        <v>1572.83</v>
      </c>
      <c r="I480" s="13">
        <f>IFERROR(VLOOKUP(C480,SRA!B:T,19,0),"")</f>
        <v>0</v>
      </c>
      <c r="J480" s="13">
        <f>IFERROR(VLOOKUP(C480,OUTUBRO!B:F,3,0),"")</f>
        <v>1572.83</v>
      </c>
      <c r="K480" s="13">
        <f>J480-L480</f>
        <v>962.83999999999992</v>
      </c>
      <c r="L480" s="13">
        <f>IFERROR(VLOOKUP(C480,OUTUBRO!B:H,7,0),"")</f>
        <v>609.99</v>
      </c>
      <c r="M480" s="39" t="str">
        <f>IFERROR(VLOOKUP(C480,FÉRIAS!C:D,2,0),"")</f>
        <v/>
      </c>
      <c r="N480" s="26" t="str">
        <f>IFERROR(VLOOKUP(C480,Plan2!B:C,2,0),"")</f>
        <v/>
      </c>
    </row>
    <row r="481" spans="2:14" s="26" customFormat="1">
      <c r="B481" s="17">
        <f t="shared" si="7"/>
        <v>473</v>
      </c>
      <c r="C481" s="73">
        <v>3183</v>
      </c>
      <c r="D481" s="74" t="s">
        <v>352</v>
      </c>
      <c r="E481" s="17" t="str">
        <f>IFERROR(VLOOKUP(C481,SRA!B:I,8,0),"")</f>
        <v>CLT</v>
      </c>
      <c r="F481" s="25" t="s">
        <v>583</v>
      </c>
      <c r="G481" s="17" t="str">
        <f>IFERROR(VLOOKUP(VLOOKUP(C481,SRA!B:F,5,0),FUNÇÃO!A:B,2,0),"")</f>
        <v>TEC. EM ENF. DO TRAB</v>
      </c>
      <c r="H481" s="13">
        <f>IFERROR(VLOOKUP(C481,SRA!B:T,18,0),"")</f>
        <v>1572.83</v>
      </c>
      <c r="I481" s="13">
        <f>IFERROR(VLOOKUP(C481,SRA!B:T,19,0),"")</f>
        <v>930.5</v>
      </c>
      <c r="J481" s="13">
        <f>IFERROR(VLOOKUP(C481,OUTUBRO!B:F,3,0),"")</f>
        <v>1953.06</v>
      </c>
      <c r="K481" s="13">
        <f>J481-L481</f>
        <v>498.34999999999991</v>
      </c>
      <c r="L481" s="13">
        <f>IFERROR(VLOOKUP(C481,OUTUBRO!B:H,7,0),"")</f>
        <v>1454.71</v>
      </c>
      <c r="M481" s="39" t="str">
        <f>IFERROR(VLOOKUP(C481,FÉRIAS!C:D,2,0),"")</f>
        <v/>
      </c>
      <c r="N481" s="26" t="str">
        <f>IFERROR(VLOOKUP(C481,Plan2!B:C,2,0),"")</f>
        <v/>
      </c>
    </row>
    <row r="482" spans="2:14" s="26" customFormat="1">
      <c r="B482" s="17">
        <f t="shared" si="7"/>
        <v>474</v>
      </c>
      <c r="C482" s="73">
        <v>3194</v>
      </c>
      <c r="D482" s="74" t="s">
        <v>353</v>
      </c>
      <c r="E482" s="17" t="str">
        <f>IFERROR(VLOOKUP(C482,SRA!B:I,8,0),"")</f>
        <v>CLT</v>
      </c>
      <c r="F482" s="25" t="s">
        <v>597</v>
      </c>
      <c r="G482" s="17" t="str">
        <f>IFERROR(VLOOKUP(VLOOKUP(C482,SRA!B:F,5,0),FUNÇÃO!A:B,2,0),"")</f>
        <v>ANA GESTAO AMBIENTAL</v>
      </c>
      <c r="H482" s="13">
        <f>IFERROR(VLOOKUP(C482,SRA!B:T,18,0),"")</f>
        <v>2736.54</v>
      </c>
      <c r="I482" s="13">
        <f>IFERROR(VLOOKUP(C482,SRA!B:T,19,0),"")</f>
        <v>5739.47</v>
      </c>
      <c r="J482" s="13">
        <f>IFERROR(VLOOKUP(C482,OUTUBRO!B:F,3,0),"")</f>
        <v>23161.75</v>
      </c>
      <c r="K482" s="13">
        <f>J482-L482</f>
        <v>11366.32</v>
      </c>
      <c r="L482" s="13">
        <f>IFERROR(VLOOKUP(C482,OUTUBRO!B:H,7,0),"")</f>
        <v>11795.43</v>
      </c>
      <c r="M482" s="39" t="str">
        <f>IFERROR(VLOOKUP(C482,FÉRIAS!C:D,2,0),"")</f>
        <v>ODAYANNA KESSY F MONTEIRO</v>
      </c>
      <c r="N482" s="26" t="str">
        <f>IFERROR(VLOOKUP(C482,Plan2!B:C,2,0),"")</f>
        <v/>
      </c>
    </row>
    <row r="483" spans="2:14" s="26" customFormat="1">
      <c r="B483" s="17">
        <f t="shared" si="7"/>
        <v>475</v>
      </c>
      <c r="C483" s="73">
        <v>3228</v>
      </c>
      <c r="D483" s="74" t="s">
        <v>478</v>
      </c>
      <c r="E483" s="17" t="str">
        <f>IFERROR(VLOOKUP(C483,SRA!B:I,8,0),"")</f>
        <v>CLT</v>
      </c>
      <c r="F483" s="25" t="s">
        <v>583</v>
      </c>
      <c r="G483" s="17" t="str">
        <f>IFERROR(VLOOKUP(VLOOKUP(C483,SRA!B:F,5,0),FUNÇÃO!A:B,2,0),"")</f>
        <v>TEC. EM ADM. E VEN.</v>
      </c>
      <c r="H483" s="13">
        <f>IFERROR(VLOOKUP(C483,SRA!B:T,18,0),"")</f>
        <v>1572.83</v>
      </c>
      <c r="I483" s="13">
        <f>IFERROR(VLOOKUP(C483,SRA!B:T,19,0),"")</f>
        <v>0</v>
      </c>
      <c r="J483" s="13">
        <f>IFERROR(VLOOKUP(C483,OUTUBRO!B:F,3,0),"")</f>
        <v>1833.38</v>
      </c>
      <c r="K483" s="13">
        <f>J483-L483</f>
        <v>311.27</v>
      </c>
      <c r="L483" s="13">
        <f>IFERROR(VLOOKUP(C483,OUTUBRO!B:H,7,0),"")</f>
        <v>1522.1100000000001</v>
      </c>
      <c r="M483" s="39" t="str">
        <f>IFERROR(VLOOKUP(C483,FÉRIAS!C:D,2,0),"")</f>
        <v/>
      </c>
      <c r="N483" s="26" t="str">
        <f>IFERROR(VLOOKUP(C483,Plan2!B:C,2,0),"")</f>
        <v/>
      </c>
    </row>
    <row r="484" spans="2:14" s="26" customFormat="1">
      <c r="B484" s="17">
        <f t="shared" si="7"/>
        <v>476</v>
      </c>
      <c r="C484" s="73">
        <v>3229</v>
      </c>
      <c r="D484" s="74" t="s">
        <v>359</v>
      </c>
      <c r="E484" s="17" t="str">
        <f>IFERROR(VLOOKUP(C484,SRA!B:I,8,0),"")</f>
        <v>CLT</v>
      </c>
      <c r="F484" s="25" t="s">
        <v>583</v>
      </c>
      <c r="G484" s="17" t="str">
        <f>IFERROR(VLOOKUP(VLOOKUP(C484,SRA!B:F,5,0),FUNÇÃO!A:B,2,0),"")</f>
        <v>TEC EM UTI CALDEIRA</v>
      </c>
      <c r="H484" s="13">
        <f>IFERROR(VLOOKUP(C484,SRA!B:T,18,0),"")</f>
        <v>1572.83</v>
      </c>
      <c r="I484" s="13">
        <f>IFERROR(VLOOKUP(C484,SRA!B:T,19,0),"")</f>
        <v>0</v>
      </c>
      <c r="J484" s="13">
        <f>IFERROR(VLOOKUP(C484,OUTUBRO!B:F,3,0),"")</f>
        <v>1952.29</v>
      </c>
      <c r="K484" s="13">
        <f>J484-L484</f>
        <v>743.01</v>
      </c>
      <c r="L484" s="13">
        <f>IFERROR(VLOOKUP(C484,OUTUBRO!B:H,7,0),"")</f>
        <v>1209.28</v>
      </c>
      <c r="M484" s="39" t="str">
        <f>IFERROR(VLOOKUP(C484,FÉRIAS!C:D,2,0),"")</f>
        <v/>
      </c>
      <c r="N484" s="26" t="str">
        <f>IFERROR(VLOOKUP(C484,Plan2!B:C,2,0),"")</f>
        <v/>
      </c>
    </row>
    <row r="485" spans="2:14" s="26" customFormat="1">
      <c r="B485" s="17">
        <f t="shared" si="7"/>
        <v>477</v>
      </c>
      <c r="C485" s="73">
        <v>3232</v>
      </c>
      <c r="D485" s="74" t="s">
        <v>360</v>
      </c>
      <c r="E485" s="17" t="str">
        <f>IFERROR(VLOOKUP(C485,SRA!B:I,8,0),"")</f>
        <v>CLT</v>
      </c>
      <c r="F485" s="25" t="s">
        <v>583</v>
      </c>
      <c r="G485" s="17" t="str">
        <f>IFERROR(VLOOKUP(VLOOKUP(C485,SRA!B:F,5,0),FUNÇÃO!A:B,2,0),"")</f>
        <v>TEC EM UTI CALDEIRA</v>
      </c>
      <c r="H485" s="13">
        <f>IFERROR(VLOOKUP(C485,SRA!B:T,18,0),"")</f>
        <v>1572.83</v>
      </c>
      <c r="I485" s="13">
        <f>IFERROR(VLOOKUP(C485,SRA!B:T,19,0),"")</f>
        <v>0</v>
      </c>
      <c r="J485" s="13">
        <f>IFERROR(VLOOKUP(C485,OUTUBRO!B:F,3,0),"")</f>
        <v>1572.83</v>
      </c>
      <c r="K485" s="13">
        <f>J485-L485</f>
        <v>671.90999999999985</v>
      </c>
      <c r="L485" s="13">
        <f>IFERROR(VLOOKUP(C485,OUTUBRO!B:H,7,0),"")</f>
        <v>900.92000000000007</v>
      </c>
      <c r="M485" s="39" t="str">
        <f>IFERROR(VLOOKUP(C485,FÉRIAS!C:D,2,0),"")</f>
        <v/>
      </c>
      <c r="N485" s="26" t="str">
        <f>IFERROR(VLOOKUP(C485,Plan2!B:C,2,0),"")</f>
        <v/>
      </c>
    </row>
    <row r="486" spans="2:14" s="26" customFormat="1">
      <c r="B486" s="17">
        <f t="shared" si="7"/>
        <v>478</v>
      </c>
      <c r="C486" s="25">
        <v>3233</v>
      </c>
      <c r="D486" s="74" t="s">
        <v>361</v>
      </c>
      <c r="E486" s="17" t="str">
        <f>IFERROR(VLOOKUP(C486,SRA!B:I,8,0),"")</f>
        <v>CLT</v>
      </c>
      <c r="F486" s="25" t="s">
        <v>613</v>
      </c>
      <c r="G486" s="17" t="str">
        <f>IFERROR(VLOOKUP(VLOOKUP(C486,SRA!B:F,5,0),FUNÇÃO!A:B,2,0),"")</f>
        <v>TEC.EM MAN. ELE. IND</v>
      </c>
      <c r="H486" s="13">
        <f>IFERROR(VLOOKUP(C486,SRA!B:T,18,0),"")</f>
        <v>1572.83</v>
      </c>
      <c r="I486" s="13">
        <f>IFERROR(VLOOKUP(C486,SRA!B:T,19,0),"")</f>
        <v>0</v>
      </c>
      <c r="J486" s="13">
        <f>IFERROR(VLOOKUP(C486,OUTUBRO!B:F,3,0),"")</f>
        <v>1728.75</v>
      </c>
      <c r="K486" s="13">
        <f>J486-L486</f>
        <v>1728.75</v>
      </c>
      <c r="L486" s="13">
        <f>IFERROR(VLOOKUP(C486,OUTUBRO!B:H,7,0),"")</f>
        <v>0</v>
      </c>
      <c r="M486" s="39" t="str">
        <f>IFERROR(VLOOKUP(C486,FÉRIAS!C:D,2,0),"")</f>
        <v/>
      </c>
      <c r="N486" s="26" t="str">
        <f>IFERROR(VLOOKUP(C486,Plan2!B:C,2,0),"")</f>
        <v>MARIANA JOYCE BEZERRA DA SILVA</v>
      </c>
    </row>
    <row r="487" spans="2:14" s="26" customFormat="1">
      <c r="B487" s="17">
        <f t="shared" si="7"/>
        <v>479</v>
      </c>
      <c r="C487" s="73">
        <v>3234</v>
      </c>
      <c r="D487" s="74" t="s">
        <v>362</v>
      </c>
      <c r="E487" s="17" t="str">
        <f>IFERROR(VLOOKUP(C487,SRA!B:I,8,0),"")</f>
        <v>CLT</v>
      </c>
      <c r="F487" s="25" t="s">
        <v>583</v>
      </c>
      <c r="G487" s="17" t="str">
        <f>IFERROR(VLOOKUP(VLOOKUP(C487,SRA!B:F,5,0),FUNÇÃO!A:B,2,0),"")</f>
        <v>ANA MANUT ELET IND</v>
      </c>
      <c r="H487" s="13">
        <f>IFERROR(VLOOKUP(C487,SRA!B:T,18,0),"")</f>
        <v>2736.54</v>
      </c>
      <c r="I487" s="13">
        <f>IFERROR(VLOOKUP(C487,SRA!B:T,19,0),"")</f>
        <v>1993.92</v>
      </c>
      <c r="J487" s="13">
        <f>IFERROR(VLOOKUP(C487,OUTUBRO!B:F,3,0),"")</f>
        <v>5551.42</v>
      </c>
      <c r="K487" s="13">
        <f>J487-L487</f>
        <v>1914.25</v>
      </c>
      <c r="L487" s="13">
        <f>IFERROR(VLOOKUP(C487,OUTUBRO!B:H,7,0),"")</f>
        <v>3637.17</v>
      </c>
      <c r="M487" s="39" t="str">
        <f>IFERROR(VLOOKUP(C487,FÉRIAS!C:D,2,0),"")</f>
        <v/>
      </c>
      <c r="N487" s="26" t="str">
        <f>IFERROR(VLOOKUP(C487,Plan2!B:C,2,0),"")</f>
        <v/>
      </c>
    </row>
    <row r="488" spans="2:14" s="26" customFormat="1">
      <c r="B488" s="17">
        <f t="shared" si="7"/>
        <v>480</v>
      </c>
      <c r="C488" s="73">
        <v>3237</v>
      </c>
      <c r="D488" s="74" t="s">
        <v>363</v>
      </c>
      <c r="E488" s="17" t="str">
        <f>IFERROR(VLOOKUP(C488,SRA!B:I,8,0),"")</f>
        <v>CLT</v>
      </c>
      <c r="F488" s="25" t="s">
        <v>583</v>
      </c>
      <c r="G488" s="17" t="str">
        <f>IFERROR(VLOOKUP(VLOOKUP(C488,SRA!B:F,5,0),FUNÇÃO!A:B,2,0),"")</f>
        <v>TEC.EM MAN. MEC. IND</v>
      </c>
      <c r="H488" s="13">
        <f>IFERROR(VLOOKUP(C488,SRA!B:T,18,0),"")</f>
        <v>1572.83</v>
      </c>
      <c r="I488" s="13">
        <f>IFERROR(VLOOKUP(C488,SRA!B:T,19,0),"")</f>
        <v>0</v>
      </c>
      <c r="J488" s="13">
        <f>IFERROR(VLOOKUP(C488,OUTUBRO!B:F,3,0),"")</f>
        <v>1572.83</v>
      </c>
      <c r="K488" s="13">
        <f>J488-L488</f>
        <v>293.29999999999995</v>
      </c>
      <c r="L488" s="13">
        <f>IFERROR(VLOOKUP(C488,OUTUBRO!B:H,7,0),"")</f>
        <v>1279.53</v>
      </c>
      <c r="M488" s="39" t="str">
        <f>IFERROR(VLOOKUP(C488,FÉRIAS!C:D,2,0),"")</f>
        <v/>
      </c>
      <c r="N488" s="26" t="str">
        <f>IFERROR(VLOOKUP(C488,Plan2!B:C,2,0),"")</f>
        <v/>
      </c>
    </row>
    <row r="489" spans="2:14" s="26" customFormat="1">
      <c r="B489" s="17">
        <f t="shared" si="7"/>
        <v>481</v>
      </c>
      <c r="C489" s="73">
        <v>3241</v>
      </c>
      <c r="D489" s="74" t="s">
        <v>364</v>
      </c>
      <c r="E489" s="17" t="str">
        <f>IFERROR(VLOOKUP(C489,SRA!B:I,8,0),"")</f>
        <v>CLT</v>
      </c>
      <c r="F489" s="25" t="s">
        <v>583</v>
      </c>
      <c r="G489" s="17" t="str">
        <f>IFERROR(VLOOKUP(VLOOKUP(C489,SRA!B:F,5,0),FUNÇÃO!A:B,2,0),"")</f>
        <v>TEC EM UTI CALDEIRA</v>
      </c>
      <c r="H489" s="13">
        <f>IFERROR(VLOOKUP(C489,SRA!B:T,18,0),"")</f>
        <v>1572.83</v>
      </c>
      <c r="I489" s="13">
        <f>IFERROR(VLOOKUP(C489,SRA!B:T,19,0),"")</f>
        <v>0</v>
      </c>
      <c r="J489" s="13">
        <f>IFERROR(VLOOKUP(C489,OUTUBRO!B:F,3,0),"")</f>
        <v>1572.83</v>
      </c>
      <c r="K489" s="13">
        <f>J489-L489</f>
        <v>485.90999999999985</v>
      </c>
      <c r="L489" s="13">
        <f>IFERROR(VLOOKUP(C489,OUTUBRO!B:H,7,0),"")</f>
        <v>1086.92</v>
      </c>
      <c r="M489" s="39" t="str">
        <f>IFERROR(VLOOKUP(C489,FÉRIAS!C:D,2,0),"")</f>
        <v/>
      </c>
      <c r="N489" s="26" t="str">
        <f>IFERROR(VLOOKUP(C489,Plan2!B:C,2,0),"")</f>
        <v/>
      </c>
    </row>
    <row r="490" spans="2:14" s="26" customFormat="1">
      <c r="B490" s="17">
        <f t="shared" si="7"/>
        <v>482</v>
      </c>
      <c r="C490" s="73">
        <v>3242</v>
      </c>
      <c r="D490" s="74" t="s">
        <v>365</v>
      </c>
      <c r="E490" s="17" t="str">
        <f>IFERROR(VLOOKUP(C490,SRA!B:I,8,0),"")</f>
        <v>CLT</v>
      </c>
      <c r="F490" s="25" t="s">
        <v>583</v>
      </c>
      <c r="G490" s="17" t="str">
        <f>IFERROR(VLOOKUP(VLOOKUP(C490,SRA!B:F,5,0),FUNÇÃO!A:B,2,0),"")</f>
        <v>TEC EM UTI CALDEIRA</v>
      </c>
      <c r="H490" s="13">
        <f>IFERROR(VLOOKUP(C490,SRA!B:T,18,0),"")</f>
        <v>1572.83</v>
      </c>
      <c r="I490" s="13">
        <f>IFERROR(VLOOKUP(C490,SRA!B:T,19,0),"")</f>
        <v>0</v>
      </c>
      <c r="J490" s="13">
        <f>IFERROR(VLOOKUP(C490,OUTUBRO!B:F,3,0),"")</f>
        <v>1932.38</v>
      </c>
      <c r="K490" s="13">
        <f>J490-L490</f>
        <v>160.51000000000022</v>
      </c>
      <c r="L490" s="13">
        <f>IFERROR(VLOOKUP(C490,OUTUBRO!B:H,7,0),"")</f>
        <v>1771.87</v>
      </c>
      <c r="M490" s="39" t="str">
        <f>IFERROR(VLOOKUP(C490,FÉRIAS!C:D,2,0),"")</f>
        <v/>
      </c>
      <c r="N490" s="26" t="str">
        <f>IFERROR(VLOOKUP(C490,Plan2!B:C,2,0),"")</f>
        <v/>
      </c>
    </row>
    <row r="491" spans="2:14" s="26" customFormat="1">
      <c r="B491" s="17">
        <f t="shared" si="7"/>
        <v>483</v>
      </c>
      <c r="C491" s="73">
        <v>3281</v>
      </c>
      <c r="D491" s="74" t="s">
        <v>374</v>
      </c>
      <c r="E491" s="17" t="str">
        <f>IFERROR(VLOOKUP(C491,SRA!B:I,8,0),"")</f>
        <v>CLT</v>
      </c>
      <c r="F491" s="25" t="s">
        <v>583</v>
      </c>
      <c r="G491" s="17" t="str">
        <f>IFERROR(VLOOKUP(VLOOKUP(C491,SRA!B:F,5,0),FUNÇÃO!A:B,2,0),"")</f>
        <v>TEC.EM MAN. ELE. IND</v>
      </c>
      <c r="H491" s="13">
        <f>IFERROR(VLOOKUP(C491,SRA!B:T,18,0),"")</f>
        <v>1572.83</v>
      </c>
      <c r="I491" s="13">
        <f>IFERROR(VLOOKUP(C491,SRA!B:T,19,0),"")</f>
        <v>0</v>
      </c>
      <c r="J491" s="13">
        <f>IFERROR(VLOOKUP(C491,OUTUBRO!B:F,3,0),"")</f>
        <v>2753.5</v>
      </c>
      <c r="K491" s="13">
        <f>J491-L491</f>
        <v>531.04</v>
      </c>
      <c r="L491" s="13">
        <f>IFERROR(VLOOKUP(C491,OUTUBRO!B:H,7,0),"")</f>
        <v>2222.46</v>
      </c>
      <c r="M491" s="39" t="str">
        <f>IFERROR(VLOOKUP(C491,FÉRIAS!C:D,2,0),"")</f>
        <v/>
      </c>
      <c r="N491" s="26" t="str">
        <f>IFERROR(VLOOKUP(C491,Plan2!B:C,2,0),"")</f>
        <v/>
      </c>
    </row>
    <row r="492" spans="2:14" s="26" customFormat="1">
      <c r="B492" s="17">
        <f t="shared" si="7"/>
        <v>484</v>
      </c>
      <c r="C492" s="73">
        <v>3317</v>
      </c>
      <c r="D492" s="74" t="s">
        <v>381</v>
      </c>
      <c r="E492" s="17" t="str">
        <f>IFERROR(VLOOKUP(C492,SRA!B:I,8,0),"")</f>
        <v>CLT</v>
      </c>
      <c r="F492" s="25" t="s">
        <v>583</v>
      </c>
      <c r="G492" s="17" t="str">
        <f>IFERROR(VLOOKUP(VLOOKUP(C492,SRA!B:F,5,0),FUNÇÃO!A:B,2,0),"")</f>
        <v>TEC. CONTABIL</v>
      </c>
      <c r="H492" s="13">
        <f>IFERROR(VLOOKUP(C492,SRA!B:T,18,0),"")</f>
        <v>1572.85</v>
      </c>
      <c r="I492" s="13">
        <f>IFERROR(VLOOKUP(C492,SRA!B:T,19,0),"")</f>
        <v>0</v>
      </c>
      <c r="J492" s="13">
        <f>IFERROR(VLOOKUP(C492,OUTUBRO!B:F,3,0),"")</f>
        <v>1630.66</v>
      </c>
      <c r="K492" s="13">
        <f>J492-L492</f>
        <v>1095.8900000000001</v>
      </c>
      <c r="L492" s="13">
        <f>IFERROR(VLOOKUP(C492,OUTUBRO!B:H,7,0),"")</f>
        <v>534.77</v>
      </c>
      <c r="M492" s="39" t="str">
        <f>IFERROR(VLOOKUP(C492,FÉRIAS!C:D,2,0),"")</f>
        <v/>
      </c>
      <c r="N492" s="26" t="str">
        <f>IFERROR(VLOOKUP(C492,Plan2!B:C,2,0),"")</f>
        <v/>
      </c>
    </row>
    <row r="493" spans="2:14" s="26" customFormat="1">
      <c r="B493" s="17">
        <f t="shared" si="7"/>
        <v>485</v>
      </c>
      <c r="C493" s="73">
        <v>3322</v>
      </c>
      <c r="D493" s="74" t="s">
        <v>383</v>
      </c>
      <c r="E493" s="17" t="str">
        <f>IFERROR(VLOOKUP(C493,SRA!B:I,8,0),"")</f>
        <v>CLT</v>
      </c>
      <c r="F493" s="25" t="s">
        <v>583</v>
      </c>
      <c r="G493" s="17" t="str">
        <f>IFERROR(VLOOKUP(VLOOKUP(C493,SRA!B:F,5,0),FUNÇÃO!A:B,2,0),"")</f>
        <v>TEC SEG DO TRAB</v>
      </c>
      <c r="H493" s="13">
        <f>IFERROR(VLOOKUP(C493,SRA!B:T,18,0),"")</f>
        <v>1572.85</v>
      </c>
      <c r="I493" s="13">
        <f>IFERROR(VLOOKUP(C493,SRA!B:T,19,0),"")</f>
        <v>0</v>
      </c>
      <c r="J493" s="13">
        <f>IFERROR(VLOOKUP(C493,OUTUBRO!B:F,3,0),"")</f>
        <v>2045.48</v>
      </c>
      <c r="K493" s="13">
        <f>J493-L493</f>
        <v>516.2800000000002</v>
      </c>
      <c r="L493" s="13">
        <f>IFERROR(VLOOKUP(C493,OUTUBRO!B:H,7,0),"")</f>
        <v>1529.1999999999998</v>
      </c>
      <c r="M493" s="39" t="str">
        <f>IFERROR(VLOOKUP(C493,FÉRIAS!C:D,2,0),"")</f>
        <v/>
      </c>
      <c r="N493" s="26" t="str">
        <f>IFERROR(VLOOKUP(C493,Plan2!B:C,2,0),"")</f>
        <v/>
      </c>
    </row>
    <row r="494" spans="2:14" s="26" customFormat="1">
      <c r="B494" s="17">
        <f t="shared" si="7"/>
        <v>486</v>
      </c>
      <c r="C494" s="73">
        <v>3333</v>
      </c>
      <c r="D494" s="74" t="s">
        <v>388</v>
      </c>
      <c r="E494" s="17" t="str">
        <f>IFERROR(VLOOKUP(C494,SRA!B:I,8,0),"")</f>
        <v>CLT</v>
      </c>
      <c r="F494" s="25" t="s">
        <v>583</v>
      </c>
      <c r="G494" s="17" t="str">
        <f>IFERROR(VLOOKUP(VLOOKUP(C494,SRA!B:F,5,0),FUNÇÃO!A:B,2,0),"")</f>
        <v>OP. DE PROD. IND.</v>
      </c>
      <c r="H494" s="13">
        <f>IFERROR(VLOOKUP(C494,SRA!B:T,18,0),"")</f>
        <v>1178.6199999999999</v>
      </c>
      <c r="I494" s="13">
        <f>IFERROR(VLOOKUP(C494,SRA!B:T,19,0),"")</f>
        <v>0</v>
      </c>
      <c r="J494" s="13">
        <f>IFERROR(VLOOKUP(C494,OUTUBRO!B:F,3,0),"")</f>
        <v>1178.6199999999999</v>
      </c>
      <c r="K494" s="13">
        <f>J494-L494</f>
        <v>354.54999999999995</v>
      </c>
      <c r="L494" s="13">
        <f>IFERROR(VLOOKUP(C494,OUTUBRO!B:H,7,0),"")</f>
        <v>824.06999999999994</v>
      </c>
      <c r="M494" s="39" t="str">
        <f>IFERROR(VLOOKUP(C494,FÉRIAS!C:D,2,0),"")</f>
        <v/>
      </c>
      <c r="N494" s="26" t="str">
        <f>IFERROR(VLOOKUP(C494,Plan2!B:C,2,0),"")</f>
        <v/>
      </c>
    </row>
    <row r="495" spans="2:14" s="26" customFormat="1">
      <c r="B495" s="17">
        <f t="shared" si="7"/>
        <v>487</v>
      </c>
      <c r="C495" s="73">
        <v>3336</v>
      </c>
      <c r="D495" s="74" t="s">
        <v>389</v>
      </c>
      <c r="E495" s="17" t="str">
        <f>IFERROR(VLOOKUP(C495,SRA!B:I,8,0),"")</f>
        <v>CLT</v>
      </c>
      <c r="F495" s="25" t="s">
        <v>583</v>
      </c>
      <c r="G495" s="17" t="str">
        <f>IFERROR(VLOOKUP(VLOOKUP(C495,SRA!B:F,5,0),FUNÇÃO!A:B,2,0),"")</f>
        <v>OP. DE PROD. IND.</v>
      </c>
      <c r="H495" s="13">
        <f>IFERROR(VLOOKUP(C495,SRA!B:T,18,0),"")</f>
        <v>1178.6199999999999</v>
      </c>
      <c r="I495" s="13">
        <f>IFERROR(VLOOKUP(C495,SRA!B:T,19,0),"")</f>
        <v>0</v>
      </c>
      <c r="J495" s="13">
        <f>IFERROR(VLOOKUP(C495,OUTUBRO!B:F,3,0),"")</f>
        <v>1854.7</v>
      </c>
      <c r="K495" s="13">
        <f>J495-L495</f>
        <v>765.60000000000014</v>
      </c>
      <c r="L495" s="13">
        <f>IFERROR(VLOOKUP(C495,OUTUBRO!B:H,7,0),"")</f>
        <v>1089.0999999999999</v>
      </c>
      <c r="M495" s="39" t="str">
        <f>IFERROR(VLOOKUP(C495,FÉRIAS!C:D,2,0),"")</f>
        <v/>
      </c>
      <c r="N495" s="26" t="str">
        <f>IFERROR(VLOOKUP(C495,Plan2!B:C,2,0),"")</f>
        <v/>
      </c>
    </row>
    <row r="496" spans="2:14" s="26" customFormat="1">
      <c r="B496" s="17">
        <f t="shared" si="7"/>
        <v>488</v>
      </c>
      <c r="C496" s="73">
        <v>3339</v>
      </c>
      <c r="D496" s="74" t="s">
        <v>391</v>
      </c>
      <c r="E496" s="17" t="str">
        <f>IFERROR(VLOOKUP(C496,SRA!B:I,8,0),"")</f>
        <v>CLT</v>
      </c>
      <c r="F496" s="25" t="s">
        <v>583</v>
      </c>
      <c r="G496" s="17" t="str">
        <f>IFERROR(VLOOKUP(VLOOKUP(C496,SRA!B:F,5,0),FUNÇÃO!A:B,2,0),"")</f>
        <v>ANALISTA COMERC. l</v>
      </c>
      <c r="H496" s="13">
        <f>IFERROR(VLOOKUP(C496,SRA!B:T,18,0),"")</f>
        <v>2736.54</v>
      </c>
      <c r="I496" s="13">
        <f>IFERROR(VLOOKUP(C496,SRA!B:T,19,0),"")</f>
        <v>0</v>
      </c>
      <c r="J496" s="13">
        <f>IFERROR(VLOOKUP(C496,OUTUBRO!B:F,3,0),"")</f>
        <v>2736.54</v>
      </c>
      <c r="K496" s="13">
        <f>J496-L496</f>
        <v>2090.6</v>
      </c>
      <c r="L496" s="13">
        <f>IFERROR(VLOOKUP(C496,OUTUBRO!B:H,7,0),"")</f>
        <v>645.94000000000005</v>
      </c>
      <c r="M496" s="39" t="str">
        <f>IFERROR(VLOOKUP(C496,FÉRIAS!C:D,2,0),"")</f>
        <v/>
      </c>
      <c r="N496" s="26" t="str">
        <f>IFERROR(VLOOKUP(C496,Plan2!B:C,2,0),"")</f>
        <v/>
      </c>
    </row>
    <row r="497" spans="2:14" s="26" customFormat="1">
      <c r="B497" s="17">
        <f t="shared" si="7"/>
        <v>489</v>
      </c>
      <c r="C497" s="73">
        <v>3344</v>
      </c>
      <c r="D497" s="74" t="s">
        <v>395</v>
      </c>
      <c r="E497" s="17" t="str">
        <f>IFERROR(VLOOKUP(C497,SRA!B:I,8,0),"")</f>
        <v>CLT</v>
      </c>
      <c r="F497" s="25" t="s">
        <v>597</v>
      </c>
      <c r="G497" s="17" t="str">
        <f>IFERROR(VLOOKUP(VLOOKUP(C497,SRA!B:F,5,0),FUNÇÃO!A:B,2,0),"")</f>
        <v>OP. DE PROD. IND.(B)</v>
      </c>
      <c r="H497" s="13">
        <f>IFERROR(VLOOKUP(C497,SRA!B:T,18,0),"")</f>
        <v>1178.6199999999999</v>
      </c>
      <c r="I497" s="13">
        <f>IFERROR(VLOOKUP(C497,SRA!B:T,19,0),"")</f>
        <v>0</v>
      </c>
      <c r="J497" s="13">
        <f>IFERROR(VLOOKUP(C497,OUTUBRO!B:F,3,0),"")</f>
        <v>1586.1</v>
      </c>
      <c r="K497" s="13">
        <f>J497-L497</f>
        <v>978.94999999999993</v>
      </c>
      <c r="L497" s="13">
        <f>IFERROR(VLOOKUP(C497,OUTUBRO!B:H,7,0),"")</f>
        <v>607.15</v>
      </c>
      <c r="M497" s="39" t="str">
        <f>IFERROR(VLOOKUP(C497,FÉRIAS!C:D,2,0),"")</f>
        <v>JEANE DE ALMEIDA C REVOREDO</v>
      </c>
      <c r="N497" s="26" t="str">
        <f>IFERROR(VLOOKUP(C497,Plan2!B:C,2,0),"")</f>
        <v/>
      </c>
    </row>
    <row r="498" spans="2:14" s="26" customFormat="1">
      <c r="B498" s="17">
        <f t="shared" si="7"/>
        <v>490</v>
      </c>
      <c r="C498" s="73">
        <v>3345</v>
      </c>
      <c r="D498" s="74" t="s">
        <v>396</v>
      </c>
      <c r="E498" s="17" t="str">
        <f>IFERROR(VLOOKUP(C498,SRA!B:I,8,0),"")</f>
        <v>CLT</v>
      </c>
      <c r="F498" s="25" t="s">
        <v>583</v>
      </c>
      <c r="G498" s="17" t="str">
        <f>IFERROR(VLOOKUP(VLOOKUP(C498,SRA!B:F,5,0),FUNÇÃO!A:B,2,0),"")</f>
        <v>OP. DE PROD. IND.(B)</v>
      </c>
      <c r="H498" s="13">
        <f>IFERROR(VLOOKUP(C498,SRA!B:T,18,0),"")</f>
        <v>1178.6199999999999</v>
      </c>
      <c r="I498" s="13">
        <f>IFERROR(VLOOKUP(C498,SRA!B:T,19,0),"")</f>
        <v>0</v>
      </c>
      <c r="J498" s="13">
        <f>IFERROR(VLOOKUP(C498,OUTUBRO!B:F,3,0),"")</f>
        <v>1507.08</v>
      </c>
      <c r="K498" s="13">
        <f>J498-L498</f>
        <v>607.76</v>
      </c>
      <c r="L498" s="13">
        <f>IFERROR(VLOOKUP(C498,OUTUBRO!B:H,7,0),"")</f>
        <v>899.31999999999994</v>
      </c>
      <c r="M498" s="39" t="str">
        <f>IFERROR(VLOOKUP(C498,FÉRIAS!C:D,2,0),"")</f>
        <v/>
      </c>
      <c r="N498" s="26" t="str">
        <f>IFERROR(VLOOKUP(C498,Plan2!B:C,2,0),"")</f>
        <v/>
      </c>
    </row>
    <row r="499" spans="2:14" s="26" customFormat="1">
      <c r="B499" s="17">
        <f t="shared" si="7"/>
        <v>491</v>
      </c>
      <c r="C499" s="73">
        <v>3346</v>
      </c>
      <c r="D499" s="74" t="s">
        <v>397</v>
      </c>
      <c r="E499" s="17" t="str">
        <f>IFERROR(VLOOKUP(C499,SRA!B:I,8,0),"")</f>
        <v>CLT</v>
      </c>
      <c r="F499" s="25" t="s">
        <v>583</v>
      </c>
      <c r="G499" s="17" t="str">
        <f>IFERROR(VLOOKUP(VLOOKUP(C499,SRA!B:F,5,0),FUNÇÃO!A:B,2,0),"")</f>
        <v>OP. DE PROD. IND.</v>
      </c>
      <c r="H499" s="13">
        <f>IFERROR(VLOOKUP(C499,SRA!B:T,18,0),"")</f>
        <v>1073</v>
      </c>
      <c r="I499" s="13">
        <f>IFERROR(VLOOKUP(C499,SRA!B:T,19,0),"")</f>
        <v>0</v>
      </c>
      <c r="J499" s="13">
        <f>IFERROR(VLOOKUP(C499,OUTUBRO!B:F,3,0),"")</f>
        <v>1427.79</v>
      </c>
      <c r="K499" s="13">
        <f>J499-L499</f>
        <v>293.61999999999989</v>
      </c>
      <c r="L499" s="13">
        <f>IFERROR(VLOOKUP(C499,OUTUBRO!B:H,7,0),"")</f>
        <v>1134.17</v>
      </c>
      <c r="M499" s="39" t="str">
        <f>IFERROR(VLOOKUP(C499,FÉRIAS!C:D,2,0),"")</f>
        <v/>
      </c>
      <c r="N499" s="26" t="str">
        <f>IFERROR(VLOOKUP(C499,Plan2!B:C,2,0),"")</f>
        <v/>
      </c>
    </row>
    <row r="500" spans="2:14" s="26" customFormat="1">
      <c r="B500" s="17">
        <f t="shared" si="7"/>
        <v>492</v>
      </c>
      <c r="C500" s="73">
        <v>3348</v>
      </c>
      <c r="D500" s="74" t="s">
        <v>398</v>
      </c>
      <c r="E500" s="17" t="str">
        <f>IFERROR(VLOOKUP(C500,SRA!B:I,8,0),"")</f>
        <v>CLT</v>
      </c>
      <c r="F500" s="25" t="s">
        <v>597</v>
      </c>
      <c r="G500" s="17" t="str">
        <f>IFERROR(VLOOKUP(VLOOKUP(C500,SRA!B:F,5,0),FUNÇÃO!A:B,2,0),"")</f>
        <v>OP. DE PROD. IND.(B)</v>
      </c>
      <c r="H500" s="13">
        <f>IFERROR(VLOOKUP(C500,SRA!B:T,18,0),"")</f>
        <v>1178.6199999999999</v>
      </c>
      <c r="I500" s="13">
        <f>IFERROR(VLOOKUP(C500,SRA!B:T,19,0),"")</f>
        <v>0</v>
      </c>
      <c r="J500" s="13">
        <f>IFERROR(VLOOKUP(C500,OUTUBRO!B:F,3,0),"")</f>
        <v>1595.62</v>
      </c>
      <c r="K500" s="13">
        <f>J500-L500</f>
        <v>1236.3699999999999</v>
      </c>
      <c r="L500" s="13">
        <f>IFERROR(VLOOKUP(C500,OUTUBRO!B:H,7,0),"")</f>
        <v>359.25</v>
      </c>
      <c r="M500" s="39" t="str">
        <f>IFERROR(VLOOKUP(C500,FÉRIAS!C:D,2,0),"")</f>
        <v>KARLA FERREIRA DA SILVA</v>
      </c>
      <c r="N500" s="26" t="str">
        <f>IFERROR(VLOOKUP(C500,Plan2!B:C,2,0),"")</f>
        <v/>
      </c>
    </row>
    <row r="501" spans="2:14" s="26" customFormat="1">
      <c r="B501" s="17">
        <f t="shared" si="7"/>
        <v>493</v>
      </c>
      <c r="C501" s="73">
        <v>3349</v>
      </c>
      <c r="D501" s="74" t="s">
        <v>399</v>
      </c>
      <c r="E501" s="17" t="str">
        <f>IFERROR(VLOOKUP(C501,SRA!B:I,8,0),"")</f>
        <v>CLT</v>
      </c>
      <c r="F501" s="25" t="s">
        <v>583</v>
      </c>
      <c r="G501" s="17" t="str">
        <f>IFERROR(VLOOKUP(VLOOKUP(C501,SRA!B:F,5,0),FUNÇÃO!A:B,2,0),"")</f>
        <v>OP. DE PROD. IND.</v>
      </c>
      <c r="H501" s="13">
        <f>IFERROR(VLOOKUP(C501,SRA!B:T,18,0),"")</f>
        <v>1073</v>
      </c>
      <c r="I501" s="13">
        <f>IFERROR(VLOOKUP(C501,SRA!B:T,19,0),"")</f>
        <v>0</v>
      </c>
      <c r="J501" s="13">
        <f>IFERROR(VLOOKUP(C501,OUTUBRO!B:F,3,0),"")</f>
        <v>1100.0899999999999</v>
      </c>
      <c r="K501" s="13">
        <f>J501-L501</f>
        <v>353.99</v>
      </c>
      <c r="L501" s="13">
        <f>IFERROR(VLOOKUP(C501,OUTUBRO!B:H,7,0),"")</f>
        <v>746.09999999999991</v>
      </c>
      <c r="M501" s="39" t="str">
        <f>IFERROR(VLOOKUP(C501,FÉRIAS!C:D,2,0),"")</f>
        <v/>
      </c>
      <c r="N501" s="26" t="str">
        <f>IFERROR(VLOOKUP(C501,Plan2!B:C,2,0),"")</f>
        <v/>
      </c>
    </row>
    <row r="502" spans="2:14" s="26" customFormat="1">
      <c r="B502" s="17">
        <f t="shared" si="7"/>
        <v>494</v>
      </c>
      <c r="C502" s="73">
        <v>3351</v>
      </c>
      <c r="D502" s="74" t="s">
        <v>400</v>
      </c>
      <c r="E502" s="17" t="str">
        <f>IFERROR(VLOOKUP(C502,SRA!B:I,8,0),"")</f>
        <v>CLT</v>
      </c>
      <c r="F502" s="25" t="s">
        <v>597</v>
      </c>
      <c r="G502" s="17" t="str">
        <f>IFERROR(VLOOKUP(VLOOKUP(C502,SRA!B:F,5,0),FUNÇÃO!A:B,2,0),"")</f>
        <v>OP. DE PROD. IND.</v>
      </c>
      <c r="H502" s="13">
        <f>IFERROR(VLOOKUP(C502,SRA!B:T,18,0),"")</f>
        <v>1073</v>
      </c>
      <c r="I502" s="13">
        <f>IFERROR(VLOOKUP(C502,SRA!B:T,19,0),"")</f>
        <v>0</v>
      </c>
      <c r="J502" s="13">
        <f>IFERROR(VLOOKUP(C502,OUTUBRO!B:F,3,0),"")</f>
        <v>1495.74</v>
      </c>
      <c r="K502" s="13">
        <f>J502-L502</f>
        <v>1369.77</v>
      </c>
      <c r="L502" s="13">
        <f>IFERROR(VLOOKUP(C502,OUTUBRO!B:H,7,0),"")</f>
        <v>125.97</v>
      </c>
      <c r="M502" s="39" t="str">
        <f>IFERROR(VLOOKUP(C502,FÉRIAS!C:D,2,0),"")</f>
        <v>SIMONE ARAUJO DE ALMEIDA</v>
      </c>
      <c r="N502" s="26" t="str">
        <f>IFERROR(VLOOKUP(C502,Plan2!B:C,2,0),"")</f>
        <v/>
      </c>
    </row>
    <row r="503" spans="2:14" s="26" customFormat="1">
      <c r="B503" s="17">
        <f t="shared" si="7"/>
        <v>495</v>
      </c>
      <c r="C503" s="73">
        <v>3352</v>
      </c>
      <c r="D503" s="74" t="s">
        <v>401</v>
      </c>
      <c r="E503" s="17" t="str">
        <f>IFERROR(VLOOKUP(C503,SRA!B:I,8,0),"")</f>
        <v>CLT</v>
      </c>
      <c r="F503" s="25" t="s">
        <v>597</v>
      </c>
      <c r="G503" s="17" t="str">
        <f>IFERROR(VLOOKUP(VLOOKUP(C503,SRA!B:F,5,0),FUNÇÃO!A:B,2,0),"")</f>
        <v>Tec. em Contabilidad</v>
      </c>
      <c r="H503" s="13">
        <f>IFERROR(VLOOKUP(C503,SRA!B:T,18,0),"")</f>
        <v>1572.84</v>
      </c>
      <c r="I503" s="13">
        <f>IFERROR(VLOOKUP(C503,SRA!B:T,19,0),"")</f>
        <v>0</v>
      </c>
      <c r="J503" s="13">
        <f>IFERROR(VLOOKUP(C503,OUTUBRO!B:F,3,0),"")</f>
        <v>2835.08</v>
      </c>
      <c r="K503" s="13">
        <f>J503-L503</f>
        <v>1872.4</v>
      </c>
      <c r="L503" s="13">
        <f>IFERROR(VLOOKUP(C503,OUTUBRO!B:H,7,0),"")</f>
        <v>962.68</v>
      </c>
      <c r="M503" s="39" t="str">
        <f>IFERROR(VLOOKUP(C503,FÉRIAS!C:D,2,0),"")</f>
        <v>CARLA SABRINA DE FREITAS LIMA</v>
      </c>
      <c r="N503" s="26" t="str">
        <f>IFERROR(VLOOKUP(C503,Plan2!B:C,2,0),"")</f>
        <v/>
      </c>
    </row>
    <row r="504" spans="2:14" s="26" customFormat="1">
      <c r="B504" s="17">
        <f t="shared" si="7"/>
        <v>496</v>
      </c>
      <c r="C504" s="73">
        <v>3353</v>
      </c>
      <c r="D504" s="74" t="s">
        <v>402</v>
      </c>
      <c r="E504" s="17" t="str">
        <f>IFERROR(VLOOKUP(C504,SRA!B:I,8,0),"")</f>
        <v>CLT</v>
      </c>
      <c r="F504" s="25" t="s">
        <v>583</v>
      </c>
      <c r="G504" s="17" t="str">
        <f>IFERROR(VLOOKUP(VLOOKUP(C504,SRA!B:F,5,0),FUNÇÃO!A:B,2,0),"")</f>
        <v>OP. DE PROD. IND.</v>
      </c>
      <c r="H504" s="13">
        <f>IFERROR(VLOOKUP(C504,SRA!B:T,18,0),"")</f>
        <v>1178.6199999999999</v>
      </c>
      <c r="I504" s="13">
        <f>IFERROR(VLOOKUP(C504,SRA!B:T,19,0),"")</f>
        <v>0</v>
      </c>
      <c r="J504" s="13">
        <f>IFERROR(VLOOKUP(C504,OUTUBRO!B:F,3,0),"")</f>
        <v>1178.6199999999999</v>
      </c>
      <c r="K504" s="13">
        <f>J504-L504</f>
        <v>151.59999999999991</v>
      </c>
      <c r="L504" s="13">
        <f>IFERROR(VLOOKUP(C504,OUTUBRO!B:H,7,0),"")</f>
        <v>1027.02</v>
      </c>
      <c r="M504" s="39" t="str">
        <f>IFERROR(VLOOKUP(C504,FÉRIAS!C:D,2,0),"")</f>
        <v/>
      </c>
      <c r="N504" s="26" t="str">
        <f>IFERROR(VLOOKUP(C504,Plan2!B:C,2,0),"")</f>
        <v/>
      </c>
    </row>
    <row r="505" spans="2:14" s="26" customFormat="1">
      <c r="B505" s="17">
        <f t="shared" si="7"/>
        <v>497</v>
      </c>
      <c r="C505" s="73">
        <v>3354</v>
      </c>
      <c r="D505" s="74" t="s">
        <v>403</v>
      </c>
      <c r="E505" s="17" t="str">
        <f>IFERROR(VLOOKUP(C505,SRA!B:I,8,0),"")</f>
        <v>CLT</v>
      </c>
      <c r="F505" s="25" t="s">
        <v>583</v>
      </c>
      <c r="G505" s="17" t="str">
        <f>IFERROR(VLOOKUP(VLOOKUP(C505,SRA!B:F,5,0),FUNÇÃO!A:B,2,0),"")</f>
        <v>OP. DE PROD. IND.</v>
      </c>
      <c r="H505" s="13">
        <f>IFERROR(VLOOKUP(C505,SRA!B:T,18,0),"")</f>
        <v>1073</v>
      </c>
      <c r="I505" s="13">
        <f>IFERROR(VLOOKUP(C505,SRA!B:T,19,0),"")</f>
        <v>0</v>
      </c>
      <c r="J505" s="13">
        <f>IFERROR(VLOOKUP(C505,OUTUBRO!B:F,3,0),"")</f>
        <v>1360.51</v>
      </c>
      <c r="K505" s="13">
        <f>J505-L505</f>
        <v>995.69</v>
      </c>
      <c r="L505" s="13">
        <f>IFERROR(VLOOKUP(C505,OUTUBRO!B:H,7,0),"")</f>
        <v>364.82</v>
      </c>
      <c r="M505" s="39" t="str">
        <f>IFERROR(VLOOKUP(C505,FÉRIAS!C:D,2,0),"")</f>
        <v/>
      </c>
      <c r="N505" s="26" t="str">
        <f>IFERROR(VLOOKUP(C505,Plan2!B:C,2,0),"")</f>
        <v/>
      </c>
    </row>
    <row r="506" spans="2:14" s="26" customFormat="1">
      <c r="B506" s="17">
        <f t="shared" si="7"/>
        <v>498</v>
      </c>
      <c r="C506" s="73">
        <v>3355</v>
      </c>
      <c r="D506" s="74" t="s">
        <v>404</v>
      </c>
      <c r="E506" s="17" t="str">
        <f>IFERROR(VLOOKUP(C506,SRA!B:I,8,0),"")</f>
        <v>CLT</v>
      </c>
      <c r="F506" s="25" t="s">
        <v>583</v>
      </c>
      <c r="G506" s="17" t="str">
        <f>IFERROR(VLOOKUP(VLOOKUP(C506,SRA!B:F,5,0),FUNÇÃO!A:B,2,0),"")</f>
        <v>OP. DE PROD. IND.(B)</v>
      </c>
      <c r="H506" s="13">
        <f>IFERROR(VLOOKUP(C506,SRA!B:T,18,0),"")</f>
        <v>1178.6199999999999</v>
      </c>
      <c r="I506" s="13">
        <f>IFERROR(VLOOKUP(C506,SRA!B:T,19,0),"")</f>
        <v>0</v>
      </c>
      <c r="J506" s="13">
        <f>IFERROR(VLOOKUP(C506,OUTUBRO!B:F,3,0),"")</f>
        <v>1506.41</v>
      </c>
      <c r="K506" s="13">
        <f>J506-L506</f>
        <v>305.1400000000001</v>
      </c>
      <c r="L506" s="13">
        <f>IFERROR(VLOOKUP(C506,OUTUBRO!B:H,7,0),"")</f>
        <v>1201.27</v>
      </c>
      <c r="M506" s="39"/>
      <c r="N506" s="26" t="str">
        <f>IFERROR(VLOOKUP(C506,Plan2!B:C,2,0),"")</f>
        <v/>
      </c>
    </row>
    <row r="507" spans="2:14" s="26" customFormat="1">
      <c r="B507" s="17">
        <f t="shared" si="7"/>
        <v>499</v>
      </c>
      <c r="C507" s="73">
        <v>3356</v>
      </c>
      <c r="D507" s="74" t="s">
        <v>405</v>
      </c>
      <c r="E507" s="17" t="str">
        <f>IFERROR(VLOOKUP(C507,SRA!B:I,8,0),"")</f>
        <v>CLT</v>
      </c>
      <c r="F507" s="25" t="s">
        <v>583</v>
      </c>
      <c r="G507" s="17" t="str">
        <f>IFERROR(VLOOKUP(VLOOKUP(C507,SRA!B:F,5,0),FUNÇÃO!A:B,2,0),"")</f>
        <v>OP. DE PROD. IND.</v>
      </c>
      <c r="H507" s="13">
        <f>IFERROR(VLOOKUP(C507,SRA!B:T,18,0),"")</f>
        <v>1073</v>
      </c>
      <c r="I507" s="13">
        <f>IFERROR(VLOOKUP(C507,SRA!B:T,19,0),"")</f>
        <v>0</v>
      </c>
      <c r="J507" s="13">
        <f>IFERROR(VLOOKUP(C507,OUTUBRO!B:F,3,0),"")</f>
        <v>1100</v>
      </c>
      <c r="K507" s="13">
        <f>J507-L507</f>
        <v>89.789999999999964</v>
      </c>
      <c r="L507" s="13">
        <f>IFERROR(VLOOKUP(C507,OUTUBRO!B:H,7,0),"")</f>
        <v>1010.21</v>
      </c>
      <c r="M507" s="39"/>
      <c r="N507" s="26" t="str">
        <f>IFERROR(VLOOKUP(C507,Plan2!B:C,2,0),"")</f>
        <v/>
      </c>
    </row>
    <row r="508" spans="2:14" s="26" customFormat="1">
      <c r="B508" s="17">
        <f t="shared" si="7"/>
        <v>500</v>
      </c>
      <c r="C508" s="73">
        <v>3364</v>
      </c>
      <c r="D508" s="74" t="s">
        <v>410</v>
      </c>
      <c r="E508" s="17" t="str">
        <f>IFERROR(VLOOKUP(C508,SRA!B:I,8,0),"")</f>
        <v>CLT</v>
      </c>
      <c r="F508" s="25" t="s">
        <v>583</v>
      </c>
      <c r="G508" s="17" t="str">
        <f>IFERROR(VLOOKUP(VLOOKUP(C508,SRA!B:F,5,0),FUNÇÃO!A:B,2,0),"")</f>
        <v>OP. DE PROD. IND.</v>
      </c>
      <c r="H508" s="13">
        <f>IFERROR(VLOOKUP(C508,SRA!B:T,18,0),"")</f>
        <v>1073</v>
      </c>
      <c r="I508" s="13">
        <f>IFERROR(VLOOKUP(C508,SRA!B:T,19,0),"")</f>
        <v>0</v>
      </c>
      <c r="J508" s="13">
        <f>IFERROR(VLOOKUP(C508,OUTUBRO!B:F,3,0),"")</f>
        <v>1427.79</v>
      </c>
      <c r="K508" s="13">
        <f>J508-L508</f>
        <v>261.34999999999991</v>
      </c>
      <c r="L508" s="13">
        <f>IFERROR(VLOOKUP(C508,OUTUBRO!B:H,7,0),"")</f>
        <v>1166.44</v>
      </c>
      <c r="M508" s="39"/>
      <c r="N508" s="26" t="str">
        <f>IFERROR(VLOOKUP(C508,Plan2!B:C,2,0),"")</f>
        <v/>
      </c>
    </row>
    <row r="509" spans="2:14" s="26" customFormat="1">
      <c r="B509" s="17">
        <f t="shared" si="7"/>
        <v>501</v>
      </c>
      <c r="C509" s="73">
        <v>3376</v>
      </c>
      <c r="D509" s="74" t="s">
        <v>602</v>
      </c>
      <c r="E509" s="17" t="str">
        <f>IFERROR(VLOOKUP(C509,SRA!B:I,8,0),"")</f>
        <v>CLT</v>
      </c>
      <c r="F509" s="25" t="s">
        <v>583</v>
      </c>
      <c r="G509" s="17" t="str">
        <f>IFERROR(VLOOKUP(VLOOKUP(C509,SRA!B:F,5,0),FUNÇÃO!A:B,2,0),"")</f>
        <v>OP. DE PROD. IND.</v>
      </c>
      <c r="H509" s="13">
        <f>IFERROR(VLOOKUP(C509,SRA!B:T,18,0),"")</f>
        <v>1073</v>
      </c>
      <c r="I509" s="13">
        <f>IFERROR(VLOOKUP(C509,SRA!B:T,19,0),"")</f>
        <v>0</v>
      </c>
      <c r="J509" s="13">
        <f>IFERROR(VLOOKUP(C509,OUTUBRO!B:F,3,0),"")</f>
        <v>1151.27</v>
      </c>
      <c r="K509" s="13">
        <f>J509-L509</f>
        <v>313.90999999999997</v>
      </c>
      <c r="L509" s="13">
        <f>IFERROR(VLOOKUP(C509,OUTUBRO!B:H,7,0),"")</f>
        <v>837.36</v>
      </c>
      <c r="M509" s="39"/>
      <c r="N509" s="26" t="str">
        <f>IFERROR(VLOOKUP(C509,Plan2!B:C,2,0),"")</f>
        <v/>
      </c>
    </row>
    <row r="510" spans="2:14" s="26" customFormat="1">
      <c r="B510" s="17">
        <f t="shared" si="7"/>
        <v>502</v>
      </c>
      <c r="C510" s="73">
        <v>3390</v>
      </c>
      <c r="D510" s="74" t="s">
        <v>635</v>
      </c>
      <c r="E510" s="17" t="str">
        <f>IFERROR(VLOOKUP(C510,SRA!B:I,8,0),"")</f>
        <v>CLT</v>
      </c>
      <c r="F510" s="25" t="s">
        <v>583</v>
      </c>
      <c r="G510" s="17" t="str">
        <f>IFERROR(VLOOKUP(VLOOKUP(C510,SRA!B:F,5,0),FUNÇÃO!A:B,2,0),"")</f>
        <v>OP. DE PROD. IND.</v>
      </c>
      <c r="H510" s="13">
        <f>IFERROR(VLOOKUP(C510,SRA!B:T,18,0),"")</f>
        <v>1073</v>
      </c>
      <c r="I510" s="13">
        <f>IFERROR(VLOOKUP(C510,SRA!B:T,19,0),"")</f>
        <v>0</v>
      </c>
      <c r="J510" s="13">
        <f>IFERROR(VLOOKUP(C510,OUTUBRO!B:F,3,0),"")</f>
        <v>384.67</v>
      </c>
      <c r="K510" s="13">
        <f>J510-L510</f>
        <v>29.949999999999989</v>
      </c>
      <c r="L510" s="13">
        <f>IFERROR(VLOOKUP(C510,OUTUBRO!B:H,7,0),"")</f>
        <v>354.72</v>
      </c>
      <c r="M510" s="39"/>
      <c r="N510" s="26" t="str">
        <f>IFERROR(VLOOKUP(C510,Plan2!B:C,2,0),"")</f>
        <v/>
      </c>
    </row>
    <row r="511" spans="2:14" s="4" customFormat="1" ht="13.5">
      <c r="B511" s="61" t="s">
        <v>584</v>
      </c>
      <c r="C511" s="61"/>
      <c r="D511" s="61"/>
      <c r="E511" s="61"/>
      <c r="F511" s="61"/>
      <c r="G511" s="61"/>
      <c r="H511" s="3">
        <f>SUM(H9:H510)</f>
        <v>1207681.1800000025</v>
      </c>
      <c r="I511" s="3">
        <f>SUM(I9:I510)</f>
        <v>420239.77999999921</v>
      </c>
      <c r="J511" s="3">
        <f>SUM(J9:J510)</f>
        <v>1828250.8300000036</v>
      </c>
      <c r="K511" s="3">
        <f>SUM(K9:K510)</f>
        <v>709430.24</v>
      </c>
      <c r="L511" s="3">
        <f>SUM(L9:L510)</f>
        <v>1118820.5900000005</v>
      </c>
      <c r="M511" s="18" t="str">
        <f>IFERROR(VLOOKUP(C511,FÉRIAS!A:G,2,0),"")</f>
        <v/>
      </c>
      <c r="N511" s="26"/>
    </row>
    <row r="514" spans="12:12">
      <c r="L514" s="15"/>
    </row>
  </sheetData>
  <autoFilter ref="B8:N511"/>
  <sortState ref="C9:L510">
    <sortCondition descending="1" ref="E9:E510"/>
    <sortCondition ref="C9:C510"/>
  </sortState>
  <mergeCells count="2">
    <mergeCell ref="B511:G511"/>
    <mergeCell ref="E2:I4"/>
  </mergeCells>
  <conditionalFormatting sqref="C1:C1048576">
    <cfRule type="duplicateValues" dxfId="37" priority="3"/>
  </conditionalFormatting>
  <conditionalFormatting sqref="C40:C42">
    <cfRule type="duplicateValues" dxfId="36" priority="2"/>
  </conditionalFormatting>
  <conditionalFormatting sqref="C9:C510">
    <cfRule type="duplicateValues" dxfId="35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7" min="1" max="11" man="1"/>
    <brk id="187" min="1" max="11" man="1"/>
    <brk id="244" min="1" max="11" man="1"/>
    <brk id="300" min="1" max="11" man="1"/>
    <brk id="357" min="1" max="11" man="1"/>
    <brk id="415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5"/>
  <sheetViews>
    <sheetView workbookViewId="0">
      <selection sqref="A1:B1048576"/>
    </sheetView>
  </sheetViews>
  <sheetFormatPr defaultRowHeight="15"/>
  <cols>
    <col min="1" max="1" width="9.140625" style="68"/>
    <col min="2" max="2" width="24.28515625" style="69" bestFit="1" customWidth="1"/>
  </cols>
  <sheetData>
    <row r="1" spans="1:2">
      <c r="A1" s="68" t="s">
        <v>502</v>
      </c>
    </row>
    <row r="3" spans="1:2">
      <c r="A3" s="68" t="s">
        <v>503</v>
      </c>
      <c r="B3" s="69" t="s">
        <v>504</v>
      </c>
    </row>
    <row r="4" spans="1:2">
      <c r="A4" s="68">
        <v>1002</v>
      </c>
      <c r="B4" s="69" t="s">
        <v>505</v>
      </c>
    </row>
    <row r="5" spans="1:2">
      <c r="A5" s="68">
        <v>1006</v>
      </c>
      <c r="B5" s="69" t="s">
        <v>506</v>
      </c>
    </row>
    <row r="6" spans="1:2">
      <c r="A6" s="68">
        <v>1011</v>
      </c>
      <c r="B6" s="69" t="s">
        <v>496</v>
      </c>
    </row>
    <row r="7" spans="1:2">
      <c r="A7" s="68">
        <v>1013</v>
      </c>
      <c r="B7" s="69" t="s">
        <v>507</v>
      </c>
    </row>
    <row r="8" spans="1:2">
      <c r="A8" s="68">
        <v>1014</v>
      </c>
      <c r="B8" s="69" t="s">
        <v>508</v>
      </c>
    </row>
    <row r="9" spans="1:2">
      <c r="A9" s="68">
        <v>1019</v>
      </c>
      <c r="B9" s="69" t="s">
        <v>509</v>
      </c>
    </row>
    <row r="10" spans="1:2">
      <c r="A10" s="68">
        <v>1020</v>
      </c>
      <c r="B10" s="69" t="s">
        <v>510</v>
      </c>
    </row>
    <row r="11" spans="1:2">
      <c r="A11" s="68">
        <v>1037</v>
      </c>
      <c r="B11" s="69" t="s">
        <v>511</v>
      </c>
    </row>
    <row r="12" spans="1:2">
      <c r="A12" s="68">
        <v>1040</v>
      </c>
      <c r="B12" s="69" t="s">
        <v>512</v>
      </c>
    </row>
    <row r="13" spans="1:2">
      <c r="A13" s="68">
        <v>1043</v>
      </c>
      <c r="B13" s="69" t="s">
        <v>513</v>
      </c>
    </row>
    <row r="14" spans="1:2">
      <c r="A14" s="68">
        <v>1047</v>
      </c>
      <c r="B14" s="69" t="s">
        <v>514</v>
      </c>
    </row>
    <row r="15" spans="1:2">
      <c r="A15" s="68">
        <v>1048</v>
      </c>
      <c r="B15" s="69" t="s">
        <v>515</v>
      </c>
    </row>
    <row r="16" spans="1:2">
      <c r="A16" s="68">
        <v>1049</v>
      </c>
      <c r="B16" s="69" t="s">
        <v>516</v>
      </c>
    </row>
    <row r="17" spans="1:2">
      <c r="A17" s="68">
        <v>1050</v>
      </c>
      <c r="B17" s="69" t="s">
        <v>517</v>
      </c>
    </row>
    <row r="18" spans="1:2">
      <c r="A18" s="68">
        <v>1059</v>
      </c>
      <c r="B18" s="69" t="s">
        <v>518</v>
      </c>
    </row>
    <row r="19" spans="1:2">
      <c r="A19" s="68">
        <v>1063</v>
      </c>
      <c r="B19" s="69" t="s">
        <v>519</v>
      </c>
    </row>
    <row r="20" spans="1:2">
      <c r="A20" s="68">
        <v>1074</v>
      </c>
      <c r="B20" s="69" t="s">
        <v>520</v>
      </c>
    </row>
    <row r="21" spans="1:2">
      <c r="A21" s="68">
        <v>1088</v>
      </c>
      <c r="B21" s="69" t="s">
        <v>521</v>
      </c>
    </row>
    <row r="22" spans="1:2">
      <c r="A22" s="68">
        <v>1091</v>
      </c>
      <c r="B22" s="69" t="s">
        <v>522</v>
      </c>
    </row>
    <row r="23" spans="1:2">
      <c r="A23" s="68">
        <v>1094</v>
      </c>
      <c r="B23" s="69" t="s">
        <v>637</v>
      </c>
    </row>
    <row r="24" spans="1:2">
      <c r="A24" s="68">
        <v>1096</v>
      </c>
      <c r="B24" s="69" t="s">
        <v>638</v>
      </c>
    </row>
    <row r="25" spans="1:2">
      <c r="A25" s="68">
        <v>1099</v>
      </c>
      <c r="B25" s="69" t="s">
        <v>639</v>
      </c>
    </row>
    <row r="26" spans="1:2">
      <c r="A26" s="68">
        <v>1100</v>
      </c>
      <c r="B26" s="69" t="s">
        <v>640</v>
      </c>
    </row>
    <row r="27" spans="1:2">
      <c r="A27" s="68">
        <v>1101</v>
      </c>
      <c r="B27" s="69" t="s">
        <v>641</v>
      </c>
    </row>
    <row r="28" spans="1:2">
      <c r="A28" s="68">
        <v>1102</v>
      </c>
      <c r="B28" s="69" t="s">
        <v>523</v>
      </c>
    </row>
    <row r="29" spans="1:2">
      <c r="A29" s="68">
        <v>1103</v>
      </c>
      <c r="B29" s="69" t="s">
        <v>524</v>
      </c>
    </row>
    <row r="30" spans="1:2">
      <c r="A30" s="68">
        <v>1113</v>
      </c>
      <c r="B30" s="69" t="s">
        <v>642</v>
      </c>
    </row>
    <row r="31" spans="1:2">
      <c r="A31" s="68">
        <v>1115</v>
      </c>
      <c r="B31" s="69" t="s">
        <v>643</v>
      </c>
    </row>
    <row r="32" spans="1:2">
      <c r="A32" s="68">
        <v>1124</v>
      </c>
      <c r="B32" s="69" t="s">
        <v>644</v>
      </c>
    </row>
    <row r="33" spans="1:2">
      <c r="A33" s="68">
        <v>1127</v>
      </c>
      <c r="B33" s="69" t="s">
        <v>645</v>
      </c>
    </row>
    <row r="34" spans="1:2">
      <c r="A34" s="68">
        <v>1129</v>
      </c>
      <c r="B34" s="69" t="s">
        <v>646</v>
      </c>
    </row>
    <row r="35" spans="1:2">
      <c r="A35" s="68">
        <v>1131</v>
      </c>
      <c r="B35" s="69" t="s">
        <v>647</v>
      </c>
    </row>
    <row r="36" spans="1:2">
      <c r="A36" s="68">
        <v>1132</v>
      </c>
      <c r="B36" s="69" t="s">
        <v>525</v>
      </c>
    </row>
    <row r="37" spans="1:2">
      <c r="A37" s="68">
        <v>1133</v>
      </c>
      <c r="B37" s="69" t="s">
        <v>648</v>
      </c>
    </row>
    <row r="38" spans="1:2">
      <c r="A38" s="68">
        <v>1134</v>
      </c>
      <c r="B38" s="69" t="s">
        <v>526</v>
      </c>
    </row>
    <row r="39" spans="1:2">
      <c r="A39" s="68">
        <v>1135</v>
      </c>
      <c r="B39" s="69" t="s">
        <v>649</v>
      </c>
    </row>
    <row r="40" spans="1:2">
      <c r="A40" s="68">
        <v>1136</v>
      </c>
      <c r="B40" s="69" t="s">
        <v>527</v>
      </c>
    </row>
    <row r="41" spans="1:2">
      <c r="A41" s="68">
        <v>1137</v>
      </c>
      <c r="B41" s="69" t="s">
        <v>650</v>
      </c>
    </row>
    <row r="42" spans="1:2">
      <c r="A42" s="68">
        <v>1138</v>
      </c>
      <c r="B42" s="69" t="s">
        <v>651</v>
      </c>
    </row>
    <row r="43" spans="1:2">
      <c r="A43" s="68">
        <v>1139</v>
      </c>
      <c r="B43" s="69" t="s">
        <v>652</v>
      </c>
    </row>
    <row r="44" spans="1:2">
      <c r="A44" s="68">
        <v>1140</v>
      </c>
      <c r="B44" s="69" t="s">
        <v>653</v>
      </c>
    </row>
    <row r="45" spans="1:2">
      <c r="A45" s="68">
        <v>1142</v>
      </c>
      <c r="B45" s="69" t="s">
        <v>654</v>
      </c>
    </row>
    <row r="46" spans="1:2">
      <c r="A46" s="68">
        <v>1143</v>
      </c>
      <c r="B46" s="69" t="s">
        <v>655</v>
      </c>
    </row>
    <row r="47" spans="1:2">
      <c r="A47" s="68">
        <v>1144</v>
      </c>
      <c r="B47" s="69" t="s">
        <v>656</v>
      </c>
    </row>
    <row r="48" spans="1:2">
      <c r="A48" s="68">
        <v>1145</v>
      </c>
      <c r="B48" s="69" t="s">
        <v>657</v>
      </c>
    </row>
    <row r="49" spans="1:2">
      <c r="A49" s="68">
        <v>1146</v>
      </c>
      <c r="B49" s="69" t="s">
        <v>658</v>
      </c>
    </row>
    <row r="50" spans="1:2">
      <c r="A50" s="68">
        <v>1147</v>
      </c>
      <c r="B50" s="69" t="s">
        <v>528</v>
      </c>
    </row>
    <row r="51" spans="1:2">
      <c r="A51" s="68">
        <v>1148</v>
      </c>
      <c r="B51" s="69" t="s">
        <v>659</v>
      </c>
    </row>
    <row r="52" spans="1:2">
      <c r="A52" s="68">
        <v>1149</v>
      </c>
      <c r="B52" s="69" t="s">
        <v>529</v>
      </c>
    </row>
    <row r="53" spans="1:2">
      <c r="A53" s="68">
        <v>1150</v>
      </c>
      <c r="B53" s="69" t="s">
        <v>660</v>
      </c>
    </row>
    <row r="54" spans="1:2">
      <c r="A54" s="68">
        <v>1151</v>
      </c>
      <c r="B54" s="69" t="s">
        <v>661</v>
      </c>
    </row>
    <row r="55" spans="1:2">
      <c r="A55" s="68">
        <v>1152</v>
      </c>
      <c r="B55" s="69" t="s">
        <v>662</v>
      </c>
    </row>
    <row r="56" spans="1:2">
      <c r="A56" s="68">
        <v>1153</v>
      </c>
      <c r="B56" s="69" t="s">
        <v>663</v>
      </c>
    </row>
    <row r="57" spans="1:2">
      <c r="A57" s="68">
        <v>1154</v>
      </c>
      <c r="B57" s="69" t="s">
        <v>664</v>
      </c>
    </row>
    <row r="58" spans="1:2">
      <c r="A58" s="68">
        <v>1155</v>
      </c>
      <c r="B58" s="69" t="s">
        <v>665</v>
      </c>
    </row>
    <row r="59" spans="1:2">
      <c r="A59" s="68">
        <v>1156</v>
      </c>
      <c r="B59" s="69" t="s">
        <v>666</v>
      </c>
    </row>
    <row r="60" spans="1:2">
      <c r="A60" s="68">
        <v>1157</v>
      </c>
      <c r="B60" s="69" t="s">
        <v>667</v>
      </c>
    </row>
    <row r="61" spans="1:2">
      <c r="A61" s="68">
        <v>1158</v>
      </c>
      <c r="B61" s="69" t="s">
        <v>530</v>
      </c>
    </row>
    <row r="62" spans="1:2">
      <c r="A62" s="68">
        <v>1159</v>
      </c>
      <c r="B62" s="69" t="s">
        <v>531</v>
      </c>
    </row>
    <row r="63" spans="1:2">
      <c r="A63" s="68">
        <v>1160</v>
      </c>
      <c r="B63" s="69" t="s">
        <v>668</v>
      </c>
    </row>
    <row r="64" spans="1:2">
      <c r="A64" s="68">
        <v>1161</v>
      </c>
      <c r="B64" s="69" t="s">
        <v>532</v>
      </c>
    </row>
    <row r="65" spans="1:2">
      <c r="A65" s="68">
        <v>1162</v>
      </c>
      <c r="B65" s="69" t="s">
        <v>533</v>
      </c>
    </row>
    <row r="66" spans="1:2">
      <c r="A66" s="68">
        <v>1163</v>
      </c>
      <c r="B66" s="69" t="s">
        <v>534</v>
      </c>
    </row>
    <row r="67" spans="1:2">
      <c r="A67" s="68">
        <v>1164</v>
      </c>
      <c r="B67" s="69" t="s">
        <v>669</v>
      </c>
    </row>
    <row r="68" spans="1:2">
      <c r="A68" s="68">
        <v>1165</v>
      </c>
      <c r="B68" s="69" t="s">
        <v>670</v>
      </c>
    </row>
    <row r="69" spans="1:2">
      <c r="A69" s="68">
        <v>1166</v>
      </c>
      <c r="B69" s="69" t="s">
        <v>671</v>
      </c>
    </row>
    <row r="70" spans="1:2">
      <c r="A70" s="68">
        <v>1167</v>
      </c>
      <c r="B70" s="69" t="s">
        <v>672</v>
      </c>
    </row>
    <row r="71" spans="1:2">
      <c r="A71" s="68">
        <v>1168</v>
      </c>
      <c r="B71" s="69" t="s">
        <v>673</v>
      </c>
    </row>
    <row r="72" spans="1:2">
      <c r="A72" s="68">
        <v>1169</v>
      </c>
      <c r="B72" s="69" t="s">
        <v>535</v>
      </c>
    </row>
    <row r="73" spans="1:2">
      <c r="A73" s="68">
        <v>1170</v>
      </c>
      <c r="B73" s="69" t="s">
        <v>536</v>
      </c>
    </row>
    <row r="74" spans="1:2">
      <c r="A74" s="68">
        <v>1171</v>
      </c>
      <c r="B74" s="69" t="s">
        <v>537</v>
      </c>
    </row>
    <row r="75" spans="1:2">
      <c r="A75" s="68">
        <v>1172</v>
      </c>
      <c r="B75" s="69" t="s">
        <v>674</v>
      </c>
    </row>
    <row r="76" spans="1:2">
      <c r="A76" s="68">
        <v>1173</v>
      </c>
      <c r="B76" s="69" t="s">
        <v>675</v>
      </c>
    </row>
    <row r="77" spans="1:2">
      <c r="A77" s="68">
        <v>1174</v>
      </c>
      <c r="B77" s="69" t="s">
        <v>676</v>
      </c>
    </row>
    <row r="78" spans="1:2">
      <c r="A78" s="68">
        <v>1175</v>
      </c>
      <c r="B78" s="69" t="s">
        <v>538</v>
      </c>
    </row>
    <row r="79" spans="1:2">
      <c r="A79" s="68">
        <v>1176</v>
      </c>
      <c r="B79" s="69" t="s">
        <v>677</v>
      </c>
    </row>
    <row r="80" spans="1:2">
      <c r="A80" s="68">
        <v>1177</v>
      </c>
      <c r="B80" s="69" t="s">
        <v>678</v>
      </c>
    </row>
    <row r="81" spans="1:2">
      <c r="A81" s="68">
        <v>1178</v>
      </c>
      <c r="B81" s="69" t="s">
        <v>679</v>
      </c>
    </row>
    <row r="82" spans="1:2">
      <c r="A82" s="68">
        <v>1179</v>
      </c>
      <c r="B82" s="69" t="s">
        <v>539</v>
      </c>
    </row>
    <row r="83" spans="1:2">
      <c r="A83" s="68">
        <v>1180</v>
      </c>
      <c r="B83" s="69" t="s">
        <v>680</v>
      </c>
    </row>
    <row r="84" spans="1:2">
      <c r="A84" s="68">
        <v>1181</v>
      </c>
      <c r="B84" s="69" t="s">
        <v>540</v>
      </c>
    </row>
    <row r="85" spans="1:2">
      <c r="A85" s="68">
        <v>1182</v>
      </c>
      <c r="B85" s="69" t="s">
        <v>541</v>
      </c>
    </row>
    <row r="86" spans="1:2">
      <c r="A86" s="68">
        <v>1183</v>
      </c>
      <c r="B86" s="69" t="s">
        <v>681</v>
      </c>
    </row>
    <row r="87" spans="1:2">
      <c r="A87" s="68">
        <v>1184</v>
      </c>
      <c r="B87" s="69" t="s">
        <v>682</v>
      </c>
    </row>
    <row r="88" spans="1:2">
      <c r="A88" s="68">
        <v>1185</v>
      </c>
      <c r="B88" s="69" t="s">
        <v>683</v>
      </c>
    </row>
    <row r="89" spans="1:2">
      <c r="A89" s="68">
        <v>1186</v>
      </c>
      <c r="B89" s="69" t="s">
        <v>542</v>
      </c>
    </row>
    <row r="90" spans="1:2">
      <c r="A90" s="68">
        <v>1187</v>
      </c>
      <c r="B90" s="69" t="s">
        <v>684</v>
      </c>
    </row>
    <row r="91" spans="1:2">
      <c r="A91" s="68">
        <v>1188</v>
      </c>
      <c r="B91" s="69" t="s">
        <v>543</v>
      </c>
    </row>
    <row r="92" spans="1:2">
      <c r="A92" s="68">
        <v>1189</v>
      </c>
      <c r="B92" s="69" t="s">
        <v>544</v>
      </c>
    </row>
    <row r="93" spans="1:2">
      <c r="A93" s="68">
        <v>1190</v>
      </c>
      <c r="B93" s="69" t="s">
        <v>545</v>
      </c>
    </row>
    <row r="94" spans="1:2">
      <c r="A94" s="68">
        <v>1191</v>
      </c>
      <c r="B94" s="69" t="s">
        <v>546</v>
      </c>
    </row>
    <row r="95" spans="1:2">
      <c r="A95" s="68">
        <v>1192</v>
      </c>
      <c r="B95" s="69" t="s">
        <v>547</v>
      </c>
    </row>
    <row r="96" spans="1:2">
      <c r="A96" s="68">
        <v>1193</v>
      </c>
      <c r="B96" s="69" t="s">
        <v>548</v>
      </c>
    </row>
    <row r="97" spans="1:2">
      <c r="A97" s="68">
        <v>1194</v>
      </c>
      <c r="B97" s="69" t="s">
        <v>685</v>
      </c>
    </row>
    <row r="98" spans="1:2">
      <c r="A98" s="68">
        <v>1195</v>
      </c>
      <c r="B98" s="69" t="s">
        <v>686</v>
      </c>
    </row>
    <row r="99" spans="1:2">
      <c r="A99" s="68">
        <v>1220</v>
      </c>
      <c r="B99" s="69" t="s">
        <v>687</v>
      </c>
    </row>
    <row r="100" spans="1:2">
      <c r="A100" s="68">
        <v>1230</v>
      </c>
      <c r="B100" s="69" t="s">
        <v>688</v>
      </c>
    </row>
    <row r="101" spans="1:2">
      <c r="A101" s="68">
        <v>1231</v>
      </c>
      <c r="B101" s="69" t="s">
        <v>689</v>
      </c>
    </row>
    <row r="102" spans="1:2">
      <c r="A102" s="68">
        <v>1232</v>
      </c>
      <c r="B102" s="69" t="s">
        <v>549</v>
      </c>
    </row>
    <row r="103" spans="1:2">
      <c r="A103" s="68">
        <v>1233</v>
      </c>
      <c r="B103" s="69" t="s">
        <v>550</v>
      </c>
    </row>
    <row r="104" spans="1:2">
      <c r="A104" s="68">
        <v>1234</v>
      </c>
      <c r="B104" s="69" t="s">
        <v>551</v>
      </c>
    </row>
    <row r="105" spans="1:2">
      <c r="A105" s="68">
        <v>1235</v>
      </c>
      <c r="B105" s="69" t="s">
        <v>552</v>
      </c>
    </row>
    <row r="106" spans="1:2">
      <c r="A106" s="68">
        <v>1236</v>
      </c>
      <c r="B106" s="69" t="s">
        <v>690</v>
      </c>
    </row>
    <row r="107" spans="1:2">
      <c r="A107" s="68">
        <v>1237</v>
      </c>
      <c r="B107" s="69" t="s">
        <v>691</v>
      </c>
    </row>
    <row r="108" spans="1:2">
      <c r="A108" s="68">
        <v>1238</v>
      </c>
      <c r="B108" s="69" t="s">
        <v>553</v>
      </c>
    </row>
    <row r="109" spans="1:2">
      <c r="A109" s="68">
        <v>1239</v>
      </c>
      <c r="B109" s="69" t="s">
        <v>554</v>
      </c>
    </row>
    <row r="110" spans="1:2">
      <c r="A110" s="68">
        <v>1240</v>
      </c>
      <c r="B110" s="69" t="s">
        <v>692</v>
      </c>
    </row>
    <row r="111" spans="1:2">
      <c r="A111" s="68">
        <v>1241</v>
      </c>
      <c r="B111" s="69" t="s">
        <v>693</v>
      </c>
    </row>
    <row r="112" spans="1:2">
      <c r="A112" s="68">
        <v>1242</v>
      </c>
      <c r="B112" s="69" t="s">
        <v>694</v>
      </c>
    </row>
    <row r="113" spans="1:2">
      <c r="A113" s="68">
        <v>1243</v>
      </c>
      <c r="B113" s="69" t="s">
        <v>695</v>
      </c>
    </row>
    <row r="114" spans="1:2">
      <c r="A114" s="68">
        <v>1244</v>
      </c>
      <c r="B114" s="69" t="s">
        <v>696</v>
      </c>
    </row>
    <row r="115" spans="1:2">
      <c r="A115" s="68">
        <v>1245</v>
      </c>
      <c r="B115" s="69" t="s">
        <v>555</v>
      </c>
    </row>
    <row r="116" spans="1:2">
      <c r="A116" s="68">
        <v>1246</v>
      </c>
      <c r="B116" s="69" t="s">
        <v>697</v>
      </c>
    </row>
    <row r="117" spans="1:2">
      <c r="A117" s="68">
        <v>1248</v>
      </c>
      <c r="B117" s="69" t="s">
        <v>698</v>
      </c>
    </row>
    <row r="118" spans="1:2">
      <c r="A118" s="68">
        <v>1249</v>
      </c>
      <c r="B118" s="69" t="s">
        <v>556</v>
      </c>
    </row>
    <row r="119" spans="1:2">
      <c r="A119" s="68">
        <v>1250</v>
      </c>
      <c r="B119" s="69" t="s">
        <v>557</v>
      </c>
    </row>
    <row r="120" spans="1:2">
      <c r="A120" s="68">
        <v>1251</v>
      </c>
      <c r="B120" s="69" t="s">
        <v>558</v>
      </c>
    </row>
    <row r="121" spans="1:2">
      <c r="A121" s="68">
        <v>1252</v>
      </c>
      <c r="B121" s="69" t="s">
        <v>559</v>
      </c>
    </row>
    <row r="122" spans="1:2">
      <c r="A122" s="68">
        <v>1253</v>
      </c>
      <c r="B122" s="69" t="s">
        <v>699</v>
      </c>
    </row>
    <row r="123" spans="1:2">
      <c r="A123" s="68">
        <v>1254</v>
      </c>
      <c r="B123" s="69" t="s">
        <v>560</v>
      </c>
    </row>
    <row r="124" spans="1:2">
      <c r="A124" s="68">
        <v>1255</v>
      </c>
      <c r="B124" s="69" t="s">
        <v>700</v>
      </c>
    </row>
    <row r="125" spans="1:2">
      <c r="A125" s="68">
        <v>1256</v>
      </c>
      <c r="B125" s="69" t="s">
        <v>701</v>
      </c>
    </row>
    <row r="126" spans="1:2">
      <c r="A126" s="68">
        <v>1257</v>
      </c>
      <c r="B126" s="69" t="s">
        <v>702</v>
      </c>
    </row>
    <row r="127" spans="1:2">
      <c r="A127" s="68">
        <v>1258</v>
      </c>
      <c r="B127" s="69" t="s">
        <v>703</v>
      </c>
    </row>
    <row r="128" spans="1:2">
      <c r="A128" s="68">
        <v>1259</v>
      </c>
      <c r="B128" s="69" t="s">
        <v>704</v>
      </c>
    </row>
    <row r="129" spans="1:2">
      <c r="A129" s="68">
        <v>1260</v>
      </c>
      <c r="B129" s="69" t="s">
        <v>705</v>
      </c>
    </row>
    <row r="130" spans="1:2">
      <c r="A130" s="68">
        <v>2000</v>
      </c>
      <c r="B130" s="69" t="s">
        <v>561</v>
      </c>
    </row>
    <row r="131" spans="1:2">
      <c r="A131" s="68">
        <v>2001</v>
      </c>
      <c r="B131" s="69" t="s">
        <v>562</v>
      </c>
    </row>
    <row r="132" spans="1:2">
      <c r="A132" s="68">
        <v>2002</v>
      </c>
      <c r="B132" s="69" t="s">
        <v>563</v>
      </c>
    </row>
    <row r="133" spans="1:2">
      <c r="A133" s="68">
        <v>2003</v>
      </c>
      <c r="B133" s="69" t="s">
        <v>564</v>
      </c>
    </row>
    <row r="134" spans="1:2">
      <c r="A134" s="68">
        <v>2004</v>
      </c>
      <c r="B134" s="69" t="s">
        <v>565</v>
      </c>
    </row>
    <row r="135" spans="1:2">
      <c r="A135" s="68">
        <v>2005</v>
      </c>
      <c r="B135" s="69" t="s">
        <v>566</v>
      </c>
    </row>
    <row r="136" spans="1:2">
      <c r="A136" s="68">
        <v>2006</v>
      </c>
      <c r="B136" s="69" t="s">
        <v>706</v>
      </c>
    </row>
    <row r="137" spans="1:2">
      <c r="A137" s="68">
        <v>2007</v>
      </c>
      <c r="B137" s="69" t="s">
        <v>567</v>
      </c>
    </row>
    <row r="138" spans="1:2">
      <c r="A138" s="68">
        <v>2008</v>
      </c>
      <c r="B138" s="69" t="s">
        <v>568</v>
      </c>
    </row>
    <row r="139" spans="1:2">
      <c r="A139" s="68">
        <v>2009</v>
      </c>
      <c r="B139" s="69" t="s">
        <v>707</v>
      </c>
    </row>
    <row r="140" spans="1:2">
      <c r="A140" s="68">
        <v>2010</v>
      </c>
      <c r="B140" s="69" t="s">
        <v>708</v>
      </c>
    </row>
    <row r="141" spans="1:2">
      <c r="A141" s="68">
        <v>2011</v>
      </c>
      <c r="B141" s="69" t="s">
        <v>709</v>
      </c>
    </row>
    <row r="142" spans="1:2">
      <c r="A142" s="68">
        <v>2012</v>
      </c>
      <c r="B142" s="69" t="s">
        <v>710</v>
      </c>
    </row>
    <row r="143" spans="1:2">
      <c r="A143" s="68">
        <v>2013</v>
      </c>
      <c r="B143" s="69" t="s">
        <v>711</v>
      </c>
    </row>
    <row r="144" spans="1:2">
      <c r="A144" s="68">
        <v>2014</v>
      </c>
      <c r="B144" s="69" t="s">
        <v>712</v>
      </c>
    </row>
    <row r="145" spans="1:2">
      <c r="A145" s="68">
        <v>2015</v>
      </c>
      <c r="B145" s="69" t="s">
        <v>713</v>
      </c>
    </row>
    <row r="146" spans="1:2">
      <c r="A146" s="68">
        <v>2016</v>
      </c>
      <c r="B146" s="69" t="s">
        <v>714</v>
      </c>
    </row>
    <row r="147" spans="1:2">
      <c r="A147" s="68">
        <v>2017</v>
      </c>
      <c r="B147" s="69" t="s">
        <v>569</v>
      </c>
    </row>
    <row r="148" spans="1:2">
      <c r="A148" s="68">
        <v>2018</v>
      </c>
      <c r="B148" s="69" t="s">
        <v>715</v>
      </c>
    </row>
    <row r="149" spans="1:2">
      <c r="A149" s="68">
        <v>2019</v>
      </c>
      <c r="B149" s="69" t="s">
        <v>716</v>
      </c>
    </row>
    <row r="150" spans="1:2">
      <c r="A150" s="68">
        <v>2020</v>
      </c>
      <c r="B150" s="69" t="s">
        <v>717</v>
      </c>
    </row>
    <row r="151" spans="1:2">
      <c r="A151" s="68">
        <v>2021</v>
      </c>
      <c r="B151" s="69" t="s">
        <v>718</v>
      </c>
    </row>
    <row r="152" spans="1:2">
      <c r="A152" s="68">
        <v>2022</v>
      </c>
      <c r="B152" s="69" t="s">
        <v>570</v>
      </c>
    </row>
    <row r="153" spans="1:2">
      <c r="A153" s="68">
        <v>2023</v>
      </c>
      <c r="B153" s="69" t="s">
        <v>719</v>
      </c>
    </row>
    <row r="154" spans="1:2">
      <c r="A154" s="68">
        <v>2024</v>
      </c>
      <c r="B154" s="69" t="s">
        <v>571</v>
      </c>
    </row>
    <row r="155" spans="1:2">
      <c r="A155" s="68">
        <v>2025</v>
      </c>
      <c r="B155" s="69" t="s">
        <v>720</v>
      </c>
    </row>
    <row r="156" spans="1:2">
      <c r="A156" s="68">
        <v>2026</v>
      </c>
      <c r="B156" s="69" t="s">
        <v>721</v>
      </c>
    </row>
    <row r="157" spans="1:2">
      <c r="A157" s="68">
        <v>2027</v>
      </c>
      <c r="B157" s="69" t="s">
        <v>722</v>
      </c>
    </row>
    <row r="158" spans="1:2">
      <c r="A158" s="68">
        <v>2028</v>
      </c>
      <c r="B158" s="69" t="s">
        <v>572</v>
      </c>
    </row>
    <row r="159" spans="1:2">
      <c r="A159" s="68">
        <v>2029</v>
      </c>
      <c r="B159" s="69" t="s">
        <v>573</v>
      </c>
    </row>
    <row r="160" spans="1:2">
      <c r="A160" s="68">
        <v>2030</v>
      </c>
      <c r="B160" s="69" t="s">
        <v>723</v>
      </c>
    </row>
    <row r="161" spans="1:2">
      <c r="A161" s="68">
        <v>2031</v>
      </c>
      <c r="B161" s="69" t="s">
        <v>724</v>
      </c>
    </row>
    <row r="162" spans="1:2">
      <c r="A162" s="68">
        <v>2032</v>
      </c>
      <c r="B162" s="69" t="s">
        <v>694</v>
      </c>
    </row>
    <row r="163" spans="1:2">
      <c r="A163" s="68">
        <v>2033</v>
      </c>
      <c r="B163" s="69" t="s">
        <v>725</v>
      </c>
    </row>
    <row r="164" spans="1:2">
      <c r="A164" s="68">
        <v>2034</v>
      </c>
      <c r="B164" s="69" t="s">
        <v>726</v>
      </c>
    </row>
    <row r="165" spans="1:2">
      <c r="A165" s="68">
        <v>2035</v>
      </c>
      <c r="B165" s="69" t="s">
        <v>574</v>
      </c>
    </row>
    <row r="166" spans="1:2">
      <c r="A166" s="68">
        <v>2036</v>
      </c>
      <c r="B166" s="69" t="s">
        <v>727</v>
      </c>
    </row>
    <row r="167" spans="1:2">
      <c r="A167" s="68">
        <v>2037</v>
      </c>
      <c r="B167" s="69" t="s">
        <v>728</v>
      </c>
    </row>
    <row r="168" spans="1:2">
      <c r="A168" s="68">
        <v>2038</v>
      </c>
      <c r="B168" s="69" t="s">
        <v>729</v>
      </c>
    </row>
    <row r="169" spans="1:2">
      <c r="A169" s="68">
        <v>2039</v>
      </c>
      <c r="B169" s="69" t="s">
        <v>730</v>
      </c>
    </row>
    <row r="170" spans="1:2">
      <c r="A170" s="68">
        <v>2040</v>
      </c>
      <c r="B170" s="69" t="s">
        <v>731</v>
      </c>
    </row>
    <row r="171" spans="1:2">
      <c r="A171" s="68">
        <v>2041</v>
      </c>
      <c r="B171" s="69" t="s">
        <v>575</v>
      </c>
    </row>
    <row r="172" spans="1:2">
      <c r="A172" s="68">
        <v>2042</v>
      </c>
      <c r="B172" s="69" t="s">
        <v>732</v>
      </c>
    </row>
    <row r="173" spans="1:2">
      <c r="A173" s="68">
        <v>2043</v>
      </c>
      <c r="B173" s="69" t="s">
        <v>733</v>
      </c>
    </row>
    <row r="174" spans="1:2">
      <c r="A174" s="68">
        <v>2044</v>
      </c>
      <c r="B174" s="69" t="s">
        <v>734</v>
      </c>
    </row>
    <row r="175" spans="1:2">
      <c r="A175" s="68">
        <v>2045</v>
      </c>
      <c r="B175" s="69" t="s">
        <v>735</v>
      </c>
    </row>
    <row r="176" spans="1:2">
      <c r="A176" s="68">
        <v>2046</v>
      </c>
      <c r="B176" s="69" t="s">
        <v>736</v>
      </c>
    </row>
    <row r="177" spans="1:2">
      <c r="A177" s="68">
        <v>2047</v>
      </c>
      <c r="B177" s="69" t="s">
        <v>737</v>
      </c>
    </row>
    <row r="178" spans="1:2">
      <c r="A178" s="68">
        <v>2048</v>
      </c>
      <c r="B178" s="69" t="s">
        <v>738</v>
      </c>
    </row>
    <row r="179" spans="1:2">
      <c r="A179" s="68">
        <v>2049</v>
      </c>
      <c r="B179" s="69" t="s">
        <v>739</v>
      </c>
    </row>
    <row r="180" spans="1:2">
      <c r="A180" s="68">
        <v>2050</v>
      </c>
      <c r="B180" s="69" t="s">
        <v>600</v>
      </c>
    </row>
    <row r="181" spans="1:2">
      <c r="A181" s="68">
        <v>2051</v>
      </c>
      <c r="B181" s="69" t="s">
        <v>601</v>
      </c>
    </row>
    <row r="182" spans="1:2">
      <c r="A182" s="68">
        <v>2052</v>
      </c>
      <c r="B182" s="69" t="s">
        <v>740</v>
      </c>
    </row>
    <row r="183" spans="1:2">
      <c r="A183" s="68">
        <v>2053</v>
      </c>
      <c r="B183" s="69" t="s">
        <v>741</v>
      </c>
    </row>
    <row r="184" spans="1:2">
      <c r="A184" s="68">
        <v>2054</v>
      </c>
      <c r="B184" s="69" t="s">
        <v>742</v>
      </c>
    </row>
    <row r="185" spans="1:2">
      <c r="A185" s="68">
        <v>2055</v>
      </c>
      <c r="B185" s="69" t="s">
        <v>743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05"/>
  <sheetViews>
    <sheetView zoomScaleNormal="100" workbookViewId="0">
      <pane ySplit="3" topLeftCell="A479" activePane="bottomLeft" state="frozen"/>
      <selection pane="bottomLeft" activeCell="B4" sqref="B4:C505"/>
    </sheetView>
  </sheetViews>
  <sheetFormatPr defaultRowHeight="15"/>
  <cols>
    <col min="1" max="1" width="5.28515625" style="68" bestFit="1" customWidth="1"/>
    <col min="2" max="2" width="9.28515625" style="68" bestFit="1" customWidth="1"/>
    <col min="3" max="3" width="35.140625" style="69" bestFit="1" customWidth="1"/>
    <col min="4" max="4" width="11.5703125" style="68" bestFit="1" customWidth="1"/>
    <col min="5" max="5" width="12.42578125" style="68" bestFit="1" customWidth="1"/>
    <col min="6" max="6" width="11.7109375" style="68" bestFit="1" customWidth="1"/>
    <col min="7" max="7" width="13.140625" style="70" bestFit="1" customWidth="1"/>
    <col min="8" max="8" width="12.28515625" style="71" bestFit="1" customWidth="1"/>
    <col min="9" max="9" width="9.140625" style="70" bestFit="1" customWidth="1"/>
    <col min="10" max="11" width="13.5703125" style="71" bestFit="1" customWidth="1"/>
    <col min="12" max="12" width="13.7109375" style="71" bestFit="1" customWidth="1"/>
    <col min="13" max="13" width="10" style="71" bestFit="1" customWidth="1"/>
    <col min="14" max="14" width="13.7109375" style="71" bestFit="1" customWidth="1"/>
    <col min="15" max="15" width="11.85546875" style="71" bestFit="1" customWidth="1"/>
    <col min="16" max="16" width="12.140625" style="71" bestFit="1" customWidth="1"/>
    <col min="17" max="17" width="11.85546875" style="71" bestFit="1" customWidth="1"/>
    <col min="18" max="18" width="13.140625" style="71" bestFit="1" customWidth="1"/>
    <col min="19" max="19" width="10.5703125" style="69" bestFit="1" customWidth="1"/>
    <col min="20" max="20" width="14.28515625" style="69" bestFit="1" customWidth="1"/>
    <col min="21" max="16384" width="9.140625" style="69"/>
  </cols>
  <sheetData>
    <row r="1" spans="1:20">
      <c r="A1" s="68" t="s">
        <v>485</v>
      </c>
    </row>
    <row r="3" spans="1:20">
      <c r="A3" s="68" t="s">
        <v>486</v>
      </c>
      <c r="B3" s="68" t="s">
        <v>487</v>
      </c>
      <c r="C3" s="69" t="s">
        <v>2</v>
      </c>
      <c r="D3" s="68" t="s">
        <v>488</v>
      </c>
      <c r="E3" s="68" t="s">
        <v>489</v>
      </c>
      <c r="F3" s="68" t="s">
        <v>490</v>
      </c>
      <c r="G3" s="70" t="s">
        <v>620</v>
      </c>
      <c r="H3" s="71" t="s">
        <v>621</v>
      </c>
      <c r="I3" s="70" t="s">
        <v>491</v>
      </c>
      <c r="J3" s="71" t="s">
        <v>622</v>
      </c>
      <c r="K3" s="71" t="s">
        <v>623</v>
      </c>
      <c r="L3" s="71" t="s">
        <v>624</v>
      </c>
      <c r="M3" s="71" t="s">
        <v>625</v>
      </c>
      <c r="N3" s="71" t="s">
        <v>626</v>
      </c>
      <c r="O3" s="71" t="s">
        <v>627</v>
      </c>
      <c r="P3" s="71" t="s">
        <v>628</v>
      </c>
      <c r="Q3" s="71" t="s">
        <v>629</v>
      </c>
      <c r="R3" s="71" t="s">
        <v>630</v>
      </c>
      <c r="S3" s="71" t="s">
        <v>631</v>
      </c>
      <c r="T3" s="69" t="s">
        <v>632</v>
      </c>
    </row>
    <row r="4" spans="1:20">
      <c r="A4" s="68">
        <v>1</v>
      </c>
      <c r="B4" s="68">
        <v>200</v>
      </c>
      <c r="C4" s="69" t="s">
        <v>3</v>
      </c>
      <c r="D4" s="72">
        <v>26877</v>
      </c>
      <c r="E4" s="72"/>
      <c r="F4" s="68">
        <v>2003</v>
      </c>
      <c r="G4" s="70">
        <v>4004.59</v>
      </c>
      <c r="H4" s="71">
        <v>0</v>
      </c>
      <c r="I4" s="70" t="s">
        <v>493</v>
      </c>
      <c r="J4" s="71">
        <v>0</v>
      </c>
      <c r="K4" s="71">
        <v>0</v>
      </c>
      <c r="L4" s="71">
        <v>0</v>
      </c>
      <c r="M4" s="71">
        <v>0</v>
      </c>
      <c r="N4" s="71">
        <v>0</v>
      </c>
      <c r="O4" s="71">
        <v>0</v>
      </c>
      <c r="P4" s="71">
        <v>0</v>
      </c>
      <c r="Q4" s="71">
        <v>0</v>
      </c>
      <c r="R4" s="71">
        <v>0</v>
      </c>
      <c r="S4" s="71">
        <f>SUM(G4:H4)</f>
        <v>4004.59</v>
      </c>
      <c r="T4" s="71">
        <f>SUM(J4:R4)</f>
        <v>0</v>
      </c>
    </row>
    <row r="5" spans="1:20">
      <c r="A5" s="68">
        <v>1</v>
      </c>
      <c r="B5" s="68">
        <v>397</v>
      </c>
      <c r="C5" s="69" t="s">
        <v>4</v>
      </c>
      <c r="D5" s="72">
        <v>27442</v>
      </c>
      <c r="E5" s="72"/>
      <c r="F5" s="68">
        <v>2009</v>
      </c>
      <c r="G5" s="70">
        <v>3114.15</v>
      </c>
      <c r="H5" s="71">
        <v>1054.4000000000001</v>
      </c>
      <c r="I5" s="70" t="s">
        <v>493</v>
      </c>
      <c r="J5" s="71">
        <v>0</v>
      </c>
      <c r="K5" s="71">
        <v>0</v>
      </c>
      <c r="L5" s="71">
        <v>0</v>
      </c>
      <c r="M5" s="71">
        <v>0</v>
      </c>
      <c r="N5" s="71">
        <v>0</v>
      </c>
      <c r="O5" s="71">
        <v>0</v>
      </c>
      <c r="P5" s="71">
        <v>0</v>
      </c>
      <c r="Q5" s="71">
        <v>0</v>
      </c>
      <c r="R5" s="71">
        <v>0</v>
      </c>
      <c r="S5" s="71">
        <f t="shared" ref="S5:S68" si="0">SUM(G5:H5)</f>
        <v>4168.55</v>
      </c>
      <c r="T5" s="71">
        <f t="shared" ref="T5:T68" si="1">SUM(J5:R5)</f>
        <v>0</v>
      </c>
    </row>
    <row r="6" spans="1:20">
      <c r="A6" s="68">
        <v>1</v>
      </c>
      <c r="B6" s="68">
        <v>508</v>
      </c>
      <c r="C6" s="69" t="s">
        <v>5</v>
      </c>
      <c r="D6" s="72">
        <v>27828</v>
      </c>
      <c r="E6" s="72"/>
      <c r="F6" s="68">
        <v>2009</v>
      </c>
      <c r="G6" s="70">
        <v>3433.36</v>
      </c>
      <c r="H6" s="71">
        <v>803.34</v>
      </c>
      <c r="I6" s="70" t="s">
        <v>493</v>
      </c>
      <c r="J6" s="71">
        <v>0</v>
      </c>
      <c r="K6" s="71">
        <v>0</v>
      </c>
      <c r="L6" s="71">
        <v>0</v>
      </c>
      <c r="M6" s="71">
        <v>0</v>
      </c>
      <c r="N6" s="71">
        <v>0</v>
      </c>
      <c r="O6" s="71">
        <v>0</v>
      </c>
      <c r="P6" s="71">
        <v>0</v>
      </c>
      <c r="Q6" s="71">
        <v>0</v>
      </c>
      <c r="R6" s="71">
        <v>0</v>
      </c>
      <c r="S6" s="71">
        <f t="shared" si="0"/>
        <v>4236.7</v>
      </c>
      <c r="T6" s="71">
        <f t="shared" si="1"/>
        <v>0</v>
      </c>
    </row>
    <row r="7" spans="1:20">
      <c r="A7" s="68">
        <v>1</v>
      </c>
      <c r="B7" s="68">
        <v>510</v>
      </c>
      <c r="C7" s="69" t="s">
        <v>6</v>
      </c>
      <c r="D7" s="72">
        <v>27828</v>
      </c>
      <c r="E7" s="72"/>
      <c r="F7" s="68">
        <v>2009</v>
      </c>
      <c r="G7" s="70">
        <v>3433.36</v>
      </c>
      <c r="H7" s="71">
        <v>0</v>
      </c>
      <c r="I7" s="70" t="s">
        <v>493</v>
      </c>
      <c r="J7" s="71">
        <v>0</v>
      </c>
      <c r="K7" s="71">
        <v>0</v>
      </c>
      <c r="L7" s="71">
        <v>0</v>
      </c>
      <c r="M7" s="71">
        <v>0</v>
      </c>
      <c r="N7" s="71">
        <v>0</v>
      </c>
      <c r="O7" s="71">
        <v>0</v>
      </c>
      <c r="P7" s="71">
        <v>0</v>
      </c>
      <c r="Q7" s="71">
        <v>0</v>
      </c>
      <c r="R7" s="71">
        <v>0</v>
      </c>
      <c r="S7" s="71">
        <f t="shared" si="0"/>
        <v>3433.36</v>
      </c>
      <c r="T7" s="71">
        <f t="shared" si="1"/>
        <v>0</v>
      </c>
    </row>
    <row r="8" spans="1:20">
      <c r="A8" s="68">
        <v>1</v>
      </c>
      <c r="B8" s="68">
        <v>542</v>
      </c>
      <c r="C8" s="69" t="s">
        <v>7</v>
      </c>
      <c r="D8" s="72">
        <v>27955</v>
      </c>
      <c r="E8" s="72"/>
      <c r="F8" s="68">
        <v>2018</v>
      </c>
      <c r="G8" s="70">
        <v>1651.49</v>
      </c>
      <c r="H8" s="71">
        <v>0</v>
      </c>
      <c r="I8" s="70" t="s">
        <v>493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71">
        <v>0</v>
      </c>
      <c r="Q8" s="71">
        <v>0</v>
      </c>
      <c r="R8" s="71">
        <v>0</v>
      </c>
      <c r="S8" s="71">
        <f t="shared" si="0"/>
        <v>1651.49</v>
      </c>
      <c r="T8" s="71">
        <f t="shared" si="1"/>
        <v>0</v>
      </c>
    </row>
    <row r="9" spans="1:20">
      <c r="A9" s="68">
        <v>1</v>
      </c>
      <c r="B9" s="68">
        <v>788</v>
      </c>
      <c r="C9" s="69" t="s">
        <v>8</v>
      </c>
      <c r="D9" s="72">
        <v>28551</v>
      </c>
      <c r="E9" s="72"/>
      <c r="F9" s="68">
        <v>2003</v>
      </c>
      <c r="G9" s="70">
        <v>1741.36</v>
      </c>
      <c r="H9" s="71">
        <v>1054.4000000000001</v>
      </c>
      <c r="I9" s="70" t="s">
        <v>493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  <c r="P9" s="71">
        <v>0</v>
      </c>
      <c r="Q9" s="71">
        <v>0</v>
      </c>
      <c r="R9" s="71">
        <v>0</v>
      </c>
      <c r="S9" s="71">
        <f t="shared" si="0"/>
        <v>2795.76</v>
      </c>
      <c r="T9" s="71">
        <f t="shared" si="1"/>
        <v>0</v>
      </c>
    </row>
    <row r="10" spans="1:20">
      <c r="A10" s="68">
        <v>1</v>
      </c>
      <c r="B10" s="68">
        <v>820</v>
      </c>
      <c r="C10" s="69" t="s">
        <v>9</v>
      </c>
      <c r="D10" s="72">
        <v>28647</v>
      </c>
      <c r="E10" s="72"/>
      <c r="F10" s="68">
        <v>2000</v>
      </c>
      <c r="G10" s="70">
        <v>2116.63</v>
      </c>
      <c r="H10" s="71">
        <v>0</v>
      </c>
      <c r="I10" s="70" t="s">
        <v>493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  <c r="P10" s="71">
        <v>0</v>
      </c>
      <c r="Q10" s="71">
        <v>0</v>
      </c>
      <c r="R10" s="71">
        <v>0</v>
      </c>
      <c r="S10" s="71">
        <f t="shared" si="0"/>
        <v>2116.63</v>
      </c>
      <c r="T10" s="71">
        <f t="shared" si="1"/>
        <v>0</v>
      </c>
    </row>
    <row r="11" spans="1:20">
      <c r="A11" s="68">
        <v>1</v>
      </c>
      <c r="B11" s="68">
        <v>830</v>
      </c>
      <c r="C11" s="69" t="s">
        <v>10</v>
      </c>
      <c r="D11" s="72">
        <v>28688</v>
      </c>
      <c r="E11" s="72"/>
      <c r="F11" s="68">
        <v>2009</v>
      </c>
      <c r="G11" s="70">
        <v>4173.26</v>
      </c>
      <c r="H11" s="71">
        <v>0</v>
      </c>
      <c r="I11" s="70" t="s">
        <v>493</v>
      </c>
      <c r="J11" s="71">
        <v>0</v>
      </c>
      <c r="K11" s="71">
        <v>0</v>
      </c>
      <c r="L11" s="71">
        <v>0</v>
      </c>
      <c r="M11" s="71">
        <v>0</v>
      </c>
      <c r="N11" s="71">
        <v>0</v>
      </c>
      <c r="O11" s="71">
        <v>0</v>
      </c>
      <c r="P11" s="71">
        <v>0</v>
      </c>
      <c r="Q11" s="71">
        <v>0</v>
      </c>
      <c r="R11" s="71">
        <v>0</v>
      </c>
      <c r="S11" s="71">
        <f t="shared" si="0"/>
        <v>4173.26</v>
      </c>
      <c r="T11" s="71">
        <f t="shared" si="1"/>
        <v>0</v>
      </c>
    </row>
    <row r="12" spans="1:20">
      <c r="A12" s="68">
        <v>1</v>
      </c>
      <c r="B12" s="68">
        <v>863</v>
      </c>
      <c r="C12" s="69" t="s">
        <v>11</v>
      </c>
      <c r="D12" s="72">
        <v>28746</v>
      </c>
      <c r="E12" s="72"/>
      <c r="F12" s="68">
        <v>2000</v>
      </c>
      <c r="G12" s="70">
        <v>2116.63</v>
      </c>
      <c r="H12" s="71">
        <v>0</v>
      </c>
      <c r="I12" s="70" t="s">
        <v>493</v>
      </c>
      <c r="J12" s="71">
        <v>0</v>
      </c>
      <c r="K12" s="71">
        <v>0</v>
      </c>
      <c r="L12" s="71">
        <v>0</v>
      </c>
      <c r="M12" s="71">
        <v>0</v>
      </c>
      <c r="N12" s="71">
        <v>0</v>
      </c>
      <c r="O12" s="71">
        <v>0</v>
      </c>
      <c r="P12" s="71">
        <v>0</v>
      </c>
      <c r="Q12" s="71">
        <v>0</v>
      </c>
      <c r="R12" s="71">
        <v>0</v>
      </c>
      <c r="S12" s="71">
        <f t="shared" si="0"/>
        <v>2116.63</v>
      </c>
      <c r="T12" s="71">
        <f t="shared" si="1"/>
        <v>0</v>
      </c>
    </row>
    <row r="13" spans="1:20">
      <c r="A13" s="68">
        <v>1</v>
      </c>
      <c r="B13" s="68">
        <v>871</v>
      </c>
      <c r="C13" s="69" t="s">
        <v>12</v>
      </c>
      <c r="D13" s="72">
        <v>28758</v>
      </c>
      <c r="E13" s="72"/>
      <c r="F13" s="68">
        <v>2009</v>
      </c>
      <c r="G13" s="70">
        <v>3433.36</v>
      </c>
      <c r="H13" s="71">
        <v>1054.4000000000001</v>
      </c>
      <c r="I13" s="70" t="s">
        <v>493</v>
      </c>
      <c r="J13" s="71">
        <v>0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  <c r="P13" s="71">
        <v>0</v>
      </c>
      <c r="Q13" s="71">
        <v>0</v>
      </c>
      <c r="R13" s="71">
        <v>0</v>
      </c>
      <c r="S13" s="71">
        <f t="shared" si="0"/>
        <v>4487.76</v>
      </c>
      <c r="T13" s="71">
        <f t="shared" si="1"/>
        <v>0</v>
      </c>
    </row>
    <row r="14" spans="1:20">
      <c r="A14" s="68">
        <v>1</v>
      </c>
      <c r="B14" s="68">
        <v>897</v>
      </c>
      <c r="C14" s="69" t="s">
        <v>13</v>
      </c>
      <c r="D14" s="72">
        <v>28779</v>
      </c>
      <c r="E14" s="72"/>
      <c r="F14" s="68">
        <v>2000</v>
      </c>
      <c r="G14" s="70">
        <v>1579.46</v>
      </c>
      <c r="H14" s="71">
        <v>0</v>
      </c>
      <c r="I14" s="70" t="s">
        <v>493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  <c r="Q14" s="71">
        <v>0</v>
      </c>
      <c r="R14" s="71">
        <v>0</v>
      </c>
      <c r="S14" s="71">
        <f t="shared" si="0"/>
        <v>1579.46</v>
      </c>
      <c r="T14" s="71">
        <f t="shared" si="1"/>
        <v>0</v>
      </c>
    </row>
    <row r="15" spans="1:20">
      <c r="A15" s="68">
        <v>1</v>
      </c>
      <c r="B15" s="68">
        <v>996</v>
      </c>
      <c r="C15" s="69" t="s">
        <v>14</v>
      </c>
      <c r="D15" s="72">
        <v>28887</v>
      </c>
      <c r="E15" s="72"/>
      <c r="F15" s="68">
        <v>2003</v>
      </c>
      <c r="G15" s="70">
        <v>3283.6</v>
      </c>
      <c r="H15" s="71">
        <v>0</v>
      </c>
      <c r="I15" s="70" t="s">
        <v>493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  <c r="R15" s="71">
        <v>0</v>
      </c>
      <c r="S15" s="71">
        <f t="shared" si="0"/>
        <v>3283.6</v>
      </c>
      <c r="T15" s="71">
        <f t="shared" si="1"/>
        <v>0</v>
      </c>
    </row>
    <row r="16" spans="1:20">
      <c r="A16" s="68">
        <v>1</v>
      </c>
      <c r="B16" s="68">
        <v>1008</v>
      </c>
      <c r="C16" s="69" t="s">
        <v>15</v>
      </c>
      <c r="D16" s="72">
        <v>28902</v>
      </c>
      <c r="E16" s="72"/>
      <c r="F16" s="68">
        <v>2000</v>
      </c>
      <c r="G16" s="70">
        <v>1828.4</v>
      </c>
      <c r="H16" s="71">
        <v>0</v>
      </c>
      <c r="I16" s="70" t="s">
        <v>493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f t="shared" si="0"/>
        <v>1828.4</v>
      </c>
      <c r="T16" s="71">
        <f t="shared" si="1"/>
        <v>0</v>
      </c>
    </row>
    <row r="17" spans="1:20">
      <c r="A17" s="68">
        <v>1</v>
      </c>
      <c r="B17" s="68">
        <v>1037</v>
      </c>
      <c r="C17" s="69" t="s">
        <v>16</v>
      </c>
      <c r="D17" s="72">
        <v>28926</v>
      </c>
      <c r="E17" s="72"/>
      <c r="F17" s="68">
        <v>2003</v>
      </c>
      <c r="G17" s="70">
        <v>3127.25</v>
      </c>
      <c r="H17" s="71">
        <v>0</v>
      </c>
      <c r="I17" s="70" t="s">
        <v>493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f t="shared" si="0"/>
        <v>3127.25</v>
      </c>
      <c r="T17" s="71">
        <f t="shared" si="1"/>
        <v>0</v>
      </c>
    </row>
    <row r="18" spans="1:20">
      <c r="A18" s="68">
        <v>1</v>
      </c>
      <c r="B18" s="68">
        <v>1051</v>
      </c>
      <c r="C18" s="69" t="s">
        <v>17</v>
      </c>
      <c r="D18" s="72">
        <v>28936</v>
      </c>
      <c r="E18" s="72"/>
      <c r="F18" s="68">
        <v>2028</v>
      </c>
      <c r="G18" s="70">
        <v>9730.36</v>
      </c>
      <c r="H18" s="71">
        <v>7084.42</v>
      </c>
      <c r="I18" s="70" t="s">
        <v>493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f t="shared" si="0"/>
        <v>16814.78</v>
      </c>
      <c r="T18" s="71">
        <f t="shared" si="1"/>
        <v>0</v>
      </c>
    </row>
    <row r="19" spans="1:20">
      <c r="A19" s="68">
        <v>1</v>
      </c>
      <c r="B19" s="68">
        <v>1056</v>
      </c>
      <c r="C19" s="69" t="s">
        <v>18</v>
      </c>
      <c r="D19" s="72">
        <v>28961</v>
      </c>
      <c r="E19" s="72"/>
      <c r="F19" s="68">
        <v>2018</v>
      </c>
      <c r="G19" s="70">
        <v>3785.26</v>
      </c>
      <c r="H19" s="71">
        <v>0</v>
      </c>
      <c r="I19" s="70" t="s">
        <v>493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0</v>
      </c>
      <c r="R19" s="71">
        <v>0</v>
      </c>
      <c r="S19" s="71">
        <f t="shared" si="0"/>
        <v>3785.26</v>
      </c>
      <c r="T19" s="71">
        <f t="shared" si="1"/>
        <v>0</v>
      </c>
    </row>
    <row r="20" spans="1:20">
      <c r="A20" s="63">
        <v>1</v>
      </c>
      <c r="B20" s="63">
        <v>1067</v>
      </c>
      <c r="C20" s="64" t="s">
        <v>19</v>
      </c>
      <c r="D20" s="65">
        <v>28968</v>
      </c>
      <c r="E20" s="65">
        <v>44497</v>
      </c>
      <c r="F20" s="63">
        <v>2003</v>
      </c>
      <c r="G20" s="66">
        <v>4021.81</v>
      </c>
      <c r="H20" s="66">
        <v>0</v>
      </c>
      <c r="I20" s="67" t="s">
        <v>493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71">
        <f t="shared" si="0"/>
        <v>4021.81</v>
      </c>
      <c r="T20" s="71">
        <f t="shared" si="1"/>
        <v>0</v>
      </c>
    </row>
    <row r="21" spans="1:20">
      <c r="A21" s="68">
        <v>1</v>
      </c>
      <c r="B21" s="68">
        <v>1071</v>
      </c>
      <c r="C21" s="69" t="s">
        <v>20</v>
      </c>
      <c r="D21" s="72">
        <v>28968</v>
      </c>
      <c r="E21" s="72"/>
      <c r="F21" s="68">
        <v>2003</v>
      </c>
      <c r="G21" s="70">
        <v>1741.36</v>
      </c>
      <c r="H21" s="71">
        <v>0</v>
      </c>
      <c r="I21" s="70" t="s">
        <v>493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f t="shared" si="0"/>
        <v>1741.36</v>
      </c>
      <c r="T21" s="71">
        <f t="shared" si="1"/>
        <v>0</v>
      </c>
    </row>
    <row r="22" spans="1:20">
      <c r="A22" s="68">
        <v>1</v>
      </c>
      <c r="B22" s="68">
        <v>1080</v>
      </c>
      <c r="C22" s="69" t="s">
        <v>21</v>
      </c>
      <c r="D22" s="72">
        <v>28968</v>
      </c>
      <c r="E22" s="72"/>
      <c r="F22" s="68">
        <v>2009</v>
      </c>
      <c r="G22" s="70">
        <v>3433.36</v>
      </c>
      <c r="H22" s="71">
        <v>0</v>
      </c>
      <c r="I22" s="70" t="s">
        <v>493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0</v>
      </c>
      <c r="S22" s="71">
        <f t="shared" si="0"/>
        <v>3433.36</v>
      </c>
      <c r="T22" s="71">
        <f t="shared" si="1"/>
        <v>0</v>
      </c>
    </row>
    <row r="23" spans="1:20">
      <c r="A23" s="68">
        <v>1</v>
      </c>
      <c r="B23" s="68">
        <v>1099</v>
      </c>
      <c r="C23" s="69" t="s">
        <v>22</v>
      </c>
      <c r="D23" s="72">
        <v>28997</v>
      </c>
      <c r="E23" s="72"/>
      <c r="F23" s="68">
        <v>2003</v>
      </c>
      <c r="G23" s="70">
        <v>3127.25</v>
      </c>
      <c r="H23" s="71">
        <v>0</v>
      </c>
      <c r="I23" s="70" t="s">
        <v>493</v>
      </c>
      <c r="J23" s="71">
        <v>0</v>
      </c>
      <c r="K23" s="71">
        <v>0</v>
      </c>
      <c r="L23" s="71">
        <v>0</v>
      </c>
      <c r="M23" s="71">
        <v>0</v>
      </c>
      <c r="N23" s="71">
        <v>0</v>
      </c>
      <c r="O23" s="71">
        <v>0</v>
      </c>
      <c r="P23" s="71">
        <v>0</v>
      </c>
      <c r="Q23" s="71">
        <v>0</v>
      </c>
      <c r="R23" s="71">
        <v>0</v>
      </c>
      <c r="S23" s="71">
        <f t="shared" si="0"/>
        <v>3127.25</v>
      </c>
      <c r="T23" s="71">
        <f t="shared" si="1"/>
        <v>0</v>
      </c>
    </row>
    <row r="24" spans="1:20">
      <c r="A24" s="68">
        <v>1</v>
      </c>
      <c r="B24" s="68">
        <v>1125</v>
      </c>
      <c r="C24" s="69" t="s">
        <v>23</v>
      </c>
      <c r="D24" s="72">
        <v>29011</v>
      </c>
      <c r="E24" s="72"/>
      <c r="F24" s="68">
        <v>2000</v>
      </c>
      <c r="G24" s="70">
        <v>2572.79</v>
      </c>
      <c r="H24" s="71">
        <v>0</v>
      </c>
      <c r="I24" s="70" t="s">
        <v>493</v>
      </c>
      <c r="J24" s="71">
        <v>0</v>
      </c>
      <c r="K24" s="71">
        <v>0</v>
      </c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f t="shared" si="0"/>
        <v>2572.79</v>
      </c>
      <c r="T24" s="71">
        <f t="shared" si="1"/>
        <v>0</v>
      </c>
    </row>
    <row r="25" spans="1:20">
      <c r="A25" s="68">
        <v>1</v>
      </c>
      <c r="B25" s="68">
        <v>1126</v>
      </c>
      <c r="C25" s="69" t="s">
        <v>24</v>
      </c>
      <c r="D25" s="72">
        <v>29017</v>
      </c>
      <c r="E25" s="72"/>
      <c r="F25" s="68">
        <v>2009</v>
      </c>
      <c r="G25" s="70">
        <v>4021.79</v>
      </c>
      <c r="H25" s="71">
        <v>1346.06</v>
      </c>
      <c r="I25" s="70" t="s">
        <v>493</v>
      </c>
      <c r="J25" s="71">
        <v>0</v>
      </c>
      <c r="K25" s="71">
        <v>0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f t="shared" si="0"/>
        <v>5367.85</v>
      </c>
      <c r="T25" s="71">
        <f t="shared" si="1"/>
        <v>0</v>
      </c>
    </row>
    <row r="26" spans="1:20">
      <c r="A26" s="68">
        <v>2</v>
      </c>
      <c r="B26" s="68">
        <v>1135</v>
      </c>
      <c r="C26" s="69" t="s">
        <v>414</v>
      </c>
      <c r="D26" s="72">
        <v>29031</v>
      </c>
      <c r="E26" s="72"/>
      <c r="F26" s="68">
        <v>2009</v>
      </c>
      <c r="G26" s="70">
        <v>2824.62</v>
      </c>
      <c r="H26" s="71">
        <v>0</v>
      </c>
      <c r="I26" s="70" t="s">
        <v>493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f t="shared" si="0"/>
        <v>2824.62</v>
      </c>
      <c r="T26" s="71">
        <f t="shared" si="1"/>
        <v>0</v>
      </c>
    </row>
    <row r="27" spans="1:20">
      <c r="A27" s="68">
        <v>1</v>
      </c>
      <c r="B27" s="68">
        <v>1159</v>
      </c>
      <c r="C27" s="69" t="s">
        <v>25</v>
      </c>
      <c r="D27" s="72">
        <v>29067</v>
      </c>
      <c r="E27" s="72"/>
      <c r="F27" s="68">
        <v>2003</v>
      </c>
      <c r="G27" s="70">
        <v>1579.46</v>
      </c>
      <c r="H27" s="71">
        <v>0</v>
      </c>
      <c r="I27" s="70" t="s">
        <v>493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f t="shared" si="0"/>
        <v>1579.46</v>
      </c>
      <c r="T27" s="71">
        <f t="shared" si="1"/>
        <v>0</v>
      </c>
    </row>
    <row r="28" spans="1:20">
      <c r="A28" s="68">
        <v>1</v>
      </c>
      <c r="B28" s="68">
        <v>1164</v>
      </c>
      <c r="C28" s="69" t="s">
        <v>26</v>
      </c>
      <c r="D28" s="72">
        <v>29067</v>
      </c>
      <c r="E28" s="72"/>
      <c r="F28" s="68">
        <v>2009</v>
      </c>
      <c r="G28" s="70">
        <v>3187.57</v>
      </c>
      <c r="H28" s="71">
        <v>1194.33</v>
      </c>
      <c r="I28" s="70" t="s">
        <v>493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f t="shared" si="0"/>
        <v>4381.8999999999996</v>
      </c>
      <c r="T28" s="71">
        <f t="shared" si="1"/>
        <v>0</v>
      </c>
    </row>
    <row r="29" spans="1:20">
      <c r="A29" s="68">
        <v>1</v>
      </c>
      <c r="B29" s="68">
        <v>1169</v>
      </c>
      <c r="C29" s="69" t="s">
        <v>27</v>
      </c>
      <c r="D29" s="72">
        <v>29067</v>
      </c>
      <c r="E29" s="72"/>
      <c r="F29" s="68">
        <v>2003</v>
      </c>
      <c r="G29" s="70">
        <v>2701.41</v>
      </c>
      <c r="H29" s="71">
        <v>0</v>
      </c>
      <c r="I29" s="70" t="s">
        <v>493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f t="shared" si="0"/>
        <v>2701.41</v>
      </c>
      <c r="T29" s="71">
        <f t="shared" si="1"/>
        <v>0</v>
      </c>
    </row>
    <row r="30" spans="1:20">
      <c r="A30" s="68">
        <v>1</v>
      </c>
      <c r="B30" s="68">
        <v>1177</v>
      </c>
      <c r="C30" s="69" t="s">
        <v>28</v>
      </c>
      <c r="D30" s="72">
        <v>29068</v>
      </c>
      <c r="E30" s="72"/>
      <c r="F30" s="68">
        <v>2009</v>
      </c>
      <c r="G30" s="70">
        <v>3114.15</v>
      </c>
      <c r="H30" s="71">
        <v>0</v>
      </c>
      <c r="I30" s="70" t="s">
        <v>493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f t="shared" si="0"/>
        <v>3114.15</v>
      </c>
      <c r="T30" s="71">
        <f t="shared" si="1"/>
        <v>0</v>
      </c>
    </row>
    <row r="31" spans="1:20">
      <c r="A31" s="68">
        <v>1</v>
      </c>
      <c r="B31" s="68">
        <v>1221</v>
      </c>
      <c r="C31" s="69" t="s">
        <v>29</v>
      </c>
      <c r="D31" s="72">
        <v>29087</v>
      </c>
      <c r="E31" s="72"/>
      <c r="F31" s="68">
        <v>2028</v>
      </c>
      <c r="G31" s="70">
        <v>5418.23</v>
      </c>
      <c r="H31" s="71">
        <v>2543.86</v>
      </c>
      <c r="I31" s="70" t="s">
        <v>493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f t="shared" si="0"/>
        <v>7962.09</v>
      </c>
      <c r="T31" s="71">
        <f t="shared" si="1"/>
        <v>0</v>
      </c>
    </row>
    <row r="32" spans="1:20">
      <c r="A32" s="68">
        <v>1</v>
      </c>
      <c r="B32" s="68">
        <v>1229</v>
      </c>
      <c r="C32" s="69" t="s">
        <v>30</v>
      </c>
      <c r="D32" s="72">
        <v>29089</v>
      </c>
      <c r="E32" s="72"/>
      <c r="F32" s="68">
        <v>2003</v>
      </c>
      <c r="G32" s="70">
        <v>3283.6</v>
      </c>
      <c r="H32" s="71">
        <v>0</v>
      </c>
      <c r="I32" s="70" t="s">
        <v>493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f t="shared" si="0"/>
        <v>3283.6</v>
      </c>
      <c r="T32" s="71">
        <f t="shared" si="1"/>
        <v>0</v>
      </c>
    </row>
    <row r="33" spans="1:20">
      <c r="A33" s="68">
        <v>1</v>
      </c>
      <c r="B33" s="68">
        <v>1243</v>
      </c>
      <c r="C33" s="69" t="s">
        <v>31</v>
      </c>
      <c r="D33" s="72">
        <v>29096</v>
      </c>
      <c r="E33" s="72"/>
      <c r="F33" s="68">
        <v>2003</v>
      </c>
      <c r="G33" s="70">
        <v>2116.63</v>
      </c>
      <c r="H33" s="71">
        <v>0</v>
      </c>
      <c r="I33" s="70" t="s">
        <v>493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f t="shared" si="0"/>
        <v>2116.63</v>
      </c>
      <c r="T33" s="71">
        <f t="shared" si="1"/>
        <v>0</v>
      </c>
    </row>
    <row r="34" spans="1:20">
      <c r="A34" s="68">
        <v>1</v>
      </c>
      <c r="B34" s="68">
        <v>1258</v>
      </c>
      <c r="C34" s="69" t="s">
        <v>32</v>
      </c>
      <c r="D34" s="72">
        <v>29102</v>
      </c>
      <c r="E34" s="72"/>
      <c r="F34" s="68">
        <v>2009</v>
      </c>
      <c r="G34" s="70">
        <v>3575.31</v>
      </c>
      <c r="H34" s="71">
        <v>1498.04</v>
      </c>
      <c r="I34" s="70" t="s">
        <v>493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0</v>
      </c>
      <c r="P34" s="71">
        <v>0</v>
      </c>
      <c r="Q34" s="71">
        <v>0</v>
      </c>
      <c r="R34" s="71">
        <v>0</v>
      </c>
      <c r="S34" s="71">
        <f t="shared" si="0"/>
        <v>5073.3500000000004</v>
      </c>
      <c r="T34" s="71">
        <f t="shared" si="1"/>
        <v>0</v>
      </c>
    </row>
    <row r="35" spans="1:20">
      <c r="A35" s="68">
        <v>1</v>
      </c>
      <c r="B35" s="68">
        <v>1263</v>
      </c>
      <c r="C35" s="69" t="s">
        <v>33</v>
      </c>
      <c r="D35" s="72">
        <v>29108</v>
      </c>
      <c r="E35" s="72"/>
      <c r="F35" s="68">
        <v>2035</v>
      </c>
      <c r="G35" s="70">
        <v>9431.7000000000007</v>
      </c>
      <c r="H35" s="71">
        <v>1734.18</v>
      </c>
      <c r="I35" s="70" t="s">
        <v>493</v>
      </c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71">
        <f t="shared" si="0"/>
        <v>11165.880000000001</v>
      </c>
      <c r="T35" s="71">
        <f t="shared" si="1"/>
        <v>0</v>
      </c>
    </row>
    <row r="36" spans="1:20">
      <c r="A36" s="68">
        <v>1</v>
      </c>
      <c r="B36" s="68">
        <v>1267</v>
      </c>
      <c r="C36" s="69" t="s">
        <v>34</v>
      </c>
      <c r="D36" s="72">
        <v>29099</v>
      </c>
      <c r="E36" s="72"/>
      <c r="F36" s="68">
        <v>2035</v>
      </c>
      <c r="G36" s="70">
        <v>9431.7000000000007</v>
      </c>
      <c r="H36" s="71">
        <v>7740.69</v>
      </c>
      <c r="I36" s="70" t="s">
        <v>493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f t="shared" si="0"/>
        <v>17172.39</v>
      </c>
      <c r="T36" s="71">
        <f t="shared" si="1"/>
        <v>0</v>
      </c>
    </row>
    <row r="37" spans="1:20">
      <c r="A37" s="68">
        <v>1</v>
      </c>
      <c r="B37" s="68">
        <v>1269</v>
      </c>
      <c r="C37" s="69" t="s">
        <v>35</v>
      </c>
      <c r="D37" s="72">
        <v>29118</v>
      </c>
      <c r="E37" s="72"/>
      <c r="F37" s="68">
        <v>2000</v>
      </c>
      <c r="G37" s="70">
        <v>1579.46</v>
      </c>
      <c r="H37" s="71">
        <v>0</v>
      </c>
      <c r="I37" s="70" t="s">
        <v>493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f t="shared" si="0"/>
        <v>1579.46</v>
      </c>
      <c r="T37" s="71">
        <f t="shared" si="1"/>
        <v>0</v>
      </c>
    </row>
    <row r="38" spans="1:20">
      <c r="A38" s="68">
        <v>1</v>
      </c>
      <c r="B38" s="68">
        <v>1328</v>
      </c>
      <c r="C38" s="69" t="s">
        <v>36</v>
      </c>
      <c r="D38" s="72">
        <v>29202</v>
      </c>
      <c r="E38" s="72"/>
      <c r="F38" s="68">
        <v>2009</v>
      </c>
      <c r="G38" s="70">
        <v>3114.15</v>
      </c>
      <c r="H38" s="71">
        <v>0</v>
      </c>
      <c r="I38" s="70" t="s">
        <v>493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f t="shared" si="0"/>
        <v>3114.15</v>
      </c>
      <c r="T38" s="71">
        <f t="shared" si="1"/>
        <v>0</v>
      </c>
    </row>
    <row r="39" spans="1:20">
      <c r="A39" s="68">
        <v>1</v>
      </c>
      <c r="B39" s="68">
        <v>1330</v>
      </c>
      <c r="C39" s="69" t="s">
        <v>37</v>
      </c>
      <c r="D39" s="72">
        <v>29202</v>
      </c>
      <c r="E39" s="72"/>
      <c r="F39" s="68">
        <v>2003</v>
      </c>
      <c r="G39" s="70">
        <v>2836.49</v>
      </c>
      <c r="H39" s="71">
        <v>0</v>
      </c>
      <c r="I39" s="70" t="s">
        <v>493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f t="shared" si="0"/>
        <v>2836.49</v>
      </c>
      <c r="T39" s="71">
        <f t="shared" si="1"/>
        <v>0</v>
      </c>
    </row>
    <row r="40" spans="1:20">
      <c r="A40" s="68">
        <v>1</v>
      </c>
      <c r="B40" s="68">
        <v>1333</v>
      </c>
      <c r="C40" s="69" t="s">
        <v>38</v>
      </c>
      <c r="D40" s="72">
        <v>29209</v>
      </c>
      <c r="E40" s="72"/>
      <c r="F40" s="68">
        <v>2003</v>
      </c>
      <c r="G40" s="70">
        <v>3127.25</v>
      </c>
      <c r="H40" s="71">
        <v>0</v>
      </c>
      <c r="I40" s="70" t="s">
        <v>493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71">
        <v>0</v>
      </c>
      <c r="Q40" s="71">
        <v>0</v>
      </c>
      <c r="R40" s="71">
        <v>0</v>
      </c>
      <c r="S40" s="71">
        <f t="shared" si="0"/>
        <v>3127.25</v>
      </c>
      <c r="T40" s="71">
        <f t="shared" si="1"/>
        <v>0</v>
      </c>
    </row>
    <row r="41" spans="1:20">
      <c r="A41" s="68">
        <v>1</v>
      </c>
      <c r="B41" s="68">
        <v>1337</v>
      </c>
      <c r="C41" s="69" t="s">
        <v>39</v>
      </c>
      <c r="D41" s="72">
        <v>29206</v>
      </c>
      <c r="E41" s="72"/>
      <c r="F41" s="68">
        <v>2009</v>
      </c>
      <c r="G41" s="70">
        <v>2824.62</v>
      </c>
      <c r="H41" s="71">
        <v>1054.4000000000001</v>
      </c>
      <c r="I41" s="70" t="s">
        <v>493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71">
        <v>0</v>
      </c>
      <c r="Q41" s="71">
        <v>0</v>
      </c>
      <c r="R41" s="71">
        <v>0</v>
      </c>
      <c r="S41" s="71">
        <f t="shared" si="0"/>
        <v>3879.02</v>
      </c>
      <c r="T41" s="71">
        <f t="shared" si="1"/>
        <v>0</v>
      </c>
    </row>
    <row r="42" spans="1:20">
      <c r="A42" s="68">
        <v>1</v>
      </c>
      <c r="B42" s="68">
        <v>1363</v>
      </c>
      <c r="C42" s="69" t="s">
        <v>40</v>
      </c>
      <c r="D42" s="72">
        <v>29227</v>
      </c>
      <c r="E42" s="72"/>
      <c r="F42" s="68">
        <v>2009</v>
      </c>
      <c r="G42" s="70">
        <v>3433.36</v>
      </c>
      <c r="H42" s="71">
        <v>0</v>
      </c>
      <c r="I42" s="70" t="s">
        <v>493</v>
      </c>
      <c r="J42" s="71">
        <v>708.95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f t="shared" si="0"/>
        <v>3433.36</v>
      </c>
      <c r="T42" s="71">
        <f t="shared" si="1"/>
        <v>708.95</v>
      </c>
    </row>
    <row r="43" spans="1:20">
      <c r="A43" s="68">
        <v>1</v>
      </c>
      <c r="B43" s="68">
        <v>1369</v>
      </c>
      <c r="C43" s="69" t="s">
        <v>41</v>
      </c>
      <c r="D43" s="72">
        <v>29234</v>
      </c>
      <c r="E43" s="72"/>
      <c r="F43" s="68">
        <v>2018</v>
      </c>
      <c r="G43" s="70">
        <v>2107.77</v>
      </c>
      <c r="H43" s="71">
        <v>0</v>
      </c>
      <c r="I43" s="70" t="s">
        <v>493</v>
      </c>
      <c r="J43" s="71">
        <v>0</v>
      </c>
      <c r="K43" s="71">
        <v>0</v>
      </c>
      <c r="L43" s="71">
        <v>0</v>
      </c>
      <c r="M43" s="71">
        <v>0</v>
      </c>
      <c r="N43" s="71">
        <v>0</v>
      </c>
      <c r="O43" s="71">
        <v>0</v>
      </c>
      <c r="P43" s="71">
        <v>0</v>
      </c>
      <c r="Q43" s="71">
        <v>0</v>
      </c>
      <c r="R43" s="71">
        <v>0</v>
      </c>
      <c r="S43" s="71">
        <f t="shared" si="0"/>
        <v>2107.77</v>
      </c>
      <c r="T43" s="71">
        <f t="shared" si="1"/>
        <v>0</v>
      </c>
    </row>
    <row r="44" spans="1:20">
      <c r="A44" s="68">
        <v>1</v>
      </c>
      <c r="B44" s="68">
        <v>1393</v>
      </c>
      <c r="C44" s="69" t="s">
        <v>42</v>
      </c>
      <c r="D44" s="72">
        <v>29283</v>
      </c>
      <c r="E44" s="72"/>
      <c r="F44" s="68">
        <v>2021</v>
      </c>
      <c r="G44" s="70">
        <v>3114.15</v>
      </c>
      <c r="H44" s="71">
        <v>0</v>
      </c>
      <c r="I44" s="70" t="s">
        <v>493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f t="shared" si="0"/>
        <v>3114.15</v>
      </c>
      <c r="T44" s="71">
        <f t="shared" si="1"/>
        <v>0</v>
      </c>
    </row>
    <row r="45" spans="1:20">
      <c r="A45" s="68">
        <v>1</v>
      </c>
      <c r="B45" s="68">
        <v>1413</v>
      </c>
      <c r="C45" s="69" t="s">
        <v>43</v>
      </c>
      <c r="D45" s="72">
        <v>29290</v>
      </c>
      <c r="E45" s="72"/>
      <c r="F45" s="68">
        <v>2035</v>
      </c>
      <c r="G45" s="70">
        <v>9431.7000000000007</v>
      </c>
      <c r="H45" s="71">
        <v>11508.75</v>
      </c>
      <c r="I45" s="70" t="s">
        <v>493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f t="shared" si="0"/>
        <v>20940.45</v>
      </c>
      <c r="T45" s="71">
        <f t="shared" si="1"/>
        <v>0</v>
      </c>
    </row>
    <row r="46" spans="1:20">
      <c r="A46" s="68">
        <v>1</v>
      </c>
      <c r="B46" s="68">
        <v>1418</v>
      </c>
      <c r="C46" s="69" t="s">
        <v>44</v>
      </c>
      <c r="D46" s="72">
        <v>29297</v>
      </c>
      <c r="E46" s="72"/>
      <c r="F46" s="68">
        <v>2007</v>
      </c>
      <c r="G46" s="70">
        <v>3785.26</v>
      </c>
      <c r="H46" s="71">
        <v>0</v>
      </c>
      <c r="I46" s="70" t="s">
        <v>493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  <c r="O46" s="71">
        <v>0</v>
      </c>
      <c r="P46" s="71">
        <v>0</v>
      </c>
      <c r="Q46" s="71">
        <v>0</v>
      </c>
      <c r="R46" s="71">
        <v>0</v>
      </c>
      <c r="S46" s="71">
        <f t="shared" si="0"/>
        <v>3785.26</v>
      </c>
      <c r="T46" s="71">
        <f t="shared" si="1"/>
        <v>0</v>
      </c>
    </row>
    <row r="47" spans="1:20">
      <c r="A47" s="68">
        <v>1</v>
      </c>
      <c r="B47" s="68">
        <v>1427</v>
      </c>
      <c r="C47" s="69" t="s">
        <v>45</v>
      </c>
      <c r="D47" s="72">
        <v>29298</v>
      </c>
      <c r="E47" s="72"/>
      <c r="F47" s="68">
        <v>2035</v>
      </c>
      <c r="G47" s="70">
        <v>9431.7000000000007</v>
      </c>
      <c r="H47" s="71">
        <v>1734.18</v>
      </c>
      <c r="I47" s="70" t="s">
        <v>493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f t="shared" si="0"/>
        <v>11165.880000000001</v>
      </c>
      <c r="T47" s="71">
        <f t="shared" si="1"/>
        <v>0</v>
      </c>
    </row>
    <row r="48" spans="1:20">
      <c r="A48" s="68">
        <v>1</v>
      </c>
      <c r="B48" s="68">
        <v>1429</v>
      </c>
      <c r="C48" s="69" t="s">
        <v>46</v>
      </c>
      <c r="D48" s="72">
        <v>29304</v>
      </c>
      <c r="E48" s="72"/>
      <c r="F48" s="68">
        <v>2006</v>
      </c>
      <c r="G48" s="70">
        <v>3114.15</v>
      </c>
      <c r="H48" s="71">
        <v>958.76</v>
      </c>
      <c r="I48" s="70" t="s">
        <v>493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f t="shared" si="0"/>
        <v>4072.91</v>
      </c>
      <c r="T48" s="71">
        <f t="shared" si="1"/>
        <v>0</v>
      </c>
    </row>
    <row r="49" spans="1:20">
      <c r="A49" s="68">
        <v>1</v>
      </c>
      <c r="B49" s="68">
        <v>1454</v>
      </c>
      <c r="C49" s="69" t="s">
        <v>47</v>
      </c>
      <c r="D49" s="72">
        <v>29319</v>
      </c>
      <c r="E49" s="72"/>
      <c r="F49" s="68">
        <v>2006</v>
      </c>
      <c r="G49" s="70">
        <v>2824.62</v>
      </c>
      <c r="H49" s="71">
        <v>904.48</v>
      </c>
      <c r="I49" s="70" t="s">
        <v>493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f t="shared" si="0"/>
        <v>3729.1</v>
      </c>
      <c r="T49" s="71">
        <f t="shared" si="1"/>
        <v>0</v>
      </c>
    </row>
    <row r="50" spans="1:20">
      <c r="A50" s="68">
        <v>1</v>
      </c>
      <c r="B50" s="68">
        <v>1475</v>
      </c>
      <c r="C50" s="69" t="s">
        <v>48</v>
      </c>
      <c r="D50" s="72">
        <v>29374</v>
      </c>
      <c r="E50" s="72"/>
      <c r="F50" s="68">
        <v>2008</v>
      </c>
      <c r="G50" s="70">
        <v>3114.15</v>
      </c>
      <c r="H50" s="71">
        <v>0</v>
      </c>
      <c r="I50" s="70" t="s">
        <v>493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f t="shared" si="0"/>
        <v>3114.15</v>
      </c>
      <c r="T50" s="71">
        <f t="shared" si="1"/>
        <v>0</v>
      </c>
    </row>
    <row r="51" spans="1:20">
      <c r="A51" s="68">
        <v>1</v>
      </c>
      <c r="B51" s="68">
        <v>1483</v>
      </c>
      <c r="C51" s="69" t="s">
        <v>49</v>
      </c>
      <c r="D51" s="72">
        <v>29397</v>
      </c>
      <c r="E51" s="72"/>
      <c r="F51" s="68">
        <v>2003</v>
      </c>
      <c r="G51" s="70">
        <v>1741.36</v>
      </c>
      <c r="H51" s="71">
        <v>0</v>
      </c>
      <c r="I51" s="70" t="s">
        <v>493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f t="shared" si="0"/>
        <v>1741.36</v>
      </c>
      <c r="T51" s="71">
        <f t="shared" si="1"/>
        <v>0</v>
      </c>
    </row>
    <row r="52" spans="1:20">
      <c r="A52" s="68">
        <v>1</v>
      </c>
      <c r="B52" s="68">
        <v>1522</v>
      </c>
      <c r="C52" s="69" t="s">
        <v>50</v>
      </c>
      <c r="D52" s="72">
        <v>29622</v>
      </c>
      <c r="E52" s="72"/>
      <c r="F52" s="68">
        <v>2003</v>
      </c>
      <c r="G52" s="70">
        <v>1504.26</v>
      </c>
      <c r="H52" s="71">
        <v>0</v>
      </c>
      <c r="I52" s="70" t="s">
        <v>493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71">
        <v>0</v>
      </c>
      <c r="Q52" s="71">
        <v>0</v>
      </c>
      <c r="R52" s="71">
        <v>0</v>
      </c>
      <c r="S52" s="71">
        <f t="shared" si="0"/>
        <v>1504.26</v>
      </c>
      <c r="T52" s="71">
        <f t="shared" si="1"/>
        <v>0</v>
      </c>
    </row>
    <row r="53" spans="1:20">
      <c r="A53" s="68">
        <v>1</v>
      </c>
      <c r="B53" s="68">
        <v>1536</v>
      </c>
      <c r="C53" s="69" t="s">
        <v>51</v>
      </c>
      <c r="D53" s="72">
        <v>29675</v>
      </c>
      <c r="E53" s="72"/>
      <c r="F53" s="68">
        <v>2009</v>
      </c>
      <c r="G53" s="70">
        <v>2824.62</v>
      </c>
      <c r="H53" s="71">
        <v>0</v>
      </c>
      <c r="I53" s="70" t="s">
        <v>493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0</v>
      </c>
      <c r="Q53" s="71">
        <v>0</v>
      </c>
      <c r="R53" s="71">
        <v>0</v>
      </c>
      <c r="S53" s="71">
        <f t="shared" si="0"/>
        <v>2824.62</v>
      </c>
      <c r="T53" s="71">
        <f t="shared" si="1"/>
        <v>0</v>
      </c>
    </row>
    <row r="54" spans="1:20">
      <c r="A54" s="68">
        <v>1</v>
      </c>
      <c r="B54" s="68">
        <v>1545</v>
      </c>
      <c r="C54" s="69" t="s">
        <v>52</v>
      </c>
      <c r="D54" s="72">
        <v>29762</v>
      </c>
      <c r="E54" s="72"/>
      <c r="F54" s="68">
        <v>2000</v>
      </c>
      <c r="G54" s="70">
        <v>2572.79</v>
      </c>
      <c r="H54" s="71">
        <v>803.34</v>
      </c>
      <c r="I54" s="70" t="s">
        <v>493</v>
      </c>
      <c r="J54" s="71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f t="shared" si="0"/>
        <v>3376.13</v>
      </c>
      <c r="T54" s="71">
        <f t="shared" si="1"/>
        <v>0</v>
      </c>
    </row>
    <row r="55" spans="1:20">
      <c r="A55" s="68">
        <v>1</v>
      </c>
      <c r="B55" s="68">
        <v>1549</v>
      </c>
      <c r="C55" s="69" t="s">
        <v>53</v>
      </c>
      <c r="D55" s="72">
        <v>29845</v>
      </c>
      <c r="E55" s="72"/>
      <c r="F55" s="68">
        <v>2009</v>
      </c>
      <c r="G55" s="70">
        <v>3269.86</v>
      </c>
      <c r="H55" s="71">
        <v>0</v>
      </c>
      <c r="I55" s="70" t="s">
        <v>493</v>
      </c>
      <c r="J55" s="71">
        <v>0</v>
      </c>
      <c r="K55" s="71">
        <v>0</v>
      </c>
      <c r="L55" s="71">
        <v>0</v>
      </c>
      <c r="M55" s="71">
        <v>0</v>
      </c>
      <c r="N55" s="71">
        <v>0</v>
      </c>
      <c r="O55" s="71">
        <v>0</v>
      </c>
      <c r="P55" s="71">
        <v>0</v>
      </c>
      <c r="Q55" s="71">
        <v>0</v>
      </c>
      <c r="R55" s="71">
        <v>0</v>
      </c>
      <c r="S55" s="71">
        <f t="shared" si="0"/>
        <v>3269.86</v>
      </c>
      <c r="T55" s="71">
        <f t="shared" si="1"/>
        <v>0</v>
      </c>
    </row>
    <row r="56" spans="1:20">
      <c r="A56" s="68">
        <v>1</v>
      </c>
      <c r="B56" s="68">
        <v>1553</v>
      </c>
      <c r="C56" s="69" t="s">
        <v>54</v>
      </c>
      <c r="D56" s="72">
        <v>29879</v>
      </c>
      <c r="E56" s="72"/>
      <c r="F56" s="68">
        <v>2003</v>
      </c>
      <c r="G56" s="70">
        <v>3127.25</v>
      </c>
      <c r="H56" s="71">
        <v>0</v>
      </c>
      <c r="I56" s="70" t="s">
        <v>493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f t="shared" si="0"/>
        <v>3127.25</v>
      </c>
      <c r="T56" s="71">
        <f t="shared" si="1"/>
        <v>0</v>
      </c>
    </row>
    <row r="57" spans="1:20">
      <c r="A57" s="68">
        <v>1</v>
      </c>
      <c r="B57" s="68">
        <v>1554</v>
      </c>
      <c r="C57" s="69" t="s">
        <v>55</v>
      </c>
      <c r="D57" s="72">
        <v>29886</v>
      </c>
      <c r="E57" s="72"/>
      <c r="F57" s="68">
        <v>2009</v>
      </c>
      <c r="G57" s="70">
        <v>3680.78</v>
      </c>
      <c r="H57" s="71">
        <v>1150.28</v>
      </c>
      <c r="I57" s="70" t="s">
        <v>493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f t="shared" si="0"/>
        <v>4831.0600000000004</v>
      </c>
      <c r="T57" s="71">
        <f t="shared" si="1"/>
        <v>0</v>
      </c>
    </row>
    <row r="58" spans="1:20">
      <c r="A58" s="68">
        <v>1</v>
      </c>
      <c r="B58" s="68">
        <v>1561</v>
      </c>
      <c r="C58" s="69" t="s">
        <v>56</v>
      </c>
      <c r="D58" s="72">
        <v>29983</v>
      </c>
      <c r="E58" s="72"/>
      <c r="F58" s="68">
        <v>2003</v>
      </c>
      <c r="G58" s="70">
        <v>1504.26</v>
      </c>
      <c r="H58" s="71">
        <v>0</v>
      </c>
      <c r="I58" s="70" t="s">
        <v>493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71">
        <v>0</v>
      </c>
      <c r="Q58" s="71">
        <v>0</v>
      </c>
      <c r="R58" s="71">
        <v>0</v>
      </c>
      <c r="S58" s="71">
        <f t="shared" si="0"/>
        <v>1504.26</v>
      </c>
      <c r="T58" s="71">
        <f t="shared" si="1"/>
        <v>0</v>
      </c>
    </row>
    <row r="59" spans="1:20">
      <c r="A59" s="68">
        <v>1</v>
      </c>
      <c r="B59" s="68">
        <v>1588</v>
      </c>
      <c r="C59" s="69" t="s">
        <v>57</v>
      </c>
      <c r="D59" s="72">
        <v>30034</v>
      </c>
      <c r="E59" s="72"/>
      <c r="F59" s="68">
        <v>2003</v>
      </c>
      <c r="G59" s="70">
        <v>1579.46</v>
      </c>
      <c r="H59" s="71">
        <v>0</v>
      </c>
      <c r="I59" s="70" t="s">
        <v>493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71">
        <v>0</v>
      </c>
      <c r="Q59" s="71">
        <v>0</v>
      </c>
      <c r="R59" s="71">
        <v>0</v>
      </c>
      <c r="S59" s="71">
        <f t="shared" si="0"/>
        <v>1579.46</v>
      </c>
      <c r="T59" s="71">
        <f t="shared" si="1"/>
        <v>0</v>
      </c>
    </row>
    <row r="60" spans="1:20">
      <c r="A60" s="68">
        <v>1</v>
      </c>
      <c r="B60" s="68">
        <v>1589</v>
      </c>
      <c r="C60" s="69" t="s">
        <v>58</v>
      </c>
      <c r="D60" s="72">
        <v>30034</v>
      </c>
      <c r="E60" s="72"/>
      <c r="F60" s="68">
        <v>2003</v>
      </c>
      <c r="G60" s="70">
        <v>1504.26</v>
      </c>
      <c r="H60" s="71">
        <v>0</v>
      </c>
      <c r="I60" s="70" t="s">
        <v>493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f t="shared" si="0"/>
        <v>1504.26</v>
      </c>
      <c r="T60" s="71">
        <f t="shared" si="1"/>
        <v>0</v>
      </c>
    </row>
    <row r="61" spans="1:20">
      <c r="A61" s="68">
        <v>1</v>
      </c>
      <c r="B61" s="68">
        <v>1596</v>
      </c>
      <c r="C61" s="69" t="s">
        <v>59</v>
      </c>
      <c r="D61" s="72">
        <v>30041</v>
      </c>
      <c r="E61" s="72"/>
      <c r="F61" s="68">
        <v>2004</v>
      </c>
      <c r="G61" s="70">
        <v>2116.63</v>
      </c>
      <c r="H61" s="71">
        <v>0</v>
      </c>
      <c r="I61" s="70" t="s">
        <v>493</v>
      </c>
      <c r="J61" s="71">
        <v>0</v>
      </c>
      <c r="K61" s="71">
        <v>0</v>
      </c>
      <c r="L61" s="71">
        <v>0</v>
      </c>
      <c r="M61" s="71">
        <v>0</v>
      </c>
      <c r="N61" s="71">
        <v>0</v>
      </c>
      <c r="O61" s="71">
        <v>0</v>
      </c>
      <c r="P61" s="71">
        <v>0</v>
      </c>
      <c r="Q61" s="71">
        <v>0</v>
      </c>
      <c r="R61" s="71">
        <v>0</v>
      </c>
      <c r="S61" s="71">
        <f t="shared" si="0"/>
        <v>2116.63</v>
      </c>
      <c r="T61" s="71">
        <f t="shared" si="1"/>
        <v>0</v>
      </c>
    </row>
    <row r="62" spans="1:20">
      <c r="A62" s="68">
        <v>1</v>
      </c>
      <c r="B62" s="68">
        <v>1597</v>
      </c>
      <c r="C62" s="69" t="s">
        <v>60</v>
      </c>
      <c r="D62" s="72">
        <v>30053</v>
      </c>
      <c r="E62" s="72"/>
      <c r="F62" s="68">
        <v>2009</v>
      </c>
      <c r="G62" s="70">
        <v>3114.15</v>
      </c>
      <c r="H62" s="71">
        <v>0</v>
      </c>
      <c r="I62" s="70" t="s">
        <v>493</v>
      </c>
      <c r="J62" s="71">
        <v>0</v>
      </c>
      <c r="K62" s="71">
        <v>0</v>
      </c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f t="shared" si="0"/>
        <v>3114.15</v>
      </c>
      <c r="T62" s="71">
        <f t="shared" si="1"/>
        <v>0</v>
      </c>
    </row>
    <row r="63" spans="1:20">
      <c r="A63" s="68">
        <v>1</v>
      </c>
      <c r="B63" s="68">
        <v>1631</v>
      </c>
      <c r="C63" s="69" t="s">
        <v>61</v>
      </c>
      <c r="D63" s="72">
        <v>30176</v>
      </c>
      <c r="E63" s="72"/>
      <c r="F63" s="68">
        <v>2000</v>
      </c>
      <c r="G63" s="70">
        <v>1919.86</v>
      </c>
      <c r="H63" s="71">
        <v>0</v>
      </c>
      <c r="I63" s="70" t="s">
        <v>493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f t="shared" si="0"/>
        <v>1919.86</v>
      </c>
      <c r="T63" s="71">
        <f t="shared" si="1"/>
        <v>0</v>
      </c>
    </row>
    <row r="64" spans="1:20">
      <c r="A64" s="68">
        <v>1</v>
      </c>
      <c r="B64" s="68">
        <v>1641</v>
      </c>
      <c r="C64" s="69" t="s">
        <v>62</v>
      </c>
      <c r="D64" s="72">
        <v>30384</v>
      </c>
      <c r="E64" s="72"/>
      <c r="F64" s="68">
        <v>2003</v>
      </c>
      <c r="G64" s="70">
        <v>1919.86</v>
      </c>
      <c r="H64" s="71">
        <v>0</v>
      </c>
      <c r="I64" s="70" t="s">
        <v>493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71">
        <v>0</v>
      </c>
      <c r="Q64" s="71">
        <v>0</v>
      </c>
      <c r="R64" s="71">
        <v>0</v>
      </c>
      <c r="S64" s="71">
        <f t="shared" si="0"/>
        <v>1919.86</v>
      </c>
      <c r="T64" s="71">
        <f t="shared" si="1"/>
        <v>0</v>
      </c>
    </row>
    <row r="65" spans="1:20">
      <c r="A65" s="68">
        <v>1</v>
      </c>
      <c r="B65" s="68">
        <v>1650</v>
      </c>
      <c r="C65" s="69" t="s">
        <v>63</v>
      </c>
      <c r="D65" s="72">
        <v>30411</v>
      </c>
      <c r="E65" s="72"/>
      <c r="F65" s="68">
        <v>2003</v>
      </c>
      <c r="G65" s="70">
        <v>1741.36</v>
      </c>
      <c r="H65" s="71">
        <v>0</v>
      </c>
      <c r="I65" s="70" t="s">
        <v>493</v>
      </c>
      <c r="J65" s="71">
        <v>0</v>
      </c>
      <c r="K65" s="71">
        <v>0</v>
      </c>
      <c r="L65" s="71">
        <v>0</v>
      </c>
      <c r="M65" s="71">
        <v>0</v>
      </c>
      <c r="N65" s="71">
        <v>0</v>
      </c>
      <c r="O65" s="71">
        <v>0</v>
      </c>
      <c r="P65" s="71">
        <v>0</v>
      </c>
      <c r="Q65" s="71">
        <v>0</v>
      </c>
      <c r="R65" s="71">
        <v>0</v>
      </c>
      <c r="S65" s="71">
        <f t="shared" si="0"/>
        <v>1741.36</v>
      </c>
      <c r="T65" s="71">
        <f t="shared" si="1"/>
        <v>0</v>
      </c>
    </row>
    <row r="66" spans="1:20">
      <c r="A66" s="68">
        <v>1</v>
      </c>
      <c r="B66" s="68">
        <v>1652</v>
      </c>
      <c r="C66" s="69" t="s">
        <v>64</v>
      </c>
      <c r="D66" s="72">
        <v>30410</v>
      </c>
      <c r="E66" s="72"/>
      <c r="F66" s="68">
        <v>2003</v>
      </c>
      <c r="G66" s="70">
        <v>1741.36</v>
      </c>
      <c r="H66" s="71">
        <v>0</v>
      </c>
      <c r="I66" s="70" t="s">
        <v>493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f t="shared" si="0"/>
        <v>1741.36</v>
      </c>
      <c r="T66" s="71">
        <f t="shared" si="1"/>
        <v>0</v>
      </c>
    </row>
    <row r="67" spans="1:20">
      <c r="A67" s="68">
        <v>1</v>
      </c>
      <c r="B67" s="68">
        <v>1665</v>
      </c>
      <c r="C67" s="69" t="s">
        <v>65</v>
      </c>
      <c r="D67" s="72">
        <v>31019</v>
      </c>
      <c r="E67" s="72"/>
      <c r="F67" s="68">
        <v>2004</v>
      </c>
      <c r="G67" s="70">
        <v>1919.86</v>
      </c>
      <c r="H67" s="71">
        <v>0</v>
      </c>
      <c r="I67" s="70" t="s">
        <v>493</v>
      </c>
      <c r="J67" s="71">
        <v>0</v>
      </c>
      <c r="K67" s="71">
        <v>0</v>
      </c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f t="shared" si="0"/>
        <v>1919.86</v>
      </c>
      <c r="T67" s="71">
        <f t="shared" si="1"/>
        <v>0</v>
      </c>
    </row>
    <row r="68" spans="1:20">
      <c r="A68" s="68">
        <v>1</v>
      </c>
      <c r="B68" s="68">
        <v>1672</v>
      </c>
      <c r="C68" s="69" t="s">
        <v>66</v>
      </c>
      <c r="D68" s="72">
        <v>31231</v>
      </c>
      <c r="E68" s="72"/>
      <c r="F68" s="68">
        <v>2000</v>
      </c>
      <c r="G68" s="70">
        <v>1919.86</v>
      </c>
      <c r="H68" s="71">
        <v>0</v>
      </c>
      <c r="I68" s="70" t="s">
        <v>493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f t="shared" si="0"/>
        <v>1919.86</v>
      </c>
      <c r="T68" s="71">
        <f t="shared" si="1"/>
        <v>0</v>
      </c>
    </row>
    <row r="69" spans="1:20">
      <c r="A69" s="68">
        <v>1</v>
      </c>
      <c r="B69" s="68">
        <v>1674</v>
      </c>
      <c r="C69" s="69" t="s">
        <v>67</v>
      </c>
      <c r="D69" s="72">
        <v>31231</v>
      </c>
      <c r="E69" s="72"/>
      <c r="F69" s="68">
        <v>2003</v>
      </c>
      <c r="G69" s="70">
        <v>1579.46</v>
      </c>
      <c r="H69" s="71">
        <v>0</v>
      </c>
      <c r="I69" s="70" t="s">
        <v>493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f t="shared" ref="S69:S132" si="2">SUM(G69:H69)</f>
        <v>1579.46</v>
      </c>
      <c r="T69" s="71">
        <f t="shared" ref="T69:T132" si="3">SUM(J69:R69)</f>
        <v>0</v>
      </c>
    </row>
    <row r="70" spans="1:20">
      <c r="A70" s="68">
        <v>16</v>
      </c>
      <c r="B70" s="68">
        <v>1682</v>
      </c>
      <c r="C70" s="69" t="s">
        <v>434</v>
      </c>
      <c r="D70" s="72">
        <v>31232</v>
      </c>
      <c r="E70" s="72"/>
      <c r="F70" s="68">
        <v>2005</v>
      </c>
      <c r="G70" s="70">
        <v>2572.79</v>
      </c>
      <c r="H70" s="71">
        <v>0</v>
      </c>
      <c r="I70" s="70" t="s">
        <v>493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71">
        <v>0</v>
      </c>
      <c r="Q70" s="71">
        <v>0</v>
      </c>
      <c r="R70" s="71">
        <v>0</v>
      </c>
      <c r="S70" s="71">
        <f t="shared" si="2"/>
        <v>2572.79</v>
      </c>
      <c r="T70" s="71">
        <f t="shared" si="3"/>
        <v>0</v>
      </c>
    </row>
    <row r="71" spans="1:20">
      <c r="A71" s="68">
        <v>2</v>
      </c>
      <c r="B71" s="68">
        <v>1683</v>
      </c>
      <c r="C71" s="69" t="s">
        <v>472</v>
      </c>
      <c r="D71" s="72">
        <v>31232</v>
      </c>
      <c r="E71" s="72"/>
      <c r="F71" s="68">
        <v>2005</v>
      </c>
      <c r="G71" s="70">
        <v>2572.79</v>
      </c>
      <c r="H71" s="71">
        <v>0</v>
      </c>
      <c r="I71" s="70" t="s">
        <v>493</v>
      </c>
      <c r="J71" s="71">
        <v>0</v>
      </c>
      <c r="K71" s="71">
        <v>0</v>
      </c>
      <c r="L71" s="71">
        <v>0</v>
      </c>
      <c r="M71" s="71">
        <v>0</v>
      </c>
      <c r="N71" s="71">
        <v>0</v>
      </c>
      <c r="O71" s="71">
        <v>0</v>
      </c>
      <c r="P71" s="71">
        <v>0</v>
      </c>
      <c r="Q71" s="71">
        <v>0</v>
      </c>
      <c r="R71" s="71">
        <v>0</v>
      </c>
      <c r="S71" s="71">
        <f t="shared" si="2"/>
        <v>2572.79</v>
      </c>
      <c r="T71" s="71">
        <f t="shared" si="3"/>
        <v>0</v>
      </c>
    </row>
    <row r="72" spans="1:20">
      <c r="A72" s="68">
        <v>51</v>
      </c>
      <c r="B72" s="68">
        <v>1726</v>
      </c>
      <c r="C72" s="69" t="s">
        <v>473</v>
      </c>
      <c r="D72" s="72">
        <v>32084</v>
      </c>
      <c r="E72" s="72"/>
      <c r="F72" s="68">
        <v>2005</v>
      </c>
      <c r="G72" s="70">
        <v>2572.79</v>
      </c>
      <c r="H72" s="71">
        <v>0</v>
      </c>
      <c r="I72" s="70" t="s">
        <v>493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0</v>
      </c>
      <c r="P72" s="71">
        <v>0</v>
      </c>
      <c r="Q72" s="71">
        <v>0</v>
      </c>
      <c r="R72" s="71">
        <v>0</v>
      </c>
      <c r="S72" s="71">
        <f t="shared" si="2"/>
        <v>2572.79</v>
      </c>
      <c r="T72" s="71">
        <f t="shared" si="3"/>
        <v>0</v>
      </c>
    </row>
    <row r="73" spans="1:20">
      <c r="A73" s="68">
        <v>1</v>
      </c>
      <c r="B73" s="68">
        <v>1741</v>
      </c>
      <c r="C73" s="69" t="s">
        <v>68</v>
      </c>
      <c r="D73" s="72">
        <v>32106</v>
      </c>
      <c r="E73" s="72"/>
      <c r="F73" s="68">
        <v>2003</v>
      </c>
      <c r="G73" s="70">
        <v>2701.41</v>
      </c>
      <c r="H73" s="71">
        <v>0</v>
      </c>
      <c r="I73" s="70" t="s">
        <v>493</v>
      </c>
      <c r="J73" s="71">
        <v>0</v>
      </c>
      <c r="K73" s="71">
        <v>0</v>
      </c>
      <c r="L73" s="71">
        <v>0</v>
      </c>
      <c r="M73" s="71">
        <v>0</v>
      </c>
      <c r="N73" s="71">
        <v>0</v>
      </c>
      <c r="O73" s="71">
        <v>0</v>
      </c>
      <c r="P73" s="71">
        <v>0</v>
      </c>
      <c r="Q73" s="71">
        <v>0</v>
      </c>
      <c r="R73" s="71">
        <v>0</v>
      </c>
      <c r="S73" s="71">
        <f t="shared" si="2"/>
        <v>2701.41</v>
      </c>
      <c r="T73" s="71">
        <f t="shared" si="3"/>
        <v>0</v>
      </c>
    </row>
    <row r="74" spans="1:20">
      <c r="A74" s="68">
        <v>1</v>
      </c>
      <c r="B74" s="68">
        <v>1749</v>
      </c>
      <c r="C74" s="69" t="s">
        <v>69</v>
      </c>
      <c r="D74" s="72">
        <v>32111</v>
      </c>
      <c r="E74" s="72"/>
      <c r="F74" s="68">
        <v>2009</v>
      </c>
      <c r="G74" s="70">
        <v>1911.8</v>
      </c>
      <c r="H74" s="71">
        <v>0</v>
      </c>
      <c r="I74" s="70" t="s">
        <v>493</v>
      </c>
      <c r="J74" s="71">
        <v>0</v>
      </c>
      <c r="K74" s="71">
        <v>0</v>
      </c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1">
        <f t="shared" si="2"/>
        <v>1911.8</v>
      </c>
      <c r="T74" s="71">
        <f t="shared" si="3"/>
        <v>0</v>
      </c>
    </row>
    <row r="75" spans="1:20">
      <c r="A75" s="68">
        <v>1</v>
      </c>
      <c r="B75" s="68">
        <v>1774</v>
      </c>
      <c r="C75" s="69" t="s">
        <v>70</v>
      </c>
      <c r="D75" s="72">
        <v>32162</v>
      </c>
      <c r="E75" s="72"/>
      <c r="F75" s="68">
        <v>2003</v>
      </c>
      <c r="G75" s="70">
        <v>2015.85</v>
      </c>
      <c r="H75" s="71">
        <v>0</v>
      </c>
      <c r="I75" s="70" t="s">
        <v>493</v>
      </c>
      <c r="J75" s="71">
        <v>0</v>
      </c>
      <c r="K75" s="71">
        <v>0</v>
      </c>
      <c r="L75" s="71">
        <v>0</v>
      </c>
      <c r="M75" s="71">
        <v>0</v>
      </c>
      <c r="N75" s="71">
        <v>0</v>
      </c>
      <c r="O75" s="71">
        <v>0</v>
      </c>
      <c r="P75" s="71">
        <v>0</v>
      </c>
      <c r="Q75" s="71">
        <v>0</v>
      </c>
      <c r="R75" s="71">
        <v>0</v>
      </c>
      <c r="S75" s="71">
        <f t="shared" si="2"/>
        <v>2015.85</v>
      </c>
      <c r="T75" s="71">
        <f t="shared" si="3"/>
        <v>0</v>
      </c>
    </row>
    <row r="76" spans="1:20">
      <c r="A76" s="68">
        <v>1</v>
      </c>
      <c r="B76" s="68">
        <v>1794</v>
      </c>
      <c r="C76" s="69" t="s">
        <v>71</v>
      </c>
      <c r="D76" s="72">
        <v>32216</v>
      </c>
      <c r="E76" s="72"/>
      <c r="F76" s="68">
        <v>2018</v>
      </c>
      <c r="G76" s="70">
        <v>3605.03</v>
      </c>
      <c r="H76" s="71">
        <v>0</v>
      </c>
      <c r="I76" s="70" t="s">
        <v>493</v>
      </c>
      <c r="J76" s="71">
        <v>0</v>
      </c>
      <c r="K76" s="71">
        <v>0</v>
      </c>
      <c r="L76" s="71">
        <v>0</v>
      </c>
      <c r="M76" s="71">
        <v>0</v>
      </c>
      <c r="N76" s="71">
        <v>0</v>
      </c>
      <c r="O76" s="71">
        <v>0</v>
      </c>
      <c r="P76" s="71">
        <v>0</v>
      </c>
      <c r="Q76" s="71">
        <v>0</v>
      </c>
      <c r="R76" s="71">
        <v>0</v>
      </c>
      <c r="S76" s="71">
        <f t="shared" si="2"/>
        <v>3605.03</v>
      </c>
      <c r="T76" s="71">
        <f t="shared" si="3"/>
        <v>0</v>
      </c>
    </row>
    <row r="77" spans="1:20">
      <c r="A77" s="68">
        <v>1</v>
      </c>
      <c r="B77" s="68">
        <v>1796</v>
      </c>
      <c r="C77" s="69" t="s">
        <v>72</v>
      </c>
      <c r="D77" s="72">
        <v>32216</v>
      </c>
      <c r="E77" s="72"/>
      <c r="F77" s="68">
        <v>2003</v>
      </c>
      <c r="G77" s="70">
        <v>1579.46</v>
      </c>
      <c r="H77" s="71">
        <v>0</v>
      </c>
      <c r="I77" s="70" t="s">
        <v>493</v>
      </c>
      <c r="J77" s="71">
        <v>0</v>
      </c>
      <c r="K77" s="71">
        <v>0</v>
      </c>
      <c r="L77" s="71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f t="shared" si="2"/>
        <v>1579.46</v>
      </c>
      <c r="T77" s="71">
        <f t="shared" si="3"/>
        <v>0</v>
      </c>
    </row>
    <row r="78" spans="1:20">
      <c r="A78" s="68">
        <v>1</v>
      </c>
      <c r="B78" s="68">
        <v>1809</v>
      </c>
      <c r="C78" s="69" t="s">
        <v>73</v>
      </c>
      <c r="D78" s="72">
        <v>32371</v>
      </c>
      <c r="E78" s="72"/>
      <c r="F78" s="68">
        <v>2016</v>
      </c>
      <c r="G78" s="70">
        <v>2690.11</v>
      </c>
      <c r="H78" s="71">
        <v>0</v>
      </c>
      <c r="I78" s="70" t="s">
        <v>493</v>
      </c>
      <c r="J78" s="71">
        <v>0</v>
      </c>
      <c r="K78" s="71">
        <v>0</v>
      </c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  <c r="R78" s="71">
        <v>0</v>
      </c>
      <c r="S78" s="71">
        <f t="shared" si="2"/>
        <v>2690.11</v>
      </c>
      <c r="T78" s="71">
        <f t="shared" si="3"/>
        <v>0</v>
      </c>
    </row>
    <row r="79" spans="1:20">
      <c r="A79" s="68">
        <v>1</v>
      </c>
      <c r="B79" s="68">
        <v>1821</v>
      </c>
      <c r="C79" s="69" t="s">
        <v>74</v>
      </c>
      <c r="D79" s="72">
        <v>32414</v>
      </c>
      <c r="E79" s="72"/>
      <c r="F79" s="68">
        <v>2002</v>
      </c>
      <c r="G79" s="70">
        <v>1919.86</v>
      </c>
      <c r="H79" s="71">
        <v>1498.04</v>
      </c>
      <c r="I79" s="70" t="s">
        <v>493</v>
      </c>
      <c r="J79" s="71">
        <v>0</v>
      </c>
      <c r="K79" s="71">
        <v>0</v>
      </c>
      <c r="L79" s="71">
        <v>0</v>
      </c>
      <c r="M79" s="71">
        <v>0</v>
      </c>
      <c r="N79" s="71">
        <v>0</v>
      </c>
      <c r="O79" s="71">
        <v>0</v>
      </c>
      <c r="P79" s="71">
        <v>0</v>
      </c>
      <c r="Q79" s="71">
        <v>0</v>
      </c>
      <c r="R79" s="71">
        <v>0</v>
      </c>
      <c r="S79" s="71">
        <f t="shared" si="2"/>
        <v>3417.8999999999996</v>
      </c>
      <c r="T79" s="71">
        <f t="shared" si="3"/>
        <v>0</v>
      </c>
    </row>
    <row r="80" spans="1:20">
      <c r="A80" s="68">
        <v>1</v>
      </c>
      <c r="B80" s="68">
        <v>1822</v>
      </c>
      <c r="C80" s="69" t="s">
        <v>75</v>
      </c>
      <c r="D80" s="72">
        <v>32420</v>
      </c>
      <c r="E80" s="72"/>
      <c r="F80" s="68">
        <v>2000</v>
      </c>
      <c r="G80" s="70">
        <v>1432.61</v>
      </c>
      <c r="H80" s="71">
        <v>0</v>
      </c>
      <c r="I80" s="70" t="s">
        <v>493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0</v>
      </c>
      <c r="R80" s="71">
        <v>0</v>
      </c>
      <c r="S80" s="71">
        <f t="shared" si="2"/>
        <v>1432.61</v>
      </c>
      <c r="T80" s="71">
        <f t="shared" si="3"/>
        <v>0</v>
      </c>
    </row>
    <row r="81" spans="1:20">
      <c r="A81" s="68">
        <v>1</v>
      </c>
      <c r="B81" s="68">
        <v>1906</v>
      </c>
      <c r="C81" s="69" t="s">
        <v>76</v>
      </c>
      <c r="D81" s="72">
        <v>32909</v>
      </c>
      <c r="E81" s="72"/>
      <c r="F81" s="68">
        <v>2009</v>
      </c>
      <c r="G81" s="70">
        <v>2965.86</v>
      </c>
      <c r="H81" s="71">
        <v>0</v>
      </c>
      <c r="I81" s="70" t="s">
        <v>493</v>
      </c>
      <c r="J81" s="71">
        <v>0</v>
      </c>
      <c r="K81" s="71">
        <v>0</v>
      </c>
      <c r="L81" s="71">
        <v>0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1">
        <f t="shared" si="2"/>
        <v>2965.86</v>
      </c>
      <c r="T81" s="71">
        <f t="shared" si="3"/>
        <v>0</v>
      </c>
    </row>
    <row r="82" spans="1:20">
      <c r="A82" s="68">
        <v>1</v>
      </c>
      <c r="B82" s="68">
        <v>1907</v>
      </c>
      <c r="C82" s="69" t="s">
        <v>77</v>
      </c>
      <c r="D82" s="72">
        <v>32909</v>
      </c>
      <c r="E82" s="72"/>
      <c r="F82" s="68">
        <v>2007</v>
      </c>
      <c r="G82" s="70">
        <v>3785.26</v>
      </c>
      <c r="H82" s="71">
        <v>0</v>
      </c>
      <c r="I82" s="70" t="s">
        <v>493</v>
      </c>
      <c r="J82" s="71">
        <v>1993.92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1">
        <f t="shared" si="2"/>
        <v>3785.26</v>
      </c>
      <c r="T82" s="71">
        <f t="shared" si="3"/>
        <v>1993.92</v>
      </c>
    </row>
    <row r="83" spans="1:20">
      <c r="A83" s="68">
        <v>1</v>
      </c>
      <c r="B83" s="68">
        <v>1908</v>
      </c>
      <c r="C83" s="69" t="s">
        <v>78</v>
      </c>
      <c r="D83" s="72">
        <v>32909</v>
      </c>
      <c r="E83" s="72"/>
      <c r="F83" s="68">
        <v>2009</v>
      </c>
      <c r="G83" s="70">
        <v>3269.86</v>
      </c>
      <c r="H83" s="71">
        <v>0</v>
      </c>
      <c r="I83" s="70" t="s">
        <v>493</v>
      </c>
      <c r="J83" s="71">
        <v>0</v>
      </c>
      <c r="K83" s="71">
        <v>0</v>
      </c>
      <c r="L83" s="71">
        <v>0</v>
      </c>
      <c r="M83" s="71">
        <v>0</v>
      </c>
      <c r="N83" s="71">
        <v>3000</v>
      </c>
      <c r="O83" s="71">
        <v>0</v>
      </c>
      <c r="P83" s="71">
        <v>0</v>
      </c>
      <c r="Q83" s="71">
        <v>0</v>
      </c>
      <c r="R83" s="71">
        <v>0</v>
      </c>
      <c r="S83" s="71">
        <f t="shared" si="2"/>
        <v>3269.86</v>
      </c>
      <c r="T83" s="71">
        <f t="shared" si="3"/>
        <v>3000</v>
      </c>
    </row>
    <row r="84" spans="1:20">
      <c r="A84" s="68">
        <v>1</v>
      </c>
      <c r="B84" s="68">
        <v>1909</v>
      </c>
      <c r="C84" s="69" t="s">
        <v>79</v>
      </c>
      <c r="D84" s="72">
        <v>32909</v>
      </c>
      <c r="E84" s="72"/>
      <c r="F84" s="68">
        <v>2003</v>
      </c>
      <c r="G84" s="70">
        <v>2572.79</v>
      </c>
      <c r="H84" s="71">
        <v>0</v>
      </c>
      <c r="I84" s="70" t="s">
        <v>493</v>
      </c>
      <c r="J84" s="71">
        <v>0</v>
      </c>
      <c r="K84" s="71">
        <v>0</v>
      </c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1">
        <f t="shared" si="2"/>
        <v>2572.79</v>
      </c>
      <c r="T84" s="71">
        <f t="shared" si="3"/>
        <v>0</v>
      </c>
    </row>
    <row r="85" spans="1:20">
      <c r="A85" s="68">
        <v>14</v>
      </c>
      <c r="B85" s="68">
        <v>1916</v>
      </c>
      <c r="C85" s="69" t="s">
        <v>430</v>
      </c>
      <c r="D85" s="72">
        <v>32948</v>
      </c>
      <c r="E85" s="72"/>
      <c r="F85" s="68">
        <v>1156</v>
      </c>
      <c r="G85" s="70">
        <v>2363.54</v>
      </c>
      <c r="H85" s="71">
        <v>0</v>
      </c>
      <c r="I85" s="70" t="s">
        <v>493</v>
      </c>
      <c r="J85" s="71">
        <v>0</v>
      </c>
      <c r="K85" s="71">
        <v>0</v>
      </c>
      <c r="L85" s="71">
        <v>0</v>
      </c>
      <c r="M85" s="71">
        <v>0</v>
      </c>
      <c r="N85" s="71">
        <v>0</v>
      </c>
      <c r="O85" s="71">
        <v>0</v>
      </c>
      <c r="P85" s="71">
        <v>0</v>
      </c>
      <c r="Q85" s="71">
        <v>0</v>
      </c>
      <c r="R85" s="71">
        <v>0</v>
      </c>
      <c r="S85" s="71">
        <f t="shared" si="2"/>
        <v>2363.54</v>
      </c>
      <c r="T85" s="71">
        <f t="shared" si="3"/>
        <v>0</v>
      </c>
    </row>
    <row r="86" spans="1:20">
      <c r="A86" s="68">
        <v>1</v>
      </c>
      <c r="B86" s="68">
        <v>1921</v>
      </c>
      <c r="C86" s="69" t="s">
        <v>80</v>
      </c>
      <c r="D86" s="72">
        <v>33390</v>
      </c>
      <c r="E86" s="72"/>
      <c r="F86" s="68">
        <v>2035</v>
      </c>
      <c r="G86" s="70">
        <v>7599.27</v>
      </c>
      <c r="H86" s="71">
        <v>2304.0100000000002</v>
      </c>
      <c r="I86" s="70" t="s">
        <v>493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71">
        <v>0</v>
      </c>
      <c r="Q86" s="71">
        <v>0</v>
      </c>
      <c r="R86" s="71">
        <v>0</v>
      </c>
      <c r="S86" s="71">
        <f t="shared" si="2"/>
        <v>9903.2800000000007</v>
      </c>
      <c r="T86" s="71">
        <f t="shared" si="3"/>
        <v>0</v>
      </c>
    </row>
    <row r="87" spans="1:20">
      <c r="A87" s="68">
        <v>1</v>
      </c>
      <c r="B87" s="68">
        <v>1924</v>
      </c>
      <c r="C87" s="69" t="s">
        <v>81</v>
      </c>
      <c r="D87" s="72">
        <v>33390</v>
      </c>
      <c r="E87" s="72"/>
      <c r="F87" s="68">
        <v>2009</v>
      </c>
      <c r="G87" s="70">
        <v>3605.03</v>
      </c>
      <c r="H87" s="71">
        <v>2436.23</v>
      </c>
      <c r="I87" s="70" t="s">
        <v>493</v>
      </c>
      <c r="J87" s="71">
        <v>0</v>
      </c>
      <c r="K87" s="71">
        <v>0</v>
      </c>
      <c r="L87" s="71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f t="shared" si="2"/>
        <v>6041.26</v>
      </c>
      <c r="T87" s="71">
        <f t="shared" si="3"/>
        <v>0</v>
      </c>
    </row>
    <row r="88" spans="1:20">
      <c r="A88" s="68">
        <v>1</v>
      </c>
      <c r="B88" s="68">
        <v>1927</v>
      </c>
      <c r="C88" s="69" t="s">
        <v>82</v>
      </c>
      <c r="D88" s="72">
        <v>33390</v>
      </c>
      <c r="E88" s="72"/>
      <c r="F88" s="68">
        <v>2003</v>
      </c>
      <c r="G88" s="70">
        <v>2450.25</v>
      </c>
      <c r="H88" s="71">
        <v>2041.82</v>
      </c>
      <c r="I88" s="70" t="s">
        <v>493</v>
      </c>
      <c r="J88" s="71">
        <v>0</v>
      </c>
      <c r="K88" s="71">
        <v>0</v>
      </c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1">
        <f t="shared" si="2"/>
        <v>4492.07</v>
      </c>
      <c r="T88" s="71">
        <f t="shared" si="3"/>
        <v>0</v>
      </c>
    </row>
    <row r="89" spans="1:20">
      <c r="A89" s="68">
        <v>1</v>
      </c>
      <c r="B89" s="68">
        <v>1932</v>
      </c>
      <c r="C89" s="69" t="s">
        <v>83</v>
      </c>
      <c r="D89" s="72">
        <v>33390</v>
      </c>
      <c r="E89" s="72"/>
      <c r="F89" s="68">
        <v>2009</v>
      </c>
      <c r="G89" s="70">
        <v>3035.79</v>
      </c>
      <c r="H89" s="71">
        <v>2683.83</v>
      </c>
      <c r="I89" s="70" t="s">
        <v>493</v>
      </c>
      <c r="J89" s="71">
        <v>0</v>
      </c>
      <c r="K89" s="71">
        <v>0</v>
      </c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1">
        <f t="shared" si="2"/>
        <v>5719.62</v>
      </c>
      <c r="T89" s="71">
        <f t="shared" si="3"/>
        <v>0</v>
      </c>
    </row>
    <row r="90" spans="1:20">
      <c r="A90" s="68">
        <v>1</v>
      </c>
      <c r="B90" s="68">
        <v>1937</v>
      </c>
      <c r="C90" s="69" t="s">
        <v>84</v>
      </c>
      <c r="D90" s="72">
        <v>33390</v>
      </c>
      <c r="E90" s="72"/>
      <c r="F90" s="68">
        <v>2006</v>
      </c>
      <c r="G90" s="70">
        <v>1820.76</v>
      </c>
      <c r="H90" s="71">
        <v>958.76</v>
      </c>
      <c r="I90" s="70" t="s">
        <v>493</v>
      </c>
      <c r="J90" s="71">
        <v>0</v>
      </c>
      <c r="K90" s="71">
        <v>0</v>
      </c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f t="shared" si="2"/>
        <v>2779.52</v>
      </c>
      <c r="T90" s="71">
        <f t="shared" si="3"/>
        <v>0</v>
      </c>
    </row>
    <row r="91" spans="1:20">
      <c r="A91" s="68">
        <v>1</v>
      </c>
      <c r="B91" s="68">
        <v>1980</v>
      </c>
      <c r="C91" s="69" t="s">
        <v>85</v>
      </c>
      <c r="D91" s="72">
        <v>33390</v>
      </c>
      <c r="E91" s="72"/>
      <c r="F91" s="68">
        <v>2016</v>
      </c>
      <c r="G91" s="70">
        <v>4831.05</v>
      </c>
      <c r="H91" s="71">
        <v>5690.16</v>
      </c>
      <c r="I91" s="70" t="s">
        <v>493</v>
      </c>
      <c r="J91" s="71">
        <v>0</v>
      </c>
      <c r="K91" s="71">
        <v>0</v>
      </c>
      <c r="L91" s="71">
        <v>0</v>
      </c>
      <c r="M91" s="71">
        <v>0</v>
      </c>
      <c r="N91" s="71">
        <v>0</v>
      </c>
      <c r="O91" s="71">
        <v>0</v>
      </c>
      <c r="P91" s="71">
        <v>0</v>
      </c>
      <c r="Q91" s="71">
        <v>0</v>
      </c>
      <c r="R91" s="71">
        <v>0</v>
      </c>
      <c r="S91" s="71">
        <f t="shared" si="2"/>
        <v>10521.21</v>
      </c>
      <c r="T91" s="71">
        <f t="shared" si="3"/>
        <v>0</v>
      </c>
    </row>
    <row r="92" spans="1:20">
      <c r="A92" s="68">
        <v>1</v>
      </c>
      <c r="B92" s="68">
        <v>1988</v>
      </c>
      <c r="C92" s="69" t="s">
        <v>86</v>
      </c>
      <c r="D92" s="72">
        <v>33390</v>
      </c>
      <c r="E92" s="72"/>
      <c r="F92" s="68">
        <v>2009</v>
      </c>
      <c r="G92" s="70">
        <v>2965.86</v>
      </c>
      <c r="H92" s="71">
        <v>0</v>
      </c>
      <c r="I92" s="70" t="s">
        <v>493</v>
      </c>
      <c r="J92" s="71">
        <v>708.95</v>
      </c>
      <c r="K92" s="71">
        <v>0</v>
      </c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f t="shared" si="2"/>
        <v>2965.86</v>
      </c>
      <c r="T92" s="71">
        <f t="shared" si="3"/>
        <v>708.95</v>
      </c>
    </row>
    <row r="93" spans="1:20">
      <c r="A93" s="68">
        <v>1</v>
      </c>
      <c r="B93" s="68">
        <v>1994</v>
      </c>
      <c r="C93" s="69" t="s">
        <v>87</v>
      </c>
      <c r="D93" s="72">
        <v>33390</v>
      </c>
      <c r="E93" s="72"/>
      <c r="F93" s="68">
        <v>2017</v>
      </c>
      <c r="G93" s="70">
        <v>2965.86</v>
      </c>
      <c r="H93" s="71">
        <v>958.76</v>
      </c>
      <c r="I93" s="70" t="s">
        <v>493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f t="shared" si="2"/>
        <v>3924.62</v>
      </c>
      <c r="T93" s="71">
        <f t="shared" si="3"/>
        <v>0</v>
      </c>
    </row>
    <row r="94" spans="1:20">
      <c r="A94" s="68">
        <v>1</v>
      </c>
      <c r="B94" s="68">
        <v>1999</v>
      </c>
      <c r="C94" s="69" t="s">
        <v>88</v>
      </c>
      <c r="D94" s="72">
        <v>33390</v>
      </c>
      <c r="E94" s="72"/>
      <c r="F94" s="68">
        <v>2017</v>
      </c>
      <c r="G94" s="70">
        <v>2213.15</v>
      </c>
      <c r="H94" s="71">
        <v>0</v>
      </c>
      <c r="I94" s="70" t="s">
        <v>493</v>
      </c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71">
        <v>0</v>
      </c>
      <c r="P94" s="71">
        <v>0</v>
      </c>
      <c r="Q94" s="71">
        <v>0</v>
      </c>
      <c r="R94" s="71">
        <v>0</v>
      </c>
      <c r="S94" s="71">
        <f t="shared" si="2"/>
        <v>2213.15</v>
      </c>
      <c r="T94" s="71">
        <f t="shared" si="3"/>
        <v>0</v>
      </c>
    </row>
    <row r="95" spans="1:20">
      <c r="A95" s="68">
        <v>1</v>
      </c>
      <c r="B95" s="68">
        <v>2008</v>
      </c>
      <c r="C95" s="69" t="s">
        <v>89</v>
      </c>
      <c r="D95" s="72">
        <v>33590</v>
      </c>
      <c r="E95" s="72"/>
      <c r="F95" s="68">
        <v>2003</v>
      </c>
      <c r="G95" s="70">
        <v>2978.32</v>
      </c>
      <c r="H95" s="71">
        <v>0</v>
      </c>
      <c r="I95" s="70" t="s">
        <v>493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0</v>
      </c>
      <c r="P95" s="71">
        <v>0</v>
      </c>
      <c r="Q95" s="71">
        <v>0</v>
      </c>
      <c r="R95" s="71">
        <v>0</v>
      </c>
      <c r="S95" s="71">
        <f t="shared" si="2"/>
        <v>2978.32</v>
      </c>
      <c r="T95" s="71">
        <f t="shared" si="3"/>
        <v>0</v>
      </c>
    </row>
    <row r="96" spans="1:20">
      <c r="A96" s="68">
        <v>1</v>
      </c>
      <c r="B96" s="68">
        <v>2014</v>
      </c>
      <c r="C96" s="69" t="s">
        <v>90</v>
      </c>
      <c r="D96" s="72">
        <v>33590</v>
      </c>
      <c r="E96" s="72"/>
      <c r="F96" s="68">
        <v>2003</v>
      </c>
      <c r="G96" s="70">
        <v>2015.85</v>
      </c>
      <c r="H96" s="71">
        <v>0</v>
      </c>
      <c r="I96" s="70" t="s">
        <v>493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f t="shared" si="2"/>
        <v>2015.85</v>
      </c>
      <c r="T96" s="71">
        <f t="shared" si="3"/>
        <v>0</v>
      </c>
    </row>
    <row r="97" spans="1:20">
      <c r="A97" s="68">
        <v>1</v>
      </c>
      <c r="B97" s="68">
        <v>2015</v>
      </c>
      <c r="C97" s="69" t="s">
        <v>91</v>
      </c>
      <c r="D97" s="72">
        <v>33590</v>
      </c>
      <c r="E97" s="72"/>
      <c r="F97" s="68">
        <v>2003</v>
      </c>
      <c r="G97" s="70">
        <v>2572.79</v>
      </c>
      <c r="H97" s="71">
        <v>6219.77</v>
      </c>
      <c r="I97" s="70" t="s">
        <v>493</v>
      </c>
      <c r="J97" s="71">
        <v>0</v>
      </c>
      <c r="K97" s="71">
        <v>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f t="shared" si="2"/>
        <v>8792.5600000000013</v>
      </c>
      <c r="T97" s="71">
        <f t="shared" si="3"/>
        <v>0</v>
      </c>
    </row>
    <row r="98" spans="1:20">
      <c r="A98" s="68">
        <v>1</v>
      </c>
      <c r="B98" s="68">
        <v>2019</v>
      </c>
      <c r="C98" s="69" t="s">
        <v>92</v>
      </c>
      <c r="D98" s="72">
        <v>33605</v>
      </c>
      <c r="E98" s="72"/>
      <c r="F98" s="68">
        <v>2017</v>
      </c>
      <c r="G98" s="70">
        <v>1820.76</v>
      </c>
      <c r="H98" s="71">
        <v>0</v>
      </c>
      <c r="I98" s="70" t="s">
        <v>493</v>
      </c>
      <c r="J98" s="71">
        <v>0</v>
      </c>
      <c r="K98" s="71">
        <v>0</v>
      </c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f t="shared" si="2"/>
        <v>1820.76</v>
      </c>
      <c r="T98" s="71">
        <f t="shared" si="3"/>
        <v>0</v>
      </c>
    </row>
    <row r="99" spans="1:20">
      <c r="A99" s="68">
        <v>1</v>
      </c>
      <c r="B99" s="68">
        <v>2038</v>
      </c>
      <c r="C99" s="69" t="s">
        <v>93</v>
      </c>
      <c r="D99" s="72">
        <v>33605</v>
      </c>
      <c r="E99" s="72"/>
      <c r="F99" s="68">
        <v>2003</v>
      </c>
      <c r="G99" s="70">
        <v>2015.85</v>
      </c>
      <c r="H99" s="71">
        <v>1054.4000000000001</v>
      </c>
      <c r="I99" s="70" t="s">
        <v>493</v>
      </c>
      <c r="J99" s="71">
        <v>0</v>
      </c>
      <c r="K99" s="71">
        <v>0</v>
      </c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f t="shared" si="2"/>
        <v>3070.25</v>
      </c>
      <c r="T99" s="71">
        <f t="shared" si="3"/>
        <v>0</v>
      </c>
    </row>
    <row r="100" spans="1:20">
      <c r="A100" s="68">
        <v>1</v>
      </c>
      <c r="B100" s="68">
        <v>2043</v>
      </c>
      <c r="C100" s="69" t="s">
        <v>94</v>
      </c>
      <c r="D100" s="72">
        <v>33605</v>
      </c>
      <c r="E100" s="72"/>
      <c r="F100" s="68">
        <v>2003</v>
      </c>
      <c r="G100" s="70">
        <v>2572.79</v>
      </c>
      <c r="H100" s="71">
        <v>0</v>
      </c>
      <c r="I100" s="70" t="s">
        <v>493</v>
      </c>
      <c r="J100" s="71">
        <v>0</v>
      </c>
      <c r="K100" s="71">
        <v>0</v>
      </c>
      <c r="L100" s="71">
        <v>0</v>
      </c>
      <c r="M100" s="71">
        <v>0</v>
      </c>
      <c r="N100" s="71">
        <v>0</v>
      </c>
      <c r="O100" s="71">
        <v>0</v>
      </c>
      <c r="P100" s="71">
        <v>0</v>
      </c>
      <c r="Q100" s="71">
        <v>0</v>
      </c>
      <c r="R100" s="71">
        <v>0</v>
      </c>
      <c r="S100" s="71">
        <f t="shared" si="2"/>
        <v>2572.79</v>
      </c>
      <c r="T100" s="71">
        <f t="shared" si="3"/>
        <v>0</v>
      </c>
    </row>
    <row r="101" spans="1:20">
      <c r="A101" s="68">
        <v>1</v>
      </c>
      <c r="B101" s="68">
        <v>2052</v>
      </c>
      <c r="C101" s="69" t="s">
        <v>95</v>
      </c>
      <c r="D101" s="72">
        <v>33613</v>
      </c>
      <c r="E101" s="72"/>
      <c r="F101" s="68">
        <v>2003</v>
      </c>
      <c r="G101" s="70">
        <v>2978.32</v>
      </c>
      <c r="H101" s="71">
        <v>0</v>
      </c>
      <c r="I101" s="70" t="s">
        <v>493</v>
      </c>
      <c r="J101" s="71">
        <v>0</v>
      </c>
      <c r="K101" s="71">
        <v>0</v>
      </c>
      <c r="L101" s="71">
        <v>0</v>
      </c>
      <c r="M101" s="71">
        <v>0</v>
      </c>
      <c r="N101" s="71">
        <v>0</v>
      </c>
      <c r="O101" s="71">
        <v>0</v>
      </c>
      <c r="P101" s="71">
        <v>0</v>
      </c>
      <c r="Q101" s="71">
        <v>0</v>
      </c>
      <c r="R101" s="71">
        <v>0</v>
      </c>
      <c r="S101" s="71">
        <f t="shared" si="2"/>
        <v>2978.32</v>
      </c>
      <c r="T101" s="71">
        <f t="shared" si="3"/>
        <v>0</v>
      </c>
    </row>
    <row r="102" spans="1:20">
      <c r="A102" s="68">
        <v>1</v>
      </c>
      <c r="B102" s="68">
        <v>2063</v>
      </c>
      <c r="C102" s="69" t="s">
        <v>96</v>
      </c>
      <c r="D102" s="72">
        <v>31959</v>
      </c>
      <c r="E102" s="72"/>
      <c r="F102" s="68">
        <v>2027</v>
      </c>
      <c r="G102" s="70">
        <v>6835.27</v>
      </c>
      <c r="H102" s="71">
        <v>5614.59</v>
      </c>
      <c r="I102" s="70" t="s">
        <v>493</v>
      </c>
      <c r="J102" s="71">
        <v>0</v>
      </c>
      <c r="K102" s="71">
        <v>0</v>
      </c>
      <c r="L102" s="71">
        <v>0</v>
      </c>
      <c r="M102" s="71">
        <v>0</v>
      </c>
      <c r="N102" s="71">
        <v>0</v>
      </c>
      <c r="O102" s="71">
        <v>0</v>
      </c>
      <c r="P102" s="71">
        <v>0</v>
      </c>
      <c r="Q102" s="71">
        <v>0</v>
      </c>
      <c r="R102" s="71">
        <v>0</v>
      </c>
      <c r="S102" s="71">
        <f t="shared" si="2"/>
        <v>12449.86</v>
      </c>
      <c r="T102" s="71">
        <f t="shared" si="3"/>
        <v>0</v>
      </c>
    </row>
    <row r="103" spans="1:20">
      <c r="A103" s="68">
        <v>1</v>
      </c>
      <c r="B103" s="68">
        <v>2065</v>
      </c>
      <c r="C103" s="69" t="s">
        <v>494</v>
      </c>
      <c r="D103" s="72">
        <v>32174</v>
      </c>
      <c r="E103" s="72"/>
      <c r="F103" s="68">
        <v>1173</v>
      </c>
      <c r="G103" s="70">
        <v>5023.97</v>
      </c>
      <c r="H103" s="71">
        <v>0</v>
      </c>
      <c r="I103" s="70" t="s">
        <v>493</v>
      </c>
      <c r="J103" s="71">
        <v>0</v>
      </c>
      <c r="K103" s="71">
        <v>0</v>
      </c>
      <c r="L103" s="71">
        <v>0</v>
      </c>
      <c r="M103" s="71">
        <v>0</v>
      </c>
      <c r="N103" s="71">
        <v>0</v>
      </c>
      <c r="O103" s="71">
        <v>0</v>
      </c>
      <c r="P103" s="71">
        <v>0</v>
      </c>
      <c r="Q103" s="71">
        <v>0</v>
      </c>
      <c r="R103" s="71">
        <v>0</v>
      </c>
      <c r="S103" s="71">
        <f t="shared" si="2"/>
        <v>5023.97</v>
      </c>
      <c r="T103" s="71">
        <f t="shared" si="3"/>
        <v>0</v>
      </c>
    </row>
    <row r="104" spans="1:20">
      <c r="A104" s="68">
        <v>1</v>
      </c>
      <c r="B104" s="68">
        <v>2069</v>
      </c>
      <c r="C104" s="69" t="s">
        <v>97</v>
      </c>
      <c r="D104" s="72">
        <v>33169</v>
      </c>
      <c r="E104" s="72"/>
      <c r="F104" s="68">
        <v>2035</v>
      </c>
      <c r="G104" s="70">
        <v>8554.81</v>
      </c>
      <c r="H104" s="71">
        <v>7322.47</v>
      </c>
      <c r="I104" s="70" t="s">
        <v>493</v>
      </c>
      <c r="J104" s="71">
        <v>0</v>
      </c>
      <c r="K104" s="71">
        <v>0</v>
      </c>
      <c r="L104" s="71">
        <v>0</v>
      </c>
      <c r="M104" s="71">
        <v>0</v>
      </c>
      <c r="N104" s="71">
        <v>0</v>
      </c>
      <c r="O104" s="71">
        <v>0</v>
      </c>
      <c r="P104" s="71">
        <v>0</v>
      </c>
      <c r="Q104" s="71">
        <v>0</v>
      </c>
      <c r="R104" s="71">
        <v>0</v>
      </c>
      <c r="S104" s="71">
        <f t="shared" si="2"/>
        <v>15877.279999999999</v>
      </c>
      <c r="T104" s="71">
        <f t="shared" si="3"/>
        <v>0</v>
      </c>
    </row>
    <row r="105" spans="1:20">
      <c r="A105" s="68">
        <v>1</v>
      </c>
      <c r="B105" s="68">
        <v>2079</v>
      </c>
      <c r="C105" s="69" t="s">
        <v>98</v>
      </c>
      <c r="D105" s="72">
        <v>35163</v>
      </c>
      <c r="E105" s="72"/>
      <c r="F105" s="68">
        <v>2003</v>
      </c>
      <c r="G105" s="70">
        <v>2572.79</v>
      </c>
      <c r="H105" s="71">
        <v>0</v>
      </c>
      <c r="I105" s="70" t="s">
        <v>493</v>
      </c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  <c r="P105" s="71">
        <v>0</v>
      </c>
      <c r="Q105" s="71">
        <v>0</v>
      </c>
      <c r="R105" s="71">
        <v>0</v>
      </c>
      <c r="S105" s="71">
        <f t="shared" si="2"/>
        <v>2572.79</v>
      </c>
      <c r="T105" s="71">
        <f t="shared" si="3"/>
        <v>0</v>
      </c>
    </row>
    <row r="106" spans="1:20">
      <c r="A106" s="68">
        <v>1</v>
      </c>
      <c r="B106" s="68">
        <v>2086</v>
      </c>
      <c r="C106" s="69" t="s">
        <v>99</v>
      </c>
      <c r="D106" s="72">
        <v>35163</v>
      </c>
      <c r="E106" s="72"/>
      <c r="F106" s="68">
        <v>2000</v>
      </c>
      <c r="G106" s="70">
        <v>1504.26</v>
      </c>
      <c r="H106" s="71">
        <v>0</v>
      </c>
      <c r="I106" s="70" t="s">
        <v>493</v>
      </c>
      <c r="J106" s="71">
        <v>708.95</v>
      </c>
      <c r="K106" s="71">
        <v>0</v>
      </c>
      <c r="L106" s="71">
        <v>0</v>
      </c>
      <c r="M106" s="71">
        <v>0</v>
      </c>
      <c r="N106" s="71">
        <v>0</v>
      </c>
      <c r="O106" s="71">
        <v>0</v>
      </c>
      <c r="P106" s="71">
        <v>0</v>
      </c>
      <c r="Q106" s="71">
        <v>0</v>
      </c>
      <c r="R106" s="71">
        <v>0</v>
      </c>
      <c r="S106" s="71">
        <f t="shared" si="2"/>
        <v>1504.26</v>
      </c>
      <c r="T106" s="71">
        <f t="shared" si="3"/>
        <v>708.95</v>
      </c>
    </row>
    <row r="107" spans="1:20">
      <c r="A107" s="68">
        <v>1</v>
      </c>
      <c r="B107" s="68">
        <v>2092</v>
      </c>
      <c r="C107" s="69" t="s">
        <v>100</v>
      </c>
      <c r="D107" s="72">
        <v>35163</v>
      </c>
      <c r="E107" s="72"/>
      <c r="F107" s="68">
        <v>2017</v>
      </c>
      <c r="G107" s="70">
        <v>2007.4</v>
      </c>
      <c r="H107" s="71">
        <v>0</v>
      </c>
      <c r="I107" s="70" t="s">
        <v>493</v>
      </c>
      <c r="J107" s="71">
        <v>0</v>
      </c>
      <c r="K107" s="71">
        <v>0</v>
      </c>
      <c r="L107" s="71">
        <v>0</v>
      </c>
      <c r="M107" s="71">
        <v>0</v>
      </c>
      <c r="N107" s="71">
        <v>0</v>
      </c>
      <c r="O107" s="71">
        <v>0</v>
      </c>
      <c r="P107" s="71">
        <v>0</v>
      </c>
      <c r="Q107" s="71">
        <v>0</v>
      </c>
      <c r="R107" s="71">
        <v>0</v>
      </c>
      <c r="S107" s="71">
        <f t="shared" si="2"/>
        <v>2007.4</v>
      </c>
      <c r="T107" s="71">
        <f t="shared" si="3"/>
        <v>0</v>
      </c>
    </row>
    <row r="108" spans="1:20">
      <c r="A108" s="68">
        <v>1</v>
      </c>
      <c r="B108" s="68">
        <v>2093</v>
      </c>
      <c r="C108" s="69" t="s">
        <v>101</v>
      </c>
      <c r="D108" s="72">
        <v>35163</v>
      </c>
      <c r="E108" s="72"/>
      <c r="F108" s="68">
        <v>2017</v>
      </c>
      <c r="G108" s="70">
        <v>1820.76</v>
      </c>
      <c r="H108" s="71">
        <v>0</v>
      </c>
      <c r="I108" s="70" t="s">
        <v>493</v>
      </c>
      <c r="J108" s="71">
        <v>0</v>
      </c>
      <c r="K108" s="71">
        <v>0</v>
      </c>
      <c r="L108" s="71">
        <v>0</v>
      </c>
      <c r="M108" s="71">
        <v>0</v>
      </c>
      <c r="N108" s="71">
        <v>0</v>
      </c>
      <c r="O108" s="71">
        <v>0</v>
      </c>
      <c r="P108" s="71">
        <v>0</v>
      </c>
      <c r="Q108" s="71">
        <v>0</v>
      </c>
      <c r="R108" s="71">
        <v>0</v>
      </c>
      <c r="S108" s="71">
        <f t="shared" si="2"/>
        <v>1820.76</v>
      </c>
      <c r="T108" s="71">
        <f t="shared" si="3"/>
        <v>0</v>
      </c>
    </row>
    <row r="109" spans="1:20">
      <c r="A109" s="68">
        <v>2</v>
      </c>
      <c r="B109" s="68">
        <v>2096</v>
      </c>
      <c r="C109" s="69" t="s">
        <v>422</v>
      </c>
      <c r="D109" s="72">
        <v>35170</v>
      </c>
      <c r="E109" s="72"/>
      <c r="F109" s="68">
        <v>2005</v>
      </c>
      <c r="G109" s="70">
        <v>2572.79</v>
      </c>
      <c r="H109" s="71">
        <v>0</v>
      </c>
      <c r="I109" s="70" t="s">
        <v>493</v>
      </c>
      <c r="J109" s="71">
        <v>0</v>
      </c>
      <c r="K109" s="71">
        <v>0</v>
      </c>
      <c r="L109" s="71">
        <v>0</v>
      </c>
      <c r="M109" s="71">
        <v>0</v>
      </c>
      <c r="N109" s="71">
        <v>0</v>
      </c>
      <c r="O109" s="71">
        <v>0</v>
      </c>
      <c r="P109" s="71">
        <v>0</v>
      </c>
      <c r="Q109" s="71">
        <v>0</v>
      </c>
      <c r="R109" s="71">
        <v>0</v>
      </c>
      <c r="S109" s="71">
        <f t="shared" si="2"/>
        <v>2572.79</v>
      </c>
      <c r="T109" s="71">
        <f t="shared" si="3"/>
        <v>0</v>
      </c>
    </row>
    <row r="110" spans="1:20">
      <c r="A110" s="68">
        <v>1</v>
      </c>
      <c r="B110" s="68">
        <v>2101</v>
      </c>
      <c r="C110" s="69" t="s">
        <v>102</v>
      </c>
      <c r="D110" s="72">
        <v>35289</v>
      </c>
      <c r="E110" s="72"/>
      <c r="F110" s="68">
        <v>2003</v>
      </c>
      <c r="G110" s="70">
        <v>2572.79</v>
      </c>
      <c r="H110" s="71">
        <v>0</v>
      </c>
      <c r="I110" s="70" t="s">
        <v>493</v>
      </c>
      <c r="J110" s="71">
        <v>0</v>
      </c>
      <c r="K110" s="71">
        <v>0</v>
      </c>
      <c r="L110" s="71">
        <v>0</v>
      </c>
      <c r="M110" s="71">
        <v>0</v>
      </c>
      <c r="N110" s="71">
        <v>0</v>
      </c>
      <c r="O110" s="71">
        <v>0</v>
      </c>
      <c r="P110" s="71">
        <v>0</v>
      </c>
      <c r="Q110" s="71">
        <v>0</v>
      </c>
      <c r="R110" s="71">
        <v>0</v>
      </c>
      <c r="S110" s="71">
        <f t="shared" si="2"/>
        <v>2572.79</v>
      </c>
      <c r="T110" s="71">
        <f t="shared" si="3"/>
        <v>0</v>
      </c>
    </row>
    <row r="111" spans="1:20">
      <c r="A111" s="68">
        <v>16</v>
      </c>
      <c r="B111" s="68">
        <v>2115</v>
      </c>
      <c r="C111" s="69" t="s">
        <v>435</v>
      </c>
      <c r="D111" s="72">
        <v>35521</v>
      </c>
      <c r="E111" s="72"/>
      <c r="F111" s="68">
        <v>2005</v>
      </c>
      <c r="G111" s="70">
        <v>2572.79</v>
      </c>
      <c r="H111" s="71">
        <v>0</v>
      </c>
      <c r="I111" s="70" t="s">
        <v>493</v>
      </c>
      <c r="J111" s="71">
        <v>0</v>
      </c>
      <c r="K111" s="71">
        <v>0</v>
      </c>
      <c r="L111" s="71">
        <v>0</v>
      </c>
      <c r="M111" s="71">
        <v>0</v>
      </c>
      <c r="N111" s="71">
        <v>0</v>
      </c>
      <c r="O111" s="71">
        <v>0</v>
      </c>
      <c r="P111" s="71">
        <v>0</v>
      </c>
      <c r="Q111" s="71">
        <v>0</v>
      </c>
      <c r="R111" s="71">
        <v>0</v>
      </c>
      <c r="S111" s="71">
        <f t="shared" si="2"/>
        <v>2572.79</v>
      </c>
      <c r="T111" s="71">
        <f t="shared" si="3"/>
        <v>0</v>
      </c>
    </row>
    <row r="112" spans="1:20">
      <c r="A112" s="68">
        <v>1</v>
      </c>
      <c r="B112" s="68">
        <v>2117</v>
      </c>
      <c r="C112" s="69" t="s">
        <v>103</v>
      </c>
      <c r="D112" s="72">
        <v>35535</v>
      </c>
      <c r="E112" s="72"/>
      <c r="F112" s="68">
        <v>2000</v>
      </c>
      <c r="G112" s="70">
        <v>1919.86</v>
      </c>
      <c r="H112" s="71">
        <v>0</v>
      </c>
      <c r="I112" s="70" t="s">
        <v>493</v>
      </c>
      <c r="J112" s="71">
        <v>0</v>
      </c>
      <c r="K112" s="71">
        <v>0</v>
      </c>
      <c r="L112" s="71">
        <v>0</v>
      </c>
      <c r="M112" s="71">
        <v>0</v>
      </c>
      <c r="N112" s="71">
        <v>0</v>
      </c>
      <c r="O112" s="71">
        <v>0</v>
      </c>
      <c r="P112" s="71">
        <v>0</v>
      </c>
      <c r="Q112" s="71">
        <v>0</v>
      </c>
      <c r="R112" s="71">
        <v>0</v>
      </c>
      <c r="S112" s="71">
        <f t="shared" si="2"/>
        <v>1919.86</v>
      </c>
      <c r="T112" s="71">
        <f t="shared" si="3"/>
        <v>0</v>
      </c>
    </row>
    <row r="113" spans="1:20">
      <c r="A113" s="68">
        <v>1</v>
      </c>
      <c r="B113" s="68">
        <v>2120</v>
      </c>
      <c r="C113" s="69" t="s">
        <v>104</v>
      </c>
      <c r="D113" s="72">
        <v>35565</v>
      </c>
      <c r="E113" s="72"/>
      <c r="F113" s="68">
        <v>2000</v>
      </c>
      <c r="G113" s="70">
        <v>1237.53</v>
      </c>
      <c r="H113" s="71">
        <v>803.34</v>
      </c>
      <c r="I113" s="70" t="s">
        <v>493</v>
      </c>
      <c r="J113" s="71">
        <v>0</v>
      </c>
      <c r="K113" s="71">
        <v>0</v>
      </c>
      <c r="L113" s="71">
        <v>0</v>
      </c>
      <c r="M113" s="71">
        <v>0</v>
      </c>
      <c r="N113" s="71">
        <v>0</v>
      </c>
      <c r="O113" s="71">
        <v>0</v>
      </c>
      <c r="P113" s="71">
        <v>0</v>
      </c>
      <c r="Q113" s="71">
        <v>0</v>
      </c>
      <c r="R113" s="71">
        <v>0</v>
      </c>
      <c r="S113" s="71">
        <f t="shared" si="2"/>
        <v>2040.87</v>
      </c>
      <c r="T113" s="71">
        <f t="shared" si="3"/>
        <v>0</v>
      </c>
    </row>
    <row r="114" spans="1:20">
      <c r="A114" s="68">
        <v>1</v>
      </c>
      <c r="B114" s="68">
        <v>2121</v>
      </c>
      <c r="C114" s="69" t="s">
        <v>105</v>
      </c>
      <c r="D114" s="72">
        <v>35583</v>
      </c>
      <c r="E114" s="72"/>
      <c r="F114" s="68">
        <v>2017</v>
      </c>
      <c r="G114" s="70">
        <v>1820.76</v>
      </c>
      <c r="H114" s="71">
        <v>0</v>
      </c>
      <c r="I114" s="70" t="s">
        <v>493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71">
        <v>0</v>
      </c>
      <c r="Q114" s="71">
        <v>0</v>
      </c>
      <c r="R114" s="71">
        <v>0</v>
      </c>
      <c r="S114" s="71">
        <f t="shared" si="2"/>
        <v>1820.76</v>
      </c>
      <c r="T114" s="71">
        <f t="shared" si="3"/>
        <v>0</v>
      </c>
    </row>
    <row r="115" spans="1:20">
      <c r="A115" s="68">
        <v>1</v>
      </c>
      <c r="B115" s="68">
        <v>2122</v>
      </c>
      <c r="C115" s="69" t="s">
        <v>106</v>
      </c>
      <c r="D115" s="72">
        <v>35583</v>
      </c>
      <c r="E115" s="72"/>
      <c r="F115" s="68">
        <v>2017</v>
      </c>
      <c r="G115" s="70">
        <v>1820.76</v>
      </c>
      <c r="H115" s="71">
        <v>0</v>
      </c>
      <c r="I115" s="70" t="s">
        <v>493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71">
        <v>0</v>
      </c>
      <c r="Q115" s="71">
        <v>0</v>
      </c>
      <c r="R115" s="71">
        <v>0</v>
      </c>
      <c r="S115" s="71">
        <f t="shared" si="2"/>
        <v>1820.76</v>
      </c>
      <c r="T115" s="71">
        <f t="shared" si="3"/>
        <v>0</v>
      </c>
    </row>
    <row r="116" spans="1:20">
      <c r="A116" s="68">
        <v>10</v>
      </c>
      <c r="B116" s="68">
        <v>2124</v>
      </c>
      <c r="C116" s="69" t="s">
        <v>426</v>
      </c>
      <c r="D116" s="72">
        <v>35597</v>
      </c>
      <c r="E116" s="72"/>
      <c r="F116" s="68">
        <v>2005</v>
      </c>
      <c r="G116" s="70">
        <v>2572.79</v>
      </c>
      <c r="H116" s="71">
        <v>0</v>
      </c>
      <c r="I116" s="70" t="s">
        <v>493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f t="shared" si="2"/>
        <v>2572.79</v>
      </c>
      <c r="T116" s="71">
        <f t="shared" si="3"/>
        <v>0</v>
      </c>
    </row>
    <row r="117" spans="1:20">
      <c r="A117" s="68">
        <v>1</v>
      </c>
      <c r="B117" s="68">
        <v>2125</v>
      </c>
      <c r="C117" s="69" t="s">
        <v>107</v>
      </c>
      <c r="D117" s="72">
        <v>35613</v>
      </c>
      <c r="E117" s="72"/>
      <c r="F117" s="68">
        <v>2003</v>
      </c>
      <c r="G117" s="70">
        <v>2836.49</v>
      </c>
      <c r="H117" s="71">
        <v>0</v>
      </c>
      <c r="I117" s="70" t="s">
        <v>493</v>
      </c>
      <c r="J117" s="71">
        <v>708.95</v>
      </c>
      <c r="K117" s="71">
        <v>0</v>
      </c>
      <c r="L117" s="71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1">
        <f t="shared" si="2"/>
        <v>2836.49</v>
      </c>
      <c r="T117" s="71">
        <f t="shared" si="3"/>
        <v>708.95</v>
      </c>
    </row>
    <row r="118" spans="1:20">
      <c r="A118" s="68">
        <v>1</v>
      </c>
      <c r="B118" s="68">
        <v>2126</v>
      </c>
      <c r="C118" s="69" t="s">
        <v>108</v>
      </c>
      <c r="D118" s="72">
        <v>35613</v>
      </c>
      <c r="E118" s="72"/>
      <c r="F118" s="68">
        <v>2003</v>
      </c>
      <c r="G118" s="70">
        <v>2836.49</v>
      </c>
      <c r="H118" s="71">
        <v>0</v>
      </c>
      <c r="I118" s="70" t="s">
        <v>493</v>
      </c>
      <c r="J118" s="71">
        <v>0</v>
      </c>
      <c r="K118" s="71">
        <v>0</v>
      </c>
      <c r="L118" s="71">
        <v>0</v>
      </c>
      <c r="M118" s="71">
        <v>0</v>
      </c>
      <c r="N118" s="71">
        <v>0</v>
      </c>
      <c r="O118" s="71">
        <v>0</v>
      </c>
      <c r="P118" s="71">
        <v>0</v>
      </c>
      <c r="Q118" s="71">
        <v>0</v>
      </c>
      <c r="R118" s="71">
        <v>0</v>
      </c>
      <c r="S118" s="71">
        <f t="shared" si="2"/>
        <v>2836.49</v>
      </c>
      <c r="T118" s="71">
        <f t="shared" si="3"/>
        <v>0</v>
      </c>
    </row>
    <row r="119" spans="1:20">
      <c r="A119" s="68">
        <v>1</v>
      </c>
      <c r="B119" s="68">
        <v>2128</v>
      </c>
      <c r="C119" s="69" t="s">
        <v>109</v>
      </c>
      <c r="D119" s="72">
        <v>35626</v>
      </c>
      <c r="E119" s="72"/>
      <c r="F119" s="68">
        <v>2003</v>
      </c>
      <c r="G119" s="70">
        <v>1504.26</v>
      </c>
      <c r="H119" s="71">
        <v>6284.42</v>
      </c>
      <c r="I119" s="70" t="s">
        <v>493</v>
      </c>
      <c r="J119" s="71">
        <v>0</v>
      </c>
      <c r="K119" s="71">
        <v>0</v>
      </c>
      <c r="L119" s="71">
        <v>0</v>
      </c>
      <c r="M119" s="71">
        <v>0</v>
      </c>
      <c r="N119" s="71">
        <v>0</v>
      </c>
      <c r="O119" s="71">
        <v>0</v>
      </c>
      <c r="P119" s="71">
        <v>0</v>
      </c>
      <c r="Q119" s="71">
        <v>0</v>
      </c>
      <c r="R119" s="71">
        <v>0</v>
      </c>
      <c r="S119" s="71">
        <f t="shared" si="2"/>
        <v>7788.68</v>
      </c>
      <c r="T119" s="71">
        <f t="shared" si="3"/>
        <v>0</v>
      </c>
    </row>
    <row r="120" spans="1:20">
      <c r="A120" s="68">
        <v>1</v>
      </c>
      <c r="B120" s="68">
        <v>2129</v>
      </c>
      <c r="C120" s="69" t="s">
        <v>110</v>
      </c>
      <c r="D120" s="72">
        <v>35626</v>
      </c>
      <c r="E120" s="72"/>
      <c r="F120" s="68">
        <v>2021</v>
      </c>
      <c r="G120" s="70">
        <v>1651.49</v>
      </c>
      <c r="H120" s="71">
        <v>0</v>
      </c>
      <c r="I120" s="70" t="s">
        <v>493</v>
      </c>
      <c r="J120" s="71">
        <v>0</v>
      </c>
      <c r="K120" s="71">
        <v>0</v>
      </c>
      <c r="L120" s="71">
        <v>0</v>
      </c>
      <c r="M120" s="71">
        <v>0</v>
      </c>
      <c r="N120" s="71">
        <v>0</v>
      </c>
      <c r="O120" s="71">
        <v>0</v>
      </c>
      <c r="P120" s="71">
        <v>0</v>
      </c>
      <c r="Q120" s="71">
        <v>0</v>
      </c>
      <c r="R120" s="71">
        <v>0</v>
      </c>
      <c r="S120" s="71">
        <f t="shared" si="2"/>
        <v>1651.49</v>
      </c>
      <c r="T120" s="71">
        <f t="shared" si="3"/>
        <v>0</v>
      </c>
    </row>
    <row r="121" spans="1:20">
      <c r="A121" s="68">
        <v>1</v>
      </c>
      <c r="B121" s="68">
        <v>2130</v>
      </c>
      <c r="C121" s="69" t="s">
        <v>111</v>
      </c>
      <c r="D121" s="72">
        <v>35626</v>
      </c>
      <c r="E121" s="72"/>
      <c r="F121" s="68">
        <v>2020</v>
      </c>
      <c r="G121" s="70">
        <v>1651.49</v>
      </c>
      <c r="H121" s="71">
        <v>0</v>
      </c>
      <c r="I121" s="70" t="s">
        <v>493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  <c r="O121" s="71">
        <v>0</v>
      </c>
      <c r="P121" s="71">
        <v>0</v>
      </c>
      <c r="Q121" s="71">
        <v>0</v>
      </c>
      <c r="R121" s="71">
        <v>0</v>
      </c>
      <c r="S121" s="71">
        <f t="shared" si="2"/>
        <v>1651.49</v>
      </c>
      <c r="T121" s="71">
        <f t="shared" si="3"/>
        <v>0</v>
      </c>
    </row>
    <row r="122" spans="1:20">
      <c r="A122" s="68">
        <v>1</v>
      </c>
      <c r="B122" s="68">
        <v>2131</v>
      </c>
      <c r="C122" s="69" t="s">
        <v>112</v>
      </c>
      <c r="D122" s="72">
        <v>35626</v>
      </c>
      <c r="E122" s="72"/>
      <c r="F122" s="68">
        <v>2003</v>
      </c>
      <c r="G122" s="70">
        <v>2572.79</v>
      </c>
      <c r="H122" s="71">
        <v>0</v>
      </c>
      <c r="I122" s="70" t="s">
        <v>493</v>
      </c>
      <c r="J122" s="71">
        <v>0</v>
      </c>
      <c r="K122" s="71">
        <v>0</v>
      </c>
      <c r="L122" s="71">
        <v>0</v>
      </c>
      <c r="M122" s="71">
        <v>0</v>
      </c>
      <c r="N122" s="71">
        <v>0</v>
      </c>
      <c r="O122" s="71">
        <v>0</v>
      </c>
      <c r="P122" s="71">
        <v>0</v>
      </c>
      <c r="Q122" s="71">
        <v>0</v>
      </c>
      <c r="R122" s="71">
        <v>0</v>
      </c>
      <c r="S122" s="71">
        <f t="shared" si="2"/>
        <v>2572.79</v>
      </c>
      <c r="T122" s="71">
        <f t="shared" si="3"/>
        <v>0</v>
      </c>
    </row>
    <row r="123" spans="1:20">
      <c r="A123" s="68">
        <v>1</v>
      </c>
      <c r="B123" s="68">
        <v>2134</v>
      </c>
      <c r="C123" s="69" t="s">
        <v>113</v>
      </c>
      <c r="D123" s="72">
        <v>35628</v>
      </c>
      <c r="E123" s="72"/>
      <c r="F123" s="68">
        <v>2003</v>
      </c>
      <c r="G123" s="70">
        <v>2836.49</v>
      </c>
      <c r="H123" s="71">
        <v>0</v>
      </c>
      <c r="I123" s="70" t="s">
        <v>493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1">
        <f t="shared" si="2"/>
        <v>2836.49</v>
      </c>
      <c r="T123" s="71">
        <f t="shared" si="3"/>
        <v>0</v>
      </c>
    </row>
    <row r="124" spans="1:20">
      <c r="A124" s="68">
        <v>1</v>
      </c>
      <c r="B124" s="68">
        <v>2136</v>
      </c>
      <c r="C124" s="69" t="s">
        <v>114</v>
      </c>
      <c r="D124" s="72">
        <v>35643</v>
      </c>
      <c r="E124" s="72"/>
      <c r="F124" s="68">
        <v>2000</v>
      </c>
      <c r="G124" s="70">
        <v>1658.43</v>
      </c>
      <c r="H124" s="71">
        <v>0</v>
      </c>
      <c r="I124" s="70" t="s">
        <v>493</v>
      </c>
      <c r="J124" s="71">
        <v>708.95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1">
        <v>0</v>
      </c>
      <c r="Q124" s="71">
        <v>0</v>
      </c>
      <c r="R124" s="71">
        <v>0</v>
      </c>
      <c r="S124" s="71">
        <f t="shared" si="2"/>
        <v>1658.43</v>
      </c>
      <c r="T124" s="71">
        <f t="shared" si="3"/>
        <v>708.95</v>
      </c>
    </row>
    <row r="125" spans="1:20">
      <c r="A125" s="68">
        <v>1</v>
      </c>
      <c r="B125" s="68">
        <v>2137</v>
      </c>
      <c r="C125" s="69" t="s">
        <v>115</v>
      </c>
      <c r="D125" s="72">
        <v>35643</v>
      </c>
      <c r="E125" s="72"/>
      <c r="F125" s="68">
        <v>2024</v>
      </c>
      <c r="G125" s="70">
        <v>4914.5</v>
      </c>
      <c r="H125" s="71">
        <v>2199.79</v>
      </c>
      <c r="I125" s="70" t="s">
        <v>493</v>
      </c>
      <c r="J125" s="71">
        <v>0</v>
      </c>
      <c r="K125" s="71">
        <v>0</v>
      </c>
      <c r="L125" s="71">
        <v>0</v>
      </c>
      <c r="M125" s="71">
        <v>0</v>
      </c>
      <c r="N125" s="71">
        <v>0</v>
      </c>
      <c r="O125" s="71">
        <v>0</v>
      </c>
      <c r="P125" s="71">
        <v>0</v>
      </c>
      <c r="Q125" s="71">
        <v>0</v>
      </c>
      <c r="R125" s="71">
        <v>0</v>
      </c>
      <c r="S125" s="71">
        <f t="shared" si="2"/>
        <v>7114.29</v>
      </c>
      <c r="T125" s="71">
        <f t="shared" si="3"/>
        <v>0</v>
      </c>
    </row>
    <row r="126" spans="1:20">
      <c r="A126" s="68">
        <v>1</v>
      </c>
      <c r="B126" s="68">
        <v>2140</v>
      </c>
      <c r="C126" s="69" t="s">
        <v>116</v>
      </c>
      <c r="D126" s="72">
        <v>35643</v>
      </c>
      <c r="E126" s="72"/>
      <c r="F126" s="68">
        <v>2006</v>
      </c>
      <c r="G126" s="70">
        <v>2965.86</v>
      </c>
      <c r="H126" s="71">
        <v>1827.61</v>
      </c>
      <c r="I126" s="70" t="s">
        <v>493</v>
      </c>
      <c r="J126" s="71">
        <v>0</v>
      </c>
      <c r="K126" s="71">
        <v>0</v>
      </c>
      <c r="L126" s="71">
        <v>0</v>
      </c>
      <c r="M126" s="71">
        <v>0</v>
      </c>
      <c r="N126" s="71">
        <v>0</v>
      </c>
      <c r="O126" s="71">
        <v>0</v>
      </c>
      <c r="P126" s="71">
        <v>0</v>
      </c>
      <c r="Q126" s="71">
        <v>0</v>
      </c>
      <c r="R126" s="71">
        <v>0</v>
      </c>
      <c r="S126" s="71">
        <f t="shared" si="2"/>
        <v>4793.47</v>
      </c>
      <c r="T126" s="71">
        <f t="shared" si="3"/>
        <v>0</v>
      </c>
    </row>
    <row r="127" spans="1:20">
      <c r="A127" s="68">
        <v>1</v>
      </c>
      <c r="B127" s="68">
        <v>2142</v>
      </c>
      <c r="C127" s="69" t="s">
        <v>117</v>
      </c>
      <c r="D127" s="72">
        <v>35765</v>
      </c>
      <c r="E127" s="72"/>
      <c r="F127" s="68">
        <v>2006</v>
      </c>
      <c r="G127" s="70">
        <v>3605.03</v>
      </c>
      <c r="H127" s="71">
        <v>958.76</v>
      </c>
      <c r="I127" s="70" t="s">
        <v>493</v>
      </c>
      <c r="J127" s="71">
        <v>0</v>
      </c>
      <c r="K127" s="71">
        <v>0</v>
      </c>
      <c r="L127" s="71">
        <v>0</v>
      </c>
      <c r="M127" s="71">
        <v>0</v>
      </c>
      <c r="N127" s="71">
        <v>0</v>
      </c>
      <c r="O127" s="71">
        <v>0</v>
      </c>
      <c r="P127" s="71">
        <v>0</v>
      </c>
      <c r="Q127" s="71">
        <v>0</v>
      </c>
      <c r="R127" s="71">
        <v>0</v>
      </c>
      <c r="S127" s="71">
        <f t="shared" si="2"/>
        <v>4563.79</v>
      </c>
      <c r="T127" s="71">
        <f t="shared" si="3"/>
        <v>0</v>
      </c>
    </row>
    <row r="128" spans="1:20">
      <c r="A128" s="68">
        <v>1</v>
      </c>
      <c r="B128" s="68">
        <v>2143</v>
      </c>
      <c r="C128" s="69" t="s">
        <v>118</v>
      </c>
      <c r="D128" s="72">
        <v>35765</v>
      </c>
      <c r="E128" s="72"/>
      <c r="F128" s="68">
        <v>2003</v>
      </c>
      <c r="G128" s="70">
        <v>1658.43</v>
      </c>
      <c r="H128" s="71">
        <v>0</v>
      </c>
      <c r="I128" s="70" t="s">
        <v>493</v>
      </c>
      <c r="J128" s="71">
        <v>0</v>
      </c>
      <c r="K128" s="71">
        <v>0</v>
      </c>
      <c r="L128" s="71">
        <v>0</v>
      </c>
      <c r="M128" s="71">
        <v>0</v>
      </c>
      <c r="N128" s="71">
        <v>0</v>
      </c>
      <c r="O128" s="71">
        <v>0</v>
      </c>
      <c r="P128" s="71">
        <v>0</v>
      </c>
      <c r="Q128" s="71">
        <v>0</v>
      </c>
      <c r="R128" s="71">
        <v>0</v>
      </c>
      <c r="S128" s="71">
        <f t="shared" si="2"/>
        <v>1658.43</v>
      </c>
      <c r="T128" s="71">
        <f t="shared" si="3"/>
        <v>0</v>
      </c>
    </row>
    <row r="129" spans="1:20">
      <c r="A129" s="68">
        <v>1</v>
      </c>
      <c r="B129" s="68">
        <v>2145</v>
      </c>
      <c r="C129" s="69" t="s">
        <v>119</v>
      </c>
      <c r="D129" s="72">
        <v>35765</v>
      </c>
      <c r="E129" s="72"/>
      <c r="F129" s="68">
        <v>2003</v>
      </c>
      <c r="G129" s="70">
        <v>2836.49</v>
      </c>
      <c r="H129" s="71">
        <v>0</v>
      </c>
      <c r="I129" s="70" t="s">
        <v>493</v>
      </c>
      <c r="J129" s="71">
        <v>0</v>
      </c>
      <c r="K129" s="71">
        <v>0</v>
      </c>
      <c r="L129" s="71">
        <v>0</v>
      </c>
      <c r="M129" s="71">
        <v>0</v>
      </c>
      <c r="N129" s="71">
        <v>0</v>
      </c>
      <c r="O129" s="71">
        <v>0</v>
      </c>
      <c r="P129" s="71">
        <v>0</v>
      </c>
      <c r="Q129" s="71">
        <v>0</v>
      </c>
      <c r="R129" s="71">
        <v>0</v>
      </c>
      <c r="S129" s="71">
        <f t="shared" si="2"/>
        <v>2836.49</v>
      </c>
      <c r="T129" s="71">
        <f t="shared" si="3"/>
        <v>0</v>
      </c>
    </row>
    <row r="130" spans="1:20">
      <c r="A130" s="68">
        <v>1</v>
      </c>
      <c r="B130" s="68">
        <v>2146</v>
      </c>
      <c r="C130" s="69" t="s">
        <v>120</v>
      </c>
      <c r="D130" s="72">
        <v>35765</v>
      </c>
      <c r="E130" s="72"/>
      <c r="F130" s="68">
        <v>2003</v>
      </c>
      <c r="G130" s="70">
        <v>2450.25</v>
      </c>
      <c r="H130" s="71">
        <v>0</v>
      </c>
      <c r="I130" s="70" t="s">
        <v>493</v>
      </c>
      <c r="J130" s="71">
        <v>0</v>
      </c>
      <c r="K130" s="71">
        <v>0</v>
      </c>
      <c r="L130" s="71">
        <v>0</v>
      </c>
      <c r="M130" s="71">
        <v>0</v>
      </c>
      <c r="N130" s="71">
        <v>0</v>
      </c>
      <c r="O130" s="71">
        <v>0</v>
      </c>
      <c r="P130" s="71">
        <v>0</v>
      </c>
      <c r="Q130" s="71">
        <v>0</v>
      </c>
      <c r="R130" s="71">
        <v>0</v>
      </c>
      <c r="S130" s="71">
        <f t="shared" si="2"/>
        <v>2450.25</v>
      </c>
      <c r="T130" s="71">
        <f t="shared" si="3"/>
        <v>0</v>
      </c>
    </row>
    <row r="131" spans="1:20">
      <c r="A131" s="68">
        <v>1</v>
      </c>
      <c r="B131" s="68">
        <v>2149</v>
      </c>
      <c r="C131" s="69" t="s">
        <v>121</v>
      </c>
      <c r="D131" s="72">
        <v>35765</v>
      </c>
      <c r="E131" s="72"/>
      <c r="F131" s="68">
        <v>2003</v>
      </c>
      <c r="G131" s="70">
        <v>2450.25</v>
      </c>
      <c r="H131" s="71">
        <v>0</v>
      </c>
      <c r="I131" s="70" t="s">
        <v>493</v>
      </c>
      <c r="J131" s="71">
        <v>0</v>
      </c>
      <c r="K131" s="71">
        <v>0</v>
      </c>
      <c r="L131" s="71">
        <v>0</v>
      </c>
      <c r="M131" s="71">
        <v>0</v>
      </c>
      <c r="N131" s="71">
        <v>0</v>
      </c>
      <c r="O131" s="71">
        <v>0</v>
      </c>
      <c r="P131" s="71">
        <v>0</v>
      </c>
      <c r="Q131" s="71">
        <v>0</v>
      </c>
      <c r="R131" s="71">
        <v>0</v>
      </c>
      <c r="S131" s="71">
        <f t="shared" si="2"/>
        <v>2450.25</v>
      </c>
      <c r="T131" s="71">
        <f t="shared" si="3"/>
        <v>0</v>
      </c>
    </row>
    <row r="132" spans="1:20">
      <c r="A132" s="68">
        <v>14</v>
      </c>
      <c r="B132" s="68">
        <v>2151</v>
      </c>
      <c r="C132" s="69" t="s">
        <v>122</v>
      </c>
      <c r="D132" s="72">
        <v>35765</v>
      </c>
      <c r="E132" s="72"/>
      <c r="F132" s="68">
        <v>2006</v>
      </c>
      <c r="G132" s="70">
        <v>1651.49</v>
      </c>
      <c r="H132" s="71">
        <v>904.49</v>
      </c>
      <c r="I132" s="70" t="s">
        <v>493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71">
        <v>0</v>
      </c>
      <c r="Q132" s="71">
        <v>0</v>
      </c>
      <c r="R132" s="71">
        <v>0</v>
      </c>
      <c r="S132" s="71">
        <f t="shared" si="2"/>
        <v>2555.98</v>
      </c>
      <c r="T132" s="71">
        <f t="shared" si="3"/>
        <v>0</v>
      </c>
    </row>
    <row r="133" spans="1:20">
      <c r="A133" s="68">
        <v>1</v>
      </c>
      <c r="B133" s="68">
        <v>2153</v>
      </c>
      <c r="C133" s="69" t="s">
        <v>123</v>
      </c>
      <c r="D133" s="72">
        <v>35765</v>
      </c>
      <c r="E133" s="72"/>
      <c r="F133" s="68">
        <v>2003</v>
      </c>
      <c r="G133" s="70">
        <v>2978.32</v>
      </c>
      <c r="H133" s="71">
        <v>0</v>
      </c>
      <c r="I133" s="70" t="s">
        <v>493</v>
      </c>
      <c r="J133" s="71">
        <v>0</v>
      </c>
      <c r="K133" s="71">
        <v>0</v>
      </c>
      <c r="L133" s="71">
        <v>0</v>
      </c>
      <c r="M133" s="71">
        <v>0</v>
      </c>
      <c r="N133" s="71">
        <v>0</v>
      </c>
      <c r="O133" s="71">
        <v>0</v>
      </c>
      <c r="P133" s="71">
        <v>0</v>
      </c>
      <c r="Q133" s="71">
        <v>0</v>
      </c>
      <c r="R133" s="71">
        <v>0</v>
      </c>
      <c r="S133" s="71">
        <f t="shared" ref="S133:S196" si="4">SUM(G133:H133)</f>
        <v>2978.32</v>
      </c>
      <c r="T133" s="71">
        <f t="shared" ref="T133:T196" si="5">SUM(J133:R133)</f>
        <v>0</v>
      </c>
    </row>
    <row r="134" spans="1:20">
      <c r="A134" s="68">
        <v>1</v>
      </c>
      <c r="B134" s="68">
        <v>2156</v>
      </c>
      <c r="C134" s="69" t="s">
        <v>124</v>
      </c>
      <c r="D134" s="72">
        <v>35800</v>
      </c>
      <c r="E134" s="72"/>
      <c r="F134" s="68">
        <v>2009</v>
      </c>
      <c r="G134" s="70">
        <v>2824.62</v>
      </c>
      <c r="H134" s="71">
        <v>0</v>
      </c>
      <c r="I134" s="70" t="s">
        <v>493</v>
      </c>
      <c r="J134" s="71">
        <v>0</v>
      </c>
      <c r="K134" s="71">
        <v>0</v>
      </c>
      <c r="L134" s="71">
        <v>0</v>
      </c>
      <c r="M134" s="71">
        <v>0</v>
      </c>
      <c r="N134" s="71">
        <v>0</v>
      </c>
      <c r="O134" s="71">
        <v>0</v>
      </c>
      <c r="P134" s="71">
        <v>0</v>
      </c>
      <c r="Q134" s="71">
        <v>0</v>
      </c>
      <c r="R134" s="71">
        <v>0</v>
      </c>
      <c r="S134" s="71">
        <f t="shared" si="4"/>
        <v>2824.62</v>
      </c>
      <c r="T134" s="71">
        <f t="shared" si="5"/>
        <v>0</v>
      </c>
    </row>
    <row r="135" spans="1:20">
      <c r="A135" s="68">
        <v>1</v>
      </c>
      <c r="B135" s="68">
        <v>2159</v>
      </c>
      <c r="C135" s="69" t="s">
        <v>125</v>
      </c>
      <c r="D135" s="72">
        <v>35836</v>
      </c>
      <c r="E135" s="72"/>
      <c r="F135" s="68">
        <v>2009</v>
      </c>
      <c r="G135" s="70">
        <v>2824.62</v>
      </c>
      <c r="H135" s="71">
        <v>2461.16</v>
      </c>
      <c r="I135" s="70" t="s">
        <v>493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71">
        <v>0</v>
      </c>
      <c r="Q135" s="71">
        <v>0</v>
      </c>
      <c r="R135" s="71">
        <v>0</v>
      </c>
      <c r="S135" s="71">
        <f t="shared" si="4"/>
        <v>5285.78</v>
      </c>
      <c r="T135" s="71">
        <f t="shared" si="5"/>
        <v>0</v>
      </c>
    </row>
    <row r="136" spans="1:20">
      <c r="A136" s="68">
        <v>1</v>
      </c>
      <c r="B136" s="68">
        <v>2161</v>
      </c>
      <c r="C136" s="69" t="s">
        <v>126</v>
      </c>
      <c r="D136" s="72">
        <v>35836</v>
      </c>
      <c r="E136" s="72"/>
      <c r="F136" s="68">
        <v>2006</v>
      </c>
      <c r="G136" s="70">
        <v>2965.86</v>
      </c>
      <c r="H136" s="71">
        <v>958.76</v>
      </c>
      <c r="I136" s="70" t="s">
        <v>493</v>
      </c>
      <c r="J136" s="71">
        <v>0</v>
      </c>
      <c r="K136" s="71">
        <v>0</v>
      </c>
      <c r="L136" s="71">
        <v>0</v>
      </c>
      <c r="M136" s="71">
        <v>0</v>
      </c>
      <c r="N136" s="71">
        <v>0</v>
      </c>
      <c r="O136" s="71">
        <v>0</v>
      </c>
      <c r="P136" s="71">
        <v>0</v>
      </c>
      <c r="Q136" s="71">
        <v>0</v>
      </c>
      <c r="R136" s="71">
        <v>0</v>
      </c>
      <c r="S136" s="71">
        <f t="shared" si="4"/>
        <v>3924.62</v>
      </c>
      <c r="T136" s="71">
        <f t="shared" si="5"/>
        <v>0</v>
      </c>
    </row>
    <row r="137" spans="1:20">
      <c r="A137" s="68">
        <v>1</v>
      </c>
      <c r="B137" s="68">
        <v>2181</v>
      </c>
      <c r="C137" s="69" t="s">
        <v>127</v>
      </c>
      <c r="D137" s="72">
        <v>36069</v>
      </c>
      <c r="E137" s="72"/>
      <c r="F137" s="68">
        <v>2035</v>
      </c>
      <c r="G137" s="70">
        <v>7389.97</v>
      </c>
      <c r="H137" s="71">
        <v>2259.41</v>
      </c>
      <c r="I137" s="70" t="s">
        <v>493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71">
        <v>0</v>
      </c>
      <c r="Q137" s="71">
        <v>0</v>
      </c>
      <c r="R137" s="71">
        <v>0</v>
      </c>
      <c r="S137" s="71">
        <f t="shared" si="4"/>
        <v>9649.380000000001</v>
      </c>
      <c r="T137" s="71">
        <f t="shared" si="5"/>
        <v>0</v>
      </c>
    </row>
    <row r="138" spans="1:20">
      <c r="A138" s="68">
        <v>1</v>
      </c>
      <c r="B138" s="68">
        <v>2330</v>
      </c>
      <c r="C138" s="69" t="s">
        <v>133</v>
      </c>
      <c r="D138" s="72">
        <v>39286</v>
      </c>
      <c r="E138" s="72"/>
      <c r="F138" s="68">
        <v>2026</v>
      </c>
      <c r="G138" s="70">
        <v>3850.63</v>
      </c>
      <c r="H138" s="71">
        <v>0</v>
      </c>
      <c r="I138" s="70" t="s">
        <v>493</v>
      </c>
      <c r="J138" s="71">
        <v>708.95</v>
      </c>
      <c r="K138" s="71">
        <v>0</v>
      </c>
      <c r="L138" s="71">
        <v>0</v>
      </c>
      <c r="M138" s="71">
        <v>0</v>
      </c>
      <c r="N138" s="71">
        <v>0</v>
      </c>
      <c r="O138" s="71">
        <v>0</v>
      </c>
      <c r="P138" s="71">
        <v>0</v>
      </c>
      <c r="Q138" s="71">
        <v>0</v>
      </c>
      <c r="R138" s="71">
        <v>0</v>
      </c>
      <c r="S138" s="71">
        <f t="shared" si="4"/>
        <v>3850.63</v>
      </c>
      <c r="T138" s="71">
        <f t="shared" si="5"/>
        <v>708.95</v>
      </c>
    </row>
    <row r="139" spans="1:20">
      <c r="A139" s="68">
        <v>1</v>
      </c>
      <c r="B139" s="68">
        <v>2337</v>
      </c>
      <c r="C139" s="69" t="s">
        <v>134</v>
      </c>
      <c r="D139" s="72">
        <v>39302</v>
      </c>
      <c r="E139" s="72"/>
      <c r="F139" s="68">
        <v>2035</v>
      </c>
      <c r="G139" s="70">
        <v>4763.66</v>
      </c>
      <c r="H139" s="71">
        <v>0</v>
      </c>
      <c r="I139" s="70" t="s">
        <v>493</v>
      </c>
      <c r="J139" s="71">
        <v>0</v>
      </c>
      <c r="K139" s="71">
        <v>0</v>
      </c>
      <c r="L139" s="71">
        <v>0</v>
      </c>
      <c r="M139" s="71">
        <v>0</v>
      </c>
      <c r="N139" s="71">
        <v>0</v>
      </c>
      <c r="O139" s="71">
        <v>0</v>
      </c>
      <c r="P139" s="71">
        <v>0</v>
      </c>
      <c r="Q139" s="71">
        <v>0</v>
      </c>
      <c r="R139" s="71">
        <v>0</v>
      </c>
      <c r="S139" s="71">
        <f t="shared" si="4"/>
        <v>4763.66</v>
      </c>
      <c r="T139" s="71">
        <f t="shared" si="5"/>
        <v>0</v>
      </c>
    </row>
    <row r="140" spans="1:20">
      <c r="A140" s="68">
        <v>1</v>
      </c>
      <c r="B140" s="68">
        <v>2339</v>
      </c>
      <c r="C140" s="69" t="s">
        <v>135</v>
      </c>
      <c r="D140" s="72">
        <v>39302</v>
      </c>
      <c r="E140" s="72"/>
      <c r="F140" s="68">
        <v>2035</v>
      </c>
      <c r="G140" s="70">
        <v>4763.66</v>
      </c>
      <c r="H140" s="71">
        <v>3121.59</v>
      </c>
      <c r="I140" s="70" t="s">
        <v>493</v>
      </c>
      <c r="J140" s="71">
        <v>0</v>
      </c>
      <c r="K140" s="71">
        <v>0</v>
      </c>
      <c r="L140" s="71">
        <v>0</v>
      </c>
      <c r="M140" s="71">
        <v>0</v>
      </c>
      <c r="N140" s="71">
        <v>0</v>
      </c>
      <c r="O140" s="71">
        <v>0</v>
      </c>
      <c r="P140" s="71">
        <v>0</v>
      </c>
      <c r="Q140" s="71">
        <v>0</v>
      </c>
      <c r="R140" s="71">
        <v>0</v>
      </c>
      <c r="S140" s="71">
        <f t="shared" si="4"/>
        <v>7885.25</v>
      </c>
      <c r="T140" s="71">
        <f t="shared" si="5"/>
        <v>0</v>
      </c>
    </row>
    <row r="141" spans="1:20">
      <c r="A141" s="68">
        <v>1</v>
      </c>
      <c r="B141" s="68">
        <v>2342</v>
      </c>
      <c r="C141" s="69" t="s">
        <v>136</v>
      </c>
      <c r="D141" s="72">
        <v>39302</v>
      </c>
      <c r="E141" s="72"/>
      <c r="F141" s="68">
        <v>2035</v>
      </c>
      <c r="G141" s="70">
        <v>4763.66</v>
      </c>
      <c r="H141" s="71">
        <v>0</v>
      </c>
      <c r="I141" s="70" t="s">
        <v>493</v>
      </c>
      <c r="J141" s="71">
        <v>1993.92</v>
      </c>
      <c r="K141" s="71">
        <v>0</v>
      </c>
      <c r="L141" s="71">
        <v>0</v>
      </c>
      <c r="M141" s="71">
        <v>0</v>
      </c>
      <c r="N141" s="71">
        <v>0</v>
      </c>
      <c r="O141" s="71">
        <v>0</v>
      </c>
      <c r="P141" s="71">
        <v>0</v>
      </c>
      <c r="Q141" s="71">
        <v>0</v>
      </c>
      <c r="R141" s="71">
        <v>0</v>
      </c>
      <c r="S141" s="71">
        <f t="shared" si="4"/>
        <v>4763.66</v>
      </c>
      <c r="T141" s="71">
        <f t="shared" si="5"/>
        <v>1993.92</v>
      </c>
    </row>
    <row r="142" spans="1:20">
      <c r="A142" s="68">
        <v>1</v>
      </c>
      <c r="B142" s="68">
        <v>2343</v>
      </c>
      <c r="C142" s="69" t="s">
        <v>137</v>
      </c>
      <c r="D142" s="72">
        <v>39302</v>
      </c>
      <c r="E142" s="72"/>
      <c r="F142" s="68">
        <v>2035</v>
      </c>
      <c r="G142" s="70">
        <v>4763.66</v>
      </c>
      <c r="H142" s="71">
        <v>3121.59</v>
      </c>
      <c r="I142" s="70" t="s">
        <v>493</v>
      </c>
      <c r="J142" s="71">
        <v>0</v>
      </c>
      <c r="K142" s="71">
        <v>0</v>
      </c>
      <c r="L142" s="71">
        <v>0</v>
      </c>
      <c r="M142" s="71">
        <v>0</v>
      </c>
      <c r="N142" s="71">
        <v>0</v>
      </c>
      <c r="O142" s="71">
        <v>0</v>
      </c>
      <c r="P142" s="71">
        <v>0</v>
      </c>
      <c r="Q142" s="71">
        <v>0</v>
      </c>
      <c r="R142" s="71">
        <v>0</v>
      </c>
      <c r="S142" s="71">
        <f t="shared" si="4"/>
        <v>7885.25</v>
      </c>
      <c r="T142" s="71">
        <f t="shared" si="5"/>
        <v>0</v>
      </c>
    </row>
    <row r="143" spans="1:20">
      <c r="A143" s="68">
        <v>1</v>
      </c>
      <c r="B143" s="68">
        <v>2344</v>
      </c>
      <c r="C143" s="69" t="s">
        <v>138</v>
      </c>
      <c r="D143" s="72">
        <v>39302</v>
      </c>
      <c r="E143" s="72"/>
      <c r="F143" s="68">
        <v>2036</v>
      </c>
      <c r="G143" s="70">
        <v>4763.66</v>
      </c>
      <c r="H143" s="71">
        <v>0</v>
      </c>
      <c r="I143" s="70" t="s">
        <v>493</v>
      </c>
      <c r="J143" s="71">
        <v>5739.47</v>
      </c>
      <c r="K143" s="71">
        <v>0</v>
      </c>
      <c r="L143" s="71">
        <v>0</v>
      </c>
      <c r="M143" s="71">
        <v>0</v>
      </c>
      <c r="N143" s="71">
        <v>0</v>
      </c>
      <c r="O143" s="71">
        <v>0</v>
      </c>
      <c r="P143" s="71">
        <v>0</v>
      </c>
      <c r="Q143" s="71">
        <v>0</v>
      </c>
      <c r="R143" s="71">
        <v>0</v>
      </c>
      <c r="S143" s="71">
        <f t="shared" si="4"/>
        <v>4763.66</v>
      </c>
      <c r="T143" s="71">
        <f t="shared" si="5"/>
        <v>5739.47</v>
      </c>
    </row>
    <row r="144" spans="1:20">
      <c r="A144" s="68">
        <v>1</v>
      </c>
      <c r="B144" s="68">
        <v>2351</v>
      </c>
      <c r="C144" s="69" t="s">
        <v>139</v>
      </c>
      <c r="D144" s="72">
        <v>39310</v>
      </c>
      <c r="E144" s="72"/>
      <c r="F144" s="68">
        <v>2003</v>
      </c>
      <c r="G144" s="70">
        <v>1364.4</v>
      </c>
      <c r="H144" s="71">
        <v>0</v>
      </c>
      <c r="I144" s="70" t="s">
        <v>493</v>
      </c>
      <c r="J144" s="71">
        <v>0</v>
      </c>
      <c r="K144" s="71">
        <v>0</v>
      </c>
      <c r="L144" s="71">
        <v>0</v>
      </c>
      <c r="M144" s="71">
        <v>0</v>
      </c>
      <c r="N144" s="71">
        <v>0</v>
      </c>
      <c r="O144" s="71">
        <v>0</v>
      </c>
      <c r="P144" s="71">
        <v>0</v>
      </c>
      <c r="Q144" s="71">
        <v>0</v>
      </c>
      <c r="R144" s="71">
        <v>0</v>
      </c>
      <c r="S144" s="71">
        <f t="shared" si="4"/>
        <v>1364.4</v>
      </c>
      <c r="T144" s="71">
        <f t="shared" si="5"/>
        <v>0</v>
      </c>
    </row>
    <row r="145" spans="1:20">
      <c r="A145" s="68">
        <v>1</v>
      </c>
      <c r="B145" s="68">
        <v>2363</v>
      </c>
      <c r="C145" s="69" t="s">
        <v>140</v>
      </c>
      <c r="D145" s="72">
        <v>39310</v>
      </c>
      <c r="E145" s="72"/>
      <c r="F145" s="68">
        <v>2043</v>
      </c>
      <c r="G145" s="70">
        <v>1504.27</v>
      </c>
      <c r="H145" s="71">
        <v>0</v>
      </c>
      <c r="I145" s="70" t="s">
        <v>493</v>
      </c>
      <c r="J145" s="71">
        <v>0</v>
      </c>
      <c r="K145" s="71">
        <v>0</v>
      </c>
      <c r="L145" s="71">
        <v>0</v>
      </c>
      <c r="M145" s="71">
        <v>0</v>
      </c>
      <c r="N145" s="71">
        <v>0</v>
      </c>
      <c r="O145" s="71">
        <v>0</v>
      </c>
      <c r="P145" s="71">
        <v>0</v>
      </c>
      <c r="Q145" s="71">
        <v>0</v>
      </c>
      <c r="R145" s="71">
        <v>0</v>
      </c>
      <c r="S145" s="71">
        <f t="shared" si="4"/>
        <v>1504.27</v>
      </c>
      <c r="T145" s="71">
        <f t="shared" si="5"/>
        <v>0</v>
      </c>
    </row>
    <row r="146" spans="1:20">
      <c r="A146" s="68">
        <v>1</v>
      </c>
      <c r="B146" s="68">
        <v>2367</v>
      </c>
      <c r="C146" s="69" t="s">
        <v>141</v>
      </c>
      <c r="D146" s="72">
        <v>39310</v>
      </c>
      <c r="E146" s="72"/>
      <c r="F146" s="68">
        <v>2018</v>
      </c>
      <c r="G146" s="70">
        <v>1572.83</v>
      </c>
      <c r="H146" s="71">
        <v>0</v>
      </c>
      <c r="I146" s="70" t="s">
        <v>493</v>
      </c>
      <c r="J146" s="71">
        <v>0</v>
      </c>
      <c r="K146" s="71">
        <v>0</v>
      </c>
      <c r="L146" s="71">
        <v>0</v>
      </c>
      <c r="M146" s="71">
        <v>0</v>
      </c>
      <c r="N146" s="71">
        <v>0</v>
      </c>
      <c r="O146" s="71">
        <v>0</v>
      </c>
      <c r="P146" s="71">
        <v>0</v>
      </c>
      <c r="Q146" s="71">
        <v>0</v>
      </c>
      <c r="R146" s="71">
        <v>0</v>
      </c>
      <c r="S146" s="71">
        <f t="shared" si="4"/>
        <v>1572.83</v>
      </c>
      <c r="T146" s="71">
        <f t="shared" si="5"/>
        <v>0</v>
      </c>
    </row>
    <row r="147" spans="1:20">
      <c r="A147" s="68">
        <v>1</v>
      </c>
      <c r="B147" s="68">
        <v>2371</v>
      </c>
      <c r="C147" s="69" t="s">
        <v>142</v>
      </c>
      <c r="D147" s="72">
        <v>39310</v>
      </c>
      <c r="E147" s="72"/>
      <c r="F147" s="68">
        <v>2019</v>
      </c>
      <c r="G147" s="70">
        <v>2007.4</v>
      </c>
      <c r="H147" s="71">
        <v>0</v>
      </c>
      <c r="I147" s="70" t="s">
        <v>493</v>
      </c>
      <c r="J147" s="71">
        <v>0</v>
      </c>
      <c r="K147" s="71">
        <v>0</v>
      </c>
      <c r="L147" s="71">
        <v>0</v>
      </c>
      <c r="M147" s="71">
        <v>0</v>
      </c>
      <c r="N147" s="71">
        <v>0</v>
      </c>
      <c r="O147" s="71">
        <v>0</v>
      </c>
      <c r="P147" s="71">
        <v>0</v>
      </c>
      <c r="Q147" s="71">
        <v>0</v>
      </c>
      <c r="R147" s="71">
        <v>0</v>
      </c>
      <c r="S147" s="71">
        <f t="shared" si="4"/>
        <v>2007.4</v>
      </c>
      <c r="T147" s="71">
        <f t="shared" si="5"/>
        <v>0</v>
      </c>
    </row>
    <row r="148" spans="1:20">
      <c r="A148" s="68">
        <v>1</v>
      </c>
      <c r="B148" s="68">
        <v>2382</v>
      </c>
      <c r="C148" s="69" t="s">
        <v>143</v>
      </c>
      <c r="D148" s="72">
        <v>39342</v>
      </c>
      <c r="E148" s="72"/>
      <c r="F148" s="68">
        <v>2035</v>
      </c>
      <c r="G148" s="70">
        <v>4763.66</v>
      </c>
      <c r="H148" s="71">
        <v>0</v>
      </c>
      <c r="I148" s="70" t="s">
        <v>493</v>
      </c>
      <c r="J148" s="71">
        <v>5739.47</v>
      </c>
      <c r="K148" s="71">
        <v>0</v>
      </c>
      <c r="L148" s="71">
        <v>0</v>
      </c>
      <c r="M148" s="71">
        <v>0</v>
      </c>
      <c r="N148" s="71">
        <v>0</v>
      </c>
      <c r="O148" s="71">
        <v>0</v>
      </c>
      <c r="P148" s="71">
        <v>0</v>
      </c>
      <c r="Q148" s="71">
        <v>0</v>
      </c>
      <c r="R148" s="71">
        <v>0</v>
      </c>
      <c r="S148" s="71">
        <f t="shared" si="4"/>
        <v>4763.66</v>
      </c>
      <c r="T148" s="71">
        <f t="shared" si="5"/>
        <v>5739.47</v>
      </c>
    </row>
    <row r="149" spans="1:20">
      <c r="A149" s="68">
        <v>1</v>
      </c>
      <c r="B149" s="68">
        <v>2384</v>
      </c>
      <c r="C149" s="69" t="s">
        <v>144</v>
      </c>
      <c r="D149" s="72">
        <v>39342</v>
      </c>
      <c r="E149" s="72"/>
      <c r="F149" s="68">
        <v>2018</v>
      </c>
      <c r="G149" s="70">
        <v>1572.83</v>
      </c>
      <c r="H149" s="71">
        <v>0</v>
      </c>
      <c r="I149" s="70" t="s">
        <v>493</v>
      </c>
      <c r="J149" s="71">
        <v>0</v>
      </c>
      <c r="K149" s="71">
        <v>0</v>
      </c>
      <c r="L149" s="71">
        <v>0</v>
      </c>
      <c r="M149" s="71">
        <v>0</v>
      </c>
      <c r="N149" s="71">
        <v>0</v>
      </c>
      <c r="O149" s="71">
        <v>0</v>
      </c>
      <c r="P149" s="71">
        <v>0</v>
      </c>
      <c r="Q149" s="71">
        <v>0</v>
      </c>
      <c r="R149" s="71">
        <v>0</v>
      </c>
      <c r="S149" s="71">
        <f t="shared" si="4"/>
        <v>1572.83</v>
      </c>
      <c r="T149" s="71">
        <f t="shared" si="5"/>
        <v>0</v>
      </c>
    </row>
    <row r="150" spans="1:20">
      <c r="A150" s="68">
        <v>1</v>
      </c>
      <c r="B150" s="68">
        <v>2392</v>
      </c>
      <c r="C150" s="69" t="s">
        <v>145</v>
      </c>
      <c r="D150" s="72">
        <v>39342</v>
      </c>
      <c r="E150" s="72"/>
      <c r="F150" s="68">
        <v>2021</v>
      </c>
      <c r="G150" s="70">
        <v>1572.83</v>
      </c>
      <c r="H150" s="71">
        <v>0</v>
      </c>
      <c r="I150" s="70" t="s">
        <v>493</v>
      </c>
      <c r="J150" s="71">
        <v>1993.92</v>
      </c>
      <c r="K150" s="71">
        <v>0</v>
      </c>
      <c r="L150" s="71">
        <v>0</v>
      </c>
      <c r="M150" s="71">
        <v>0</v>
      </c>
      <c r="N150" s="71">
        <v>0</v>
      </c>
      <c r="O150" s="71">
        <v>0</v>
      </c>
      <c r="P150" s="71">
        <v>0</v>
      </c>
      <c r="Q150" s="71">
        <v>0</v>
      </c>
      <c r="R150" s="71">
        <v>0</v>
      </c>
      <c r="S150" s="71">
        <f t="shared" si="4"/>
        <v>1572.83</v>
      </c>
      <c r="T150" s="71">
        <f t="shared" si="5"/>
        <v>1993.92</v>
      </c>
    </row>
    <row r="151" spans="1:20">
      <c r="A151" s="68">
        <v>1</v>
      </c>
      <c r="B151" s="68">
        <v>2403</v>
      </c>
      <c r="C151" s="69" t="s">
        <v>146</v>
      </c>
      <c r="D151" s="72">
        <v>39349</v>
      </c>
      <c r="E151" s="72"/>
      <c r="F151" s="68">
        <v>2003</v>
      </c>
      <c r="G151" s="70">
        <v>1579.46</v>
      </c>
      <c r="H151" s="71">
        <v>0</v>
      </c>
      <c r="I151" s="70" t="s">
        <v>493</v>
      </c>
      <c r="J151" s="71">
        <v>0</v>
      </c>
      <c r="K151" s="71">
        <v>0</v>
      </c>
      <c r="L151" s="71">
        <v>0</v>
      </c>
      <c r="M151" s="71">
        <v>0</v>
      </c>
      <c r="N151" s="71">
        <v>0</v>
      </c>
      <c r="O151" s="71">
        <v>0</v>
      </c>
      <c r="P151" s="71">
        <v>0</v>
      </c>
      <c r="Q151" s="71">
        <v>0</v>
      </c>
      <c r="R151" s="71">
        <v>0</v>
      </c>
      <c r="S151" s="71">
        <f t="shared" si="4"/>
        <v>1579.46</v>
      </c>
      <c r="T151" s="71">
        <f t="shared" si="5"/>
        <v>0</v>
      </c>
    </row>
    <row r="152" spans="1:20">
      <c r="A152" s="68">
        <v>1</v>
      </c>
      <c r="B152" s="68">
        <v>2406</v>
      </c>
      <c r="C152" s="69" t="s">
        <v>147</v>
      </c>
      <c r="D152" s="72">
        <v>39349</v>
      </c>
      <c r="E152" s="72"/>
      <c r="F152" s="68">
        <v>2003</v>
      </c>
      <c r="G152" s="70">
        <v>1237.54</v>
      </c>
      <c r="H152" s="71">
        <v>0</v>
      </c>
      <c r="I152" s="70" t="s">
        <v>493</v>
      </c>
      <c r="J152" s="71">
        <v>0</v>
      </c>
      <c r="K152" s="71">
        <v>0</v>
      </c>
      <c r="L152" s="71">
        <v>0</v>
      </c>
      <c r="M152" s="71">
        <v>0</v>
      </c>
      <c r="N152" s="71">
        <v>0</v>
      </c>
      <c r="O152" s="71">
        <v>0</v>
      </c>
      <c r="P152" s="71">
        <v>0</v>
      </c>
      <c r="Q152" s="71">
        <v>0</v>
      </c>
      <c r="R152" s="71">
        <v>0</v>
      </c>
      <c r="S152" s="71">
        <f t="shared" si="4"/>
        <v>1237.54</v>
      </c>
      <c r="T152" s="71">
        <f t="shared" si="5"/>
        <v>0</v>
      </c>
    </row>
    <row r="153" spans="1:20">
      <c r="A153" s="68">
        <v>1</v>
      </c>
      <c r="B153" s="68">
        <v>2414</v>
      </c>
      <c r="C153" s="69" t="s">
        <v>148</v>
      </c>
      <c r="D153" s="72">
        <v>39349</v>
      </c>
      <c r="E153" s="72"/>
      <c r="F153" s="68">
        <v>2003</v>
      </c>
      <c r="G153" s="70">
        <v>1122.48</v>
      </c>
      <c r="H153" s="71">
        <v>0</v>
      </c>
      <c r="I153" s="70" t="s">
        <v>493</v>
      </c>
      <c r="J153" s="71">
        <v>0</v>
      </c>
      <c r="K153" s="71">
        <v>0</v>
      </c>
      <c r="L153" s="71">
        <v>0</v>
      </c>
      <c r="M153" s="71">
        <v>0</v>
      </c>
      <c r="N153" s="71">
        <v>0</v>
      </c>
      <c r="O153" s="71">
        <v>0</v>
      </c>
      <c r="P153" s="71">
        <v>0</v>
      </c>
      <c r="Q153" s="71">
        <v>0</v>
      </c>
      <c r="R153" s="71">
        <v>0</v>
      </c>
      <c r="S153" s="71">
        <f t="shared" si="4"/>
        <v>1122.48</v>
      </c>
      <c r="T153" s="71">
        <f t="shared" si="5"/>
        <v>0</v>
      </c>
    </row>
    <row r="154" spans="1:20">
      <c r="A154" s="68">
        <v>1</v>
      </c>
      <c r="B154" s="68">
        <v>2415</v>
      </c>
      <c r="C154" s="69" t="s">
        <v>149</v>
      </c>
      <c r="D154" s="72">
        <v>39349</v>
      </c>
      <c r="E154" s="72"/>
      <c r="F154" s="68">
        <v>2035</v>
      </c>
      <c r="G154" s="70">
        <v>4763.66</v>
      </c>
      <c r="H154" s="71">
        <v>0</v>
      </c>
      <c r="I154" s="70" t="s">
        <v>493</v>
      </c>
      <c r="J154" s="71">
        <v>5739.47</v>
      </c>
      <c r="K154" s="71">
        <v>0</v>
      </c>
      <c r="L154" s="71">
        <v>0</v>
      </c>
      <c r="M154" s="71">
        <v>0</v>
      </c>
      <c r="N154" s="71">
        <v>0</v>
      </c>
      <c r="O154" s="71">
        <v>0</v>
      </c>
      <c r="P154" s="71">
        <v>0</v>
      </c>
      <c r="Q154" s="71">
        <v>0</v>
      </c>
      <c r="R154" s="71">
        <v>0</v>
      </c>
      <c r="S154" s="71">
        <f t="shared" si="4"/>
        <v>4763.66</v>
      </c>
      <c r="T154" s="71">
        <f t="shared" si="5"/>
        <v>5739.47</v>
      </c>
    </row>
    <row r="155" spans="1:20">
      <c r="A155" s="68">
        <v>1</v>
      </c>
      <c r="B155" s="68">
        <v>2417</v>
      </c>
      <c r="C155" s="69" t="s">
        <v>150</v>
      </c>
      <c r="D155" s="72">
        <v>39349</v>
      </c>
      <c r="E155" s="72"/>
      <c r="F155" s="68">
        <v>2003</v>
      </c>
      <c r="G155" s="70">
        <v>1364.4</v>
      </c>
      <c r="H155" s="71">
        <v>0</v>
      </c>
      <c r="I155" s="70" t="s">
        <v>493</v>
      </c>
      <c r="J155" s="71">
        <v>0</v>
      </c>
      <c r="K155" s="71">
        <v>0</v>
      </c>
      <c r="L155" s="71">
        <v>0</v>
      </c>
      <c r="M155" s="71">
        <v>0</v>
      </c>
      <c r="N155" s="71">
        <v>0</v>
      </c>
      <c r="O155" s="71">
        <v>0</v>
      </c>
      <c r="P155" s="71">
        <v>0</v>
      </c>
      <c r="Q155" s="71">
        <v>0</v>
      </c>
      <c r="R155" s="71">
        <v>0</v>
      </c>
      <c r="S155" s="71">
        <f t="shared" si="4"/>
        <v>1364.4</v>
      </c>
      <c r="T155" s="71">
        <f t="shared" si="5"/>
        <v>0</v>
      </c>
    </row>
    <row r="156" spans="1:20">
      <c r="A156" s="68">
        <v>1</v>
      </c>
      <c r="B156" s="68">
        <v>2420</v>
      </c>
      <c r="C156" s="69" t="s">
        <v>151</v>
      </c>
      <c r="D156" s="72">
        <v>39356</v>
      </c>
      <c r="E156" s="72"/>
      <c r="F156" s="68">
        <v>2035</v>
      </c>
      <c r="G156" s="70">
        <v>4763.66</v>
      </c>
      <c r="H156" s="71">
        <v>0</v>
      </c>
      <c r="I156" s="70" t="s">
        <v>493</v>
      </c>
      <c r="J156" s="71">
        <v>5739.47</v>
      </c>
      <c r="K156" s="71">
        <v>0</v>
      </c>
      <c r="L156" s="71">
        <v>0</v>
      </c>
      <c r="M156" s="71">
        <v>0</v>
      </c>
      <c r="N156" s="71">
        <v>0</v>
      </c>
      <c r="O156" s="71">
        <v>0</v>
      </c>
      <c r="P156" s="71">
        <v>0</v>
      </c>
      <c r="Q156" s="71">
        <v>0</v>
      </c>
      <c r="R156" s="71">
        <v>0</v>
      </c>
      <c r="S156" s="71">
        <f t="shared" si="4"/>
        <v>4763.66</v>
      </c>
      <c r="T156" s="71">
        <f t="shared" si="5"/>
        <v>5739.47</v>
      </c>
    </row>
    <row r="157" spans="1:20">
      <c r="A157" s="68">
        <v>1</v>
      </c>
      <c r="B157" s="68">
        <v>2421</v>
      </c>
      <c r="C157" s="69" t="s">
        <v>152</v>
      </c>
      <c r="D157" s="72">
        <v>39370</v>
      </c>
      <c r="E157" s="72"/>
      <c r="F157" s="68">
        <v>2029</v>
      </c>
      <c r="G157" s="70">
        <v>3017.07</v>
      </c>
      <c r="H157" s="71">
        <v>0</v>
      </c>
      <c r="I157" s="70" t="s">
        <v>493</v>
      </c>
      <c r="J157" s="71">
        <v>1993.92</v>
      </c>
      <c r="K157" s="71">
        <v>0</v>
      </c>
      <c r="L157" s="71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1">
        <f t="shared" si="4"/>
        <v>3017.07</v>
      </c>
      <c r="T157" s="71">
        <f t="shared" si="5"/>
        <v>1993.92</v>
      </c>
    </row>
    <row r="158" spans="1:20">
      <c r="A158" s="68">
        <v>1</v>
      </c>
      <c r="B158" s="68">
        <v>2437</v>
      </c>
      <c r="C158" s="69" t="s">
        <v>153</v>
      </c>
      <c r="D158" s="72">
        <v>39371</v>
      </c>
      <c r="E158" s="72"/>
      <c r="F158" s="68">
        <v>2018</v>
      </c>
      <c r="G158" s="70">
        <v>1572.83</v>
      </c>
      <c r="H158" s="71">
        <v>0</v>
      </c>
      <c r="I158" s="70" t="s">
        <v>493</v>
      </c>
      <c r="J158" s="71">
        <v>0</v>
      </c>
      <c r="K158" s="71">
        <v>0</v>
      </c>
      <c r="L158" s="71">
        <v>0</v>
      </c>
      <c r="M158" s="71">
        <v>0</v>
      </c>
      <c r="N158" s="71">
        <v>0</v>
      </c>
      <c r="O158" s="71">
        <v>0</v>
      </c>
      <c r="P158" s="71">
        <v>0</v>
      </c>
      <c r="Q158" s="71">
        <v>0</v>
      </c>
      <c r="R158" s="71">
        <v>0</v>
      </c>
      <c r="S158" s="71">
        <f t="shared" si="4"/>
        <v>1572.83</v>
      </c>
      <c r="T158" s="71">
        <f t="shared" si="5"/>
        <v>0</v>
      </c>
    </row>
    <row r="159" spans="1:20">
      <c r="A159" s="68">
        <v>1</v>
      </c>
      <c r="B159" s="68">
        <v>2440</v>
      </c>
      <c r="C159" s="69" t="s">
        <v>154</v>
      </c>
      <c r="D159" s="72">
        <v>39371</v>
      </c>
      <c r="E159" s="72"/>
      <c r="F159" s="68">
        <v>2003</v>
      </c>
      <c r="G159" s="70">
        <v>1364.4</v>
      </c>
      <c r="H159" s="71">
        <v>0</v>
      </c>
      <c r="I159" s="70" t="s">
        <v>493</v>
      </c>
      <c r="J159" s="71">
        <v>1107.73</v>
      </c>
      <c r="K159" s="71">
        <v>0</v>
      </c>
      <c r="L159" s="71">
        <v>0</v>
      </c>
      <c r="M159" s="71">
        <v>0</v>
      </c>
      <c r="N159" s="71">
        <v>0</v>
      </c>
      <c r="O159" s="71">
        <v>0</v>
      </c>
      <c r="P159" s="71">
        <v>0</v>
      </c>
      <c r="Q159" s="71">
        <v>0</v>
      </c>
      <c r="R159" s="71">
        <v>0</v>
      </c>
      <c r="S159" s="71">
        <f t="shared" si="4"/>
        <v>1364.4</v>
      </c>
      <c r="T159" s="71">
        <f t="shared" si="5"/>
        <v>1107.73</v>
      </c>
    </row>
    <row r="160" spans="1:20">
      <c r="A160" s="68">
        <v>1</v>
      </c>
      <c r="B160" s="68">
        <v>2441</v>
      </c>
      <c r="C160" s="69" t="s">
        <v>155</v>
      </c>
      <c r="D160" s="72">
        <v>39371</v>
      </c>
      <c r="E160" s="72"/>
      <c r="F160" s="68">
        <v>2043</v>
      </c>
      <c r="G160" s="70">
        <v>1504.27</v>
      </c>
      <c r="H160" s="71">
        <v>0</v>
      </c>
      <c r="I160" s="70" t="s">
        <v>493</v>
      </c>
      <c r="J160" s="71">
        <v>0</v>
      </c>
      <c r="K160" s="71">
        <v>0</v>
      </c>
      <c r="L160" s="71">
        <v>0</v>
      </c>
      <c r="M160" s="71">
        <v>0</v>
      </c>
      <c r="N160" s="71">
        <v>0</v>
      </c>
      <c r="O160" s="71">
        <v>0</v>
      </c>
      <c r="P160" s="71">
        <v>0</v>
      </c>
      <c r="Q160" s="71">
        <v>0</v>
      </c>
      <c r="R160" s="71">
        <v>0</v>
      </c>
      <c r="S160" s="71">
        <f t="shared" si="4"/>
        <v>1504.27</v>
      </c>
      <c r="T160" s="71">
        <f t="shared" si="5"/>
        <v>0</v>
      </c>
    </row>
    <row r="161" spans="1:20">
      <c r="A161" s="68">
        <v>1</v>
      </c>
      <c r="B161" s="68">
        <v>2443</v>
      </c>
      <c r="C161" s="69" t="s">
        <v>633</v>
      </c>
      <c r="D161" s="72">
        <v>39371</v>
      </c>
      <c r="E161" s="72"/>
      <c r="F161" s="68">
        <v>2003</v>
      </c>
      <c r="G161" s="70">
        <v>1364.4</v>
      </c>
      <c r="H161" s="71">
        <v>0</v>
      </c>
      <c r="I161" s="70" t="s">
        <v>493</v>
      </c>
      <c r="J161" s="71">
        <v>0</v>
      </c>
      <c r="K161" s="71">
        <v>0</v>
      </c>
      <c r="L161" s="71">
        <v>0</v>
      </c>
      <c r="M161" s="71">
        <v>0</v>
      </c>
      <c r="N161" s="71">
        <v>0</v>
      </c>
      <c r="O161" s="71">
        <v>0</v>
      </c>
      <c r="P161" s="71">
        <v>0</v>
      </c>
      <c r="Q161" s="71">
        <v>0</v>
      </c>
      <c r="R161" s="71">
        <v>0</v>
      </c>
      <c r="S161" s="71">
        <f t="shared" si="4"/>
        <v>1364.4</v>
      </c>
      <c r="T161" s="71">
        <f t="shared" si="5"/>
        <v>0</v>
      </c>
    </row>
    <row r="162" spans="1:20">
      <c r="A162" s="68">
        <v>1</v>
      </c>
      <c r="B162" s="68">
        <v>2448</v>
      </c>
      <c r="C162" s="69" t="s">
        <v>157</v>
      </c>
      <c r="D162" s="72">
        <v>39371</v>
      </c>
      <c r="E162" s="72"/>
      <c r="F162" s="68">
        <v>2003</v>
      </c>
      <c r="G162" s="70">
        <v>1364.4</v>
      </c>
      <c r="H162" s="71">
        <v>0</v>
      </c>
      <c r="I162" s="70" t="s">
        <v>493</v>
      </c>
      <c r="J162" s="71">
        <v>1107.73</v>
      </c>
      <c r="K162" s="71">
        <v>0</v>
      </c>
      <c r="L162" s="71">
        <v>0</v>
      </c>
      <c r="M162" s="71">
        <v>0</v>
      </c>
      <c r="N162" s="71">
        <v>0</v>
      </c>
      <c r="O162" s="71">
        <v>0</v>
      </c>
      <c r="P162" s="71">
        <v>0</v>
      </c>
      <c r="Q162" s="71">
        <v>0</v>
      </c>
      <c r="R162" s="71">
        <v>0</v>
      </c>
      <c r="S162" s="71">
        <f t="shared" si="4"/>
        <v>1364.4</v>
      </c>
      <c r="T162" s="71">
        <f t="shared" si="5"/>
        <v>1107.73</v>
      </c>
    </row>
    <row r="163" spans="1:20">
      <c r="A163" s="68">
        <v>1</v>
      </c>
      <c r="B163" s="68">
        <v>2451</v>
      </c>
      <c r="C163" s="69" t="s">
        <v>158</v>
      </c>
      <c r="D163" s="72">
        <v>39371</v>
      </c>
      <c r="E163" s="72"/>
      <c r="F163" s="68">
        <v>2003</v>
      </c>
      <c r="G163" s="70">
        <v>1364.4</v>
      </c>
      <c r="H163" s="71">
        <v>0</v>
      </c>
      <c r="I163" s="70" t="s">
        <v>493</v>
      </c>
      <c r="J163" s="71">
        <v>0</v>
      </c>
      <c r="K163" s="71">
        <v>0</v>
      </c>
      <c r="L163" s="71">
        <v>0</v>
      </c>
      <c r="M163" s="71">
        <v>0</v>
      </c>
      <c r="N163" s="71">
        <v>0</v>
      </c>
      <c r="O163" s="71">
        <v>0</v>
      </c>
      <c r="P163" s="71">
        <v>0</v>
      </c>
      <c r="Q163" s="71">
        <v>0</v>
      </c>
      <c r="R163" s="71">
        <v>0</v>
      </c>
      <c r="S163" s="71">
        <f t="shared" si="4"/>
        <v>1364.4</v>
      </c>
      <c r="T163" s="71">
        <f t="shared" si="5"/>
        <v>0</v>
      </c>
    </row>
    <row r="164" spans="1:20">
      <c r="A164" s="68">
        <v>1</v>
      </c>
      <c r="B164" s="68">
        <v>2460</v>
      </c>
      <c r="C164" s="69" t="s">
        <v>159</v>
      </c>
      <c r="D164" s="72">
        <v>39371</v>
      </c>
      <c r="E164" s="72"/>
      <c r="F164" s="68">
        <v>2003</v>
      </c>
      <c r="G164" s="70">
        <v>1364.4</v>
      </c>
      <c r="H164" s="71">
        <v>0</v>
      </c>
      <c r="I164" s="70" t="s">
        <v>493</v>
      </c>
      <c r="J164" s="71">
        <v>0</v>
      </c>
      <c r="K164" s="71">
        <v>0</v>
      </c>
      <c r="L164" s="71">
        <v>0</v>
      </c>
      <c r="M164" s="71">
        <v>0</v>
      </c>
      <c r="N164" s="71">
        <v>0</v>
      </c>
      <c r="O164" s="71">
        <v>0</v>
      </c>
      <c r="P164" s="71">
        <v>0</v>
      </c>
      <c r="Q164" s="71">
        <v>0</v>
      </c>
      <c r="R164" s="71">
        <v>0</v>
      </c>
      <c r="S164" s="71">
        <f t="shared" si="4"/>
        <v>1364.4</v>
      </c>
      <c r="T164" s="71">
        <f t="shared" si="5"/>
        <v>0</v>
      </c>
    </row>
    <row r="165" spans="1:20">
      <c r="A165" s="68">
        <v>1</v>
      </c>
      <c r="B165" s="68">
        <v>2468</v>
      </c>
      <c r="C165" s="69" t="s">
        <v>160</v>
      </c>
      <c r="D165" s="72">
        <v>39485</v>
      </c>
      <c r="E165" s="72"/>
      <c r="F165" s="68">
        <v>2009</v>
      </c>
      <c r="G165" s="70">
        <v>1651.49</v>
      </c>
      <c r="H165" s="71">
        <v>0</v>
      </c>
      <c r="I165" s="70" t="s">
        <v>493</v>
      </c>
      <c r="J165" s="71">
        <v>1993.92</v>
      </c>
      <c r="K165" s="71">
        <v>0</v>
      </c>
      <c r="L165" s="71">
        <v>0</v>
      </c>
      <c r="M165" s="71">
        <v>0</v>
      </c>
      <c r="N165" s="71">
        <v>3000</v>
      </c>
      <c r="O165" s="71">
        <v>0</v>
      </c>
      <c r="P165" s="71">
        <v>0</v>
      </c>
      <c r="Q165" s="71">
        <v>0</v>
      </c>
      <c r="R165" s="71">
        <v>0</v>
      </c>
      <c r="S165" s="71">
        <f t="shared" si="4"/>
        <v>1651.49</v>
      </c>
      <c r="T165" s="71">
        <f t="shared" si="5"/>
        <v>4993.92</v>
      </c>
    </row>
    <row r="166" spans="1:20">
      <c r="A166" s="68">
        <v>1</v>
      </c>
      <c r="B166" s="68">
        <v>2474</v>
      </c>
      <c r="C166" s="69" t="s">
        <v>161</v>
      </c>
      <c r="D166" s="72">
        <v>39491</v>
      </c>
      <c r="E166" s="72"/>
      <c r="F166" s="68">
        <v>2035</v>
      </c>
      <c r="G166" s="70">
        <v>4763.66</v>
      </c>
      <c r="H166" s="71">
        <v>0</v>
      </c>
      <c r="I166" s="70" t="s">
        <v>493</v>
      </c>
      <c r="J166" s="71">
        <v>6245.89</v>
      </c>
      <c r="K166" s="71">
        <v>0</v>
      </c>
      <c r="L166" s="71">
        <v>0</v>
      </c>
      <c r="M166" s="71">
        <v>0</v>
      </c>
      <c r="N166" s="71">
        <v>0</v>
      </c>
      <c r="O166" s="71">
        <v>0</v>
      </c>
      <c r="P166" s="71">
        <v>0</v>
      </c>
      <c r="Q166" s="71">
        <v>0</v>
      </c>
      <c r="R166" s="71">
        <v>0</v>
      </c>
      <c r="S166" s="71">
        <f t="shared" si="4"/>
        <v>4763.66</v>
      </c>
      <c r="T166" s="71">
        <f t="shared" si="5"/>
        <v>6245.89</v>
      </c>
    </row>
    <row r="167" spans="1:20">
      <c r="A167" s="68">
        <v>50</v>
      </c>
      <c r="B167" s="68">
        <v>2478</v>
      </c>
      <c r="C167" s="69" t="s">
        <v>468</v>
      </c>
      <c r="D167" s="72">
        <v>39524</v>
      </c>
      <c r="E167" s="72"/>
      <c r="F167" s="68">
        <v>2037</v>
      </c>
      <c r="G167" s="70">
        <v>4245.33</v>
      </c>
      <c r="H167" s="71">
        <v>0</v>
      </c>
      <c r="I167" s="70" t="s">
        <v>493</v>
      </c>
      <c r="J167" s="71">
        <v>0</v>
      </c>
      <c r="K167" s="71">
        <v>0</v>
      </c>
      <c r="L167" s="71">
        <v>0</v>
      </c>
      <c r="M167" s="71">
        <v>0</v>
      </c>
      <c r="N167" s="71">
        <v>0</v>
      </c>
      <c r="O167" s="71">
        <v>0</v>
      </c>
      <c r="P167" s="71">
        <v>0</v>
      </c>
      <c r="Q167" s="71">
        <v>0</v>
      </c>
      <c r="R167" s="71">
        <v>0</v>
      </c>
      <c r="S167" s="71">
        <f t="shared" si="4"/>
        <v>4245.33</v>
      </c>
      <c r="T167" s="71">
        <f t="shared" si="5"/>
        <v>0</v>
      </c>
    </row>
    <row r="168" spans="1:20">
      <c r="A168" s="68">
        <v>20</v>
      </c>
      <c r="B168" s="68">
        <v>2481</v>
      </c>
      <c r="C168" s="69" t="s">
        <v>440</v>
      </c>
      <c r="D168" s="72">
        <v>39524</v>
      </c>
      <c r="E168" s="72"/>
      <c r="F168" s="68">
        <v>2037</v>
      </c>
      <c r="G168" s="70">
        <v>4245.33</v>
      </c>
      <c r="H168" s="71">
        <v>0</v>
      </c>
      <c r="I168" s="70" t="s">
        <v>493</v>
      </c>
      <c r="J168" s="71">
        <v>0</v>
      </c>
      <c r="K168" s="71">
        <v>0</v>
      </c>
      <c r="L168" s="71">
        <v>0</v>
      </c>
      <c r="M168" s="71">
        <v>0</v>
      </c>
      <c r="N168" s="71">
        <v>0</v>
      </c>
      <c r="O168" s="71">
        <v>0</v>
      </c>
      <c r="P168" s="71">
        <v>0</v>
      </c>
      <c r="Q168" s="71">
        <v>0</v>
      </c>
      <c r="R168" s="71">
        <v>0</v>
      </c>
      <c r="S168" s="71">
        <f t="shared" si="4"/>
        <v>4245.33</v>
      </c>
      <c r="T168" s="71">
        <f t="shared" si="5"/>
        <v>0</v>
      </c>
    </row>
    <row r="169" spans="1:20">
      <c r="A169" s="68">
        <v>39</v>
      </c>
      <c r="B169" s="68">
        <v>2484</v>
      </c>
      <c r="C169" s="69" t="s">
        <v>461</v>
      </c>
      <c r="D169" s="72">
        <v>39524</v>
      </c>
      <c r="E169" s="72"/>
      <c r="F169" s="68">
        <v>2037</v>
      </c>
      <c r="G169" s="70">
        <v>4457.59</v>
      </c>
      <c r="H169" s="71">
        <v>0</v>
      </c>
      <c r="I169" s="70" t="s">
        <v>493</v>
      </c>
      <c r="J169" s="71">
        <v>0</v>
      </c>
      <c r="K169" s="71">
        <v>0</v>
      </c>
      <c r="L169" s="71">
        <v>0</v>
      </c>
      <c r="M169" s="71">
        <v>0</v>
      </c>
      <c r="N169" s="71">
        <v>0</v>
      </c>
      <c r="O169" s="71">
        <v>0</v>
      </c>
      <c r="P169" s="71">
        <v>0</v>
      </c>
      <c r="Q169" s="71">
        <v>0</v>
      </c>
      <c r="R169" s="71">
        <v>0</v>
      </c>
      <c r="S169" s="71">
        <f t="shared" si="4"/>
        <v>4457.59</v>
      </c>
      <c r="T169" s="71">
        <f t="shared" si="5"/>
        <v>0</v>
      </c>
    </row>
    <row r="170" spans="1:20">
      <c r="A170" s="68">
        <v>1</v>
      </c>
      <c r="B170" s="68">
        <v>2490</v>
      </c>
      <c r="C170" s="69" t="s">
        <v>162</v>
      </c>
      <c r="D170" s="72">
        <v>39524</v>
      </c>
      <c r="E170" s="72"/>
      <c r="F170" s="68">
        <v>2009</v>
      </c>
      <c r="G170" s="70">
        <v>1651.49</v>
      </c>
      <c r="H170" s="71">
        <v>0</v>
      </c>
      <c r="I170" s="70" t="s">
        <v>493</v>
      </c>
      <c r="J170" s="71">
        <v>708.95</v>
      </c>
      <c r="K170" s="71">
        <v>0</v>
      </c>
      <c r="L170" s="71">
        <v>0</v>
      </c>
      <c r="M170" s="71">
        <v>0</v>
      </c>
      <c r="N170" s="71">
        <v>0</v>
      </c>
      <c r="O170" s="71">
        <v>0</v>
      </c>
      <c r="P170" s="71">
        <v>0</v>
      </c>
      <c r="Q170" s="71">
        <v>0</v>
      </c>
      <c r="R170" s="71">
        <v>0</v>
      </c>
      <c r="S170" s="71">
        <f t="shared" si="4"/>
        <v>1651.49</v>
      </c>
      <c r="T170" s="71">
        <f t="shared" si="5"/>
        <v>708.95</v>
      </c>
    </row>
    <row r="171" spans="1:20">
      <c r="A171" s="68">
        <v>1</v>
      </c>
      <c r="B171" s="68">
        <v>2493</v>
      </c>
      <c r="C171" s="69" t="s">
        <v>163</v>
      </c>
      <c r="D171" s="72">
        <v>39539</v>
      </c>
      <c r="E171" s="72"/>
      <c r="F171" s="68">
        <v>2009</v>
      </c>
      <c r="G171" s="70">
        <v>1651.49</v>
      </c>
      <c r="H171" s="71">
        <v>0</v>
      </c>
      <c r="I171" s="70" t="s">
        <v>493</v>
      </c>
      <c r="J171" s="71">
        <v>1993.92</v>
      </c>
      <c r="K171" s="71">
        <v>0</v>
      </c>
      <c r="L171" s="71">
        <v>0</v>
      </c>
      <c r="M171" s="71">
        <v>0</v>
      </c>
      <c r="N171" s="71">
        <v>0</v>
      </c>
      <c r="O171" s="71">
        <v>0</v>
      </c>
      <c r="P171" s="71">
        <v>0</v>
      </c>
      <c r="Q171" s="71">
        <v>0</v>
      </c>
      <c r="R171" s="71">
        <v>0</v>
      </c>
      <c r="S171" s="71">
        <f t="shared" si="4"/>
        <v>1651.49</v>
      </c>
      <c r="T171" s="71">
        <f t="shared" si="5"/>
        <v>1993.92</v>
      </c>
    </row>
    <row r="172" spans="1:20">
      <c r="A172" s="68">
        <v>1</v>
      </c>
      <c r="B172" s="68">
        <v>2498</v>
      </c>
      <c r="C172" s="69" t="s">
        <v>164</v>
      </c>
      <c r="D172" s="72">
        <v>39539</v>
      </c>
      <c r="E172" s="72"/>
      <c r="F172" s="68">
        <v>2017</v>
      </c>
      <c r="G172" s="70">
        <v>1572.83</v>
      </c>
      <c r="H172" s="71">
        <v>0</v>
      </c>
      <c r="I172" s="70" t="s">
        <v>493</v>
      </c>
      <c r="J172" s="71">
        <v>0</v>
      </c>
      <c r="K172" s="71">
        <v>0</v>
      </c>
      <c r="L172" s="71">
        <v>0</v>
      </c>
      <c r="M172" s="71">
        <v>0</v>
      </c>
      <c r="N172" s="71">
        <v>0</v>
      </c>
      <c r="O172" s="71">
        <v>0</v>
      </c>
      <c r="P172" s="71">
        <v>0</v>
      </c>
      <c r="Q172" s="71">
        <v>0</v>
      </c>
      <c r="R172" s="71">
        <v>0</v>
      </c>
      <c r="S172" s="71">
        <f t="shared" si="4"/>
        <v>1572.83</v>
      </c>
      <c r="T172" s="71">
        <f t="shared" si="5"/>
        <v>0</v>
      </c>
    </row>
    <row r="173" spans="1:20">
      <c r="A173" s="68">
        <v>1</v>
      </c>
      <c r="B173" s="68">
        <v>2502</v>
      </c>
      <c r="C173" s="69" t="s">
        <v>165</v>
      </c>
      <c r="D173" s="72">
        <v>39553</v>
      </c>
      <c r="E173" s="72"/>
      <c r="F173" s="68">
        <v>2017</v>
      </c>
      <c r="G173" s="70">
        <v>1572.83</v>
      </c>
      <c r="H173" s="71">
        <v>0</v>
      </c>
      <c r="I173" s="70" t="s">
        <v>493</v>
      </c>
      <c r="J173" s="71">
        <v>0</v>
      </c>
      <c r="K173" s="71">
        <v>0</v>
      </c>
      <c r="L173" s="71">
        <v>0</v>
      </c>
      <c r="M173" s="71">
        <v>0</v>
      </c>
      <c r="N173" s="71">
        <v>0</v>
      </c>
      <c r="O173" s="71">
        <v>0</v>
      </c>
      <c r="P173" s="71">
        <v>0</v>
      </c>
      <c r="Q173" s="71">
        <v>0</v>
      </c>
      <c r="R173" s="71">
        <v>0</v>
      </c>
      <c r="S173" s="71">
        <f t="shared" si="4"/>
        <v>1572.83</v>
      </c>
      <c r="T173" s="71">
        <f t="shared" si="5"/>
        <v>0</v>
      </c>
    </row>
    <row r="174" spans="1:20">
      <c r="A174" s="68">
        <v>1</v>
      </c>
      <c r="B174" s="68">
        <v>2503</v>
      </c>
      <c r="C174" s="69" t="s">
        <v>166</v>
      </c>
      <c r="D174" s="72">
        <v>39553</v>
      </c>
      <c r="E174" s="72"/>
      <c r="F174" s="68">
        <v>2037</v>
      </c>
      <c r="G174" s="70">
        <v>4245.33</v>
      </c>
      <c r="H174" s="71">
        <v>0</v>
      </c>
      <c r="I174" s="70" t="s">
        <v>493</v>
      </c>
      <c r="J174" s="71">
        <v>0</v>
      </c>
      <c r="K174" s="71">
        <v>0</v>
      </c>
      <c r="L174" s="71">
        <v>0</v>
      </c>
      <c r="M174" s="71">
        <v>0</v>
      </c>
      <c r="N174" s="71">
        <v>0</v>
      </c>
      <c r="O174" s="71">
        <v>0</v>
      </c>
      <c r="P174" s="71">
        <v>0</v>
      </c>
      <c r="Q174" s="71">
        <v>0</v>
      </c>
      <c r="R174" s="71">
        <v>0</v>
      </c>
      <c r="S174" s="71">
        <f t="shared" si="4"/>
        <v>4245.33</v>
      </c>
      <c r="T174" s="71">
        <f t="shared" si="5"/>
        <v>0</v>
      </c>
    </row>
    <row r="175" spans="1:20">
      <c r="A175" s="68">
        <v>1</v>
      </c>
      <c r="B175" s="68">
        <v>2512</v>
      </c>
      <c r="C175" s="69" t="s">
        <v>452</v>
      </c>
      <c r="D175" s="72">
        <v>39582</v>
      </c>
      <c r="E175" s="72"/>
      <c r="F175" s="68">
        <v>2037</v>
      </c>
      <c r="G175" s="70">
        <v>4245.33</v>
      </c>
      <c r="H175" s="71">
        <v>0</v>
      </c>
      <c r="I175" s="70" t="s">
        <v>493</v>
      </c>
      <c r="J175" s="71">
        <v>0</v>
      </c>
      <c r="K175" s="71">
        <v>0</v>
      </c>
      <c r="L175" s="71">
        <v>0</v>
      </c>
      <c r="M175" s="71">
        <v>0</v>
      </c>
      <c r="N175" s="71">
        <v>0</v>
      </c>
      <c r="O175" s="71">
        <v>0</v>
      </c>
      <c r="P175" s="71">
        <v>0</v>
      </c>
      <c r="Q175" s="71">
        <v>0</v>
      </c>
      <c r="R175" s="71">
        <v>0</v>
      </c>
      <c r="S175" s="71">
        <f t="shared" si="4"/>
        <v>4245.33</v>
      </c>
      <c r="T175" s="71">
        <f t="shared" si="5"/>
        <v>0</v>
      </c>
    </row>
    <row r="176" spans="1:20">
      <c r="A176" s="68">
        <v>1</v>
      </c>
      <c r="B176" s="68">
        <v>2514</v>
      </c>
      <c r="C176" s="69" t="s">
        <v>172</v>
      </c>
      <c r="D176" s="72">
        <v>39582</v>
      </c>
      <c r="E176" s="72"/>
      <c r="F176" s="68">
        <v>2009</v>
      </c>
      <c r="G176" s="70">
        <v>1651.5</v>
      </c>
      <c r="H176" s="71">
        <v>0</v>
      </c>
      <c r="I176" s="70" t="s">
        <v>493</v>
      </c>
      <c r="J176" s="71">
        <v>0</v>
      </c>
      <c r="K176" s="71">
        <v>0</v>
      </c>
      <c r="L176" s="71">
        <v>0</v>
      </c>
      <c r="M176" s="71">
        <v>0</v>
      </c>
      <c r="N176" s="71">
        <v>0</v>
      </c>
      <c r="O176" s="71">
        <v>0</v>
      </c>
      <c r="P176" s="71">
        <v>0</v>
      </c>
      <c r="Q176" s="71">
        <v>0</v>
      </c>
      <c r="R176" s="71">
        <v>0</v>
      </c>
      <c r="S176" s="71">
        <f t="shared" si="4"/>
        <v>1651.5</v>
      </c>
      <c r="T176" s="71">
        <f t="shared" si="5"/>
        <v>0</v>
      </c>
    </row>
    <row r="177" spans="1:20">
      <c r="A177" s="68">
        <v>1</v>
      </c>
      <c r="B177" s="68">
        <v>2518</v>
      </c>
      <c r="C177" s="69" t="s">
        <v>451</v>
      </c>
      <c r="D177" s="72">
        <v>39582</v>
      </c>
      <c r="E177" s="72"/>
      <c r="F177" s="68">
        <v>2009</v>
      </c>
      <c r="G177" s="70">
        <v>1651.49</v>
      </c>
      <c r="H177" s="71">
        <v>0</v>
      </c>
      <c r="I177" s="70" t="s">
        <v>493</v>
      </c>
      <c r="J177" s="71">
        <v>0</v>
      </c>
      <c r="K177" s="71">
        <v>0</v>
      </c>
      <c r="L177" s="71">
        <v>0</v>
      </c>
      <c r="M177" s="71">
        <v>0</v>
      </c>
      <c r="N177" s="71">
        <v>0</v>
      </c>
      <c r="O177" s="71">
        <v>0</v>
      </c>
      <c r="P177" s="71">
        <v>0</v>
      </c>
      <c r="Q177" s="71">
        <v>0</v>
      </c>
      <c r="R177" s="71">
        <v>0</v>
      </c>
      <c r="S177" s="71">
        <f t="shared" si="4"/>
        <v>1651.49</v>
      </c>
      <c r="T177" s="71">
        <f t="shared" si="5"/>
        <v>0</v>
      </c>
    </row>
    <row r="178" spans="1:20">
      <c r="A178" s="68">
        <v>1</v>
      </c>
      <c r="B178" s="68">
        <v>2520</v>
      </c>
      <c r="C178" s="69" t="s">
        <v>453</v>
      </c>
      <c r="D178" s="72">
        <v>39582</v>
      </c>
      <c r="E178" s="72"/>
      <c r="F178" s="68">
        <v>2009</v>
      </c>
      <c r="G178" s="70">
        <v>1651.49</v>
      </c>
      <c r="H178" s="71">
        <v>0</v>
      </c>
      <c r="I178" s="70" t="s">
        <v>493</v>
      </c>
      <c r="J178" s="71">
        <v>0</v>
      </c>
      <c r="K178" s="71">
        <v>0</v>
      </c>
      <c r="L178" s="71">
        <v>0</v>
      </c>
      <c r="M178" s="71">
        <v>0</v>
      </c>
      <c r="N178" s="71">
        <v>0</v>
      </c>
      <c r="O178" s="71">
        <v>0</v>
      </c>
      <c r="P178" s="71">
        <v>0</v>
      </c>
      <c r="Q178" s="71">
        <v>0</v>
      </c>
      <c r="R178" s="71">
        <v>0</v>
      </c>
      <c r="S178" s="71">
        <f t="shared" si="4"/>
        <v>1651.49</v>
      </c>
      <c r="T178" s="71">
        <f t="shared" si="5"/>
        <v>0</v>
      </c>
    </row>
    <row r="179" spans="1:20">
      <c r="A179" s="68">
        <v>39</v>
      </c>
      <c r="B179" s="68">
        <v>2523</v>
      </c>
      <c r="C179" s="69" t="s">
        <v>462</v>
      </c>
      <c r="D179" s="72">
        <v>39582</v>
      </c>
      <c r="E179" s="72"/>
      <c r="F179" s="68">
        <v>2009</v>
      </c>
      <c r="G179" s="70">
        <v>1651.49</v>
      </c>
      <c r="H179" s="71">
        <v>0</v>
      </c>
      <c r="I179" s="70" t="s">
        <v>493</v>
      </c>
      <c r="J179" s="71">
        <v>0</v>
      </c>
      <c r="K179" s="71">
        <v>0</v>
      </c>
      <c r="L179" s="71">
        <v>178.97</v>
      </c>
      <c r="M179" s="71">
        <v>0</v>
      </c>
      <c r="N179" s="71">
        <v>0</v>
      </c>
      <c r="O179" s="71">
        <v>0</v>
      </c>
      <c r="P179" s="71">
        <v>0</v>
      </c>
      <c r="Q179" s="71">
        <v>0</v>
      </c>
      <c r="R179" s="71">
        <v>0</v>
      </c>
      <c r="S179" s="71">
        <f t="shared" si="4"/>
        <v>1651.49</v>
      </c>
      <c r="T179" s="71">
        <f t="shared" si="5"/>
        <v>178.97</v>
      </c>
    </row>
    <row r="180" spans="1:20">
      <c r="A180" s="68">
        <v>2</v>
      </c>
      <c r="B180" s="68">
        <v>2525</v>
      </c>
      <c r="C180" s="69" t="s">
        <v>415</v>
      </c>
      <c r="D180" s="72">
        <v>39588</v>
      </c>
      <c r="E180" s="72"/>
      <c r="F180" s="68">
        <v>2009</v>
      </c>
      <c r="G180" s="70">
        <v>1651.49</v>
      </c>
      <c r="H180" s="71">
        <v>0</v>
      </c>
      <c r="I180" s="70" t="s">
        <v>493</v>
      </c>
      <c r="J180" s="71">
        <v>0</v>
      </c>
      <c r="K180" s="71">
        <v>0</v>
      </c>
      <c r="L180" s="71">
        <v>178.97</v>
      </c>
      <c r="M180" s="71">
        <v>0</v>
      </c>
      <c r="N180" s="71">
        <v>0</v>
      </c>
      <c r="O180" s="71">
        <v>0</v>
      </c>
      <c r="P180" s="71">
        <v>0</v>
      </c>
      <c r="Q180" s="71">
        <v>0</v>
      </c>
      <c r="R180" s="71">
        <v>0</v>
      </c>
      <c r="S180" s="71">
        <f t="shared" si="4"/>
        <v>1651.49</v>
      </c>
      <c r="T180" s="71">
        <f t="shared" si="5"/>
        <v>178.97</v>
      </c>
    </row>
    <row r="181" spans="1:20">
      <c r="A181" s="68">
        <v>1</v>
      </c>
      <c r="B181" s="68">
        <v>2526</v>
      </c>
      <c r="C181" s="69" t="s">
        <v>173</v>
      </c>
      <c r="D181" s="72">
        <v>39588</v>
      </c>
      <c r="E181" s="72"/>
      <c r="F181" s="68">
        <v>2014</v>
      </c>
      <c r="G181" s="70">
        <v>1572.83</v>
      </c>
      <c r="H181" s="71">
        <v>0</v>
      </c>
      <c r="I181" s="70" t="s">
        <v>493</v>
      </c>
      <c r="J181" s="71">
        <v>0</v>
      </c>
      <c r="K181" s="71">
        <v>0</v>
      </c>
      <c r="L181" s="71">
        <v>0</v>
      </c>
      <c r="M181" s="71">
        <v>0</v>
      </c>
      <c r="N181" s="71">
        <v>0</v>
      </c>
      <c r="O181" s="71">
        <v>0</v>
      </c>
      <c r="P181" s="71">
        <v>0</v>
      </c>
      <c r="Q181" s="71">
        <v>0</v>
      </c>
      <c r="R181" s="71">
        <v>0</v>
      </c>
      <c r="S181" s="71">
        <f t="shared" si="4"/>
        <v>1572.83</v>
      </c>
      <c r="T181" s="71">
        <f t="shared" si="5"/>
        <v>0</v>
      </c>
    </row>
    <row r="182" spans="1:20">
      <c r="A182" s="68">
        <v>1</v>
      </c>
      <c r="B182" s="68">
        <v>2530</v>
      </c>
      <c r="C182" s="69" t="s">
        <v>174</v>
      </c>
      <c r="D182" s="72">
        <v>39601</v>
      </c>
      <c r="E182" s="72"/>
      <c r="F182" s="68">
        <v>2003</v>
      </c>
      <c r="G182" s="70">
        <v>1364.4</v>
      </c>
      <c r="H182" s="71">
        <v>0</v>
      </c>
      <c r="I182" s="70" t="s">
        <v>493</v>
      </c>
      <c r="J182" s="71">
        <v>0</v>
      </c>
      <c r="K182" s="71">
        <v>0</v>
      </c>
      <c r="L182" s="71">
        <v>0</v>
      </c>
      <c r="M182" s="71">
        <v>0</v>
      </c>
      <c r="N182" s="71">
        <v>0</v>
      </c>
      <c r="O182" s="71">
        <v>0</v>
      </c>
      <c r="P182" s="71">
        <v>0</v>
      </c>
      <c r="Q182" s="71">
        <v>0</v>
      </c>
      <c r="R182" s="71">
        <v>0</v>
      </c>
      <c r="S182" s="71">
        <f t="shared" si="4"/>
        <v>1364.4</v>
      </c>
      <c r="T182" s="71">
        <f t="shared" si="5"/>
        <v>0</v>
      </c>
    </row>
    <row r="183" spans="1:20">
      <c r="A183" s="68">
        <v>1</v>
      </c>
      <c r="B183" s="68">
        <v>2534</v>
      </c>
      <c r="C183" s="69" t="s">
        <v>175</v>
      </c>
      <c r="D183" s="72">
        <v>39601</v>
      </c>
      <c r="E183" s="72"/>
      <c r="F183" s="68">
        <v>2003</v>
      </c>
      <c r="G183" s="70">
        <v>1364.4</v>
      </c>
      <c r="H183" s="71">
        <v>0</v>
      </c>
      <c r="I183" s="70" t="s">
        <v>493</v>
      </c>
      <c r="J183" s="71">
        <v>0</v>
      </c>
      <c r="K183" s="71">
        <v>0</v>
      </c>
      <c r="L183" s="71">
        <v>0</v>
      </c>
      <c r="M183" s="71">
        <v>0</v>
      </c>
      <c r="N183" s="71">
        <v>0</v>
      </c>
      <c r="O183" s="71">
        <v>0</v>
      </c>
      <c r="P183" s="71">
        <v>0</v>
      </c>
      <c r="Q183" s="71">
        <v>0</v>
      </c>
      <c r="R183" s="71">
        <v>0</v>
      </c>
      <c r="S183" s="71">
        <f t="shared" si="4"/>
        <v>1364.4</v>
      </c>
      <c r="T183" s="71">
        <f t="shared" si="5"/>
        <v>0</v>
      </c>
    </row>
    <row r="184" spans="1:20">
      <c r="A184" s="68">
        <v>1</v>
      </c>
      <c r="B184" s="68">
        <v>2539</v>
      </c>
      <c r="C184" s="69" t="s">
        <v>176</v>
      </c>
      <c r="D184" s="72">
        <v>39601</v>
      </c>
      <c r="E184" s="72"/>
      <c r="F184" s="68">
        <v>2043</v>
      </c>
      <c r="G184" s="70">
        <v>1579.47</v>
      </c>
      <c r="H184" s="71">
        <v>0</v>
      </c>
      <c r="I184" s="70" t="s">
        <v>493</v>
      </c>
      <c r="J184" s="71">
        <v>0</v>
      </c>
      <c r="K184" s="71">
        <v>0</v>
      </c>
      <c r="L184" s="71">
        <v>0</v>
      </c>
      <c r="M184" s="71">
        <v>0</v>
      </c>
      <c r="N184" s="71">
        <v>0</v>
      </c>
      <c r="O184" s="71">
        <v>0</v>
      </c>
      <c r="P184" s="71">
        <v>0</v>
      </c>
      <c r="Q184" s="71">
        <v>0</v>
      </c>
      <c r="R184" s="71">
        <v>0</v>
      </c>
      <c r="S184" s="71">
        <f t="shared" si="4"/>
        <v>1579.47</v>
      </c>
      <c r="T184" s="71">
        <f t="shared" si="5"/>
        <v>0</v>
      </c>
    </row>
    <row r="185" spans="1:20">
      <c r="A185" s="68">
        <v>1</v>
      </c>
      <c r="B185" s="68">
        <v>2541</v>
      </c>
      <c r="C185" s="69" t="s">
        <v>177</v>
      </c>
      <c r="D185" s="72">
        <v>39601</v>
      </c>
      <c r="E185" s="72"/>
      <c r="F185" s="68">
        <v>2003</v>
      </c>
      <c r="G185" s="70">
        <v>1364.4</v>
      </c>
      <c r="H185" s="71">
        <v>0</v>
      </c>
      <c r="I185" s="70" t="s">
        <v>493</v>
      </c>
      <c r="J185" s="71">
        <v>0</v>
      </c>
      <c r="K185" s="71">
        <v>0</v>
      </c>
      <c r="L185" s="71">
        <v>0</v>
      </c>
      <c r="M185" s="71">
        <v>0</v>
      </c>
      <c r="N185" s="71">
        <v>0</v>
      </c>
      <c r="O185" s="71">
        <v>0</v>
      </c>
      <c r="P185" s="71">
        <v>0</v>
      </c>
      <c r="Q185" s="71">
        <v>0</v>
      </c>
      <c r="R185" s="71">
        <v>0</v>
      </c>
      <c r="S185" s="71">
        <f t="shared" si="4"/>
        <v>1364.4</v>
      </c>
      <c r="T185" s="71">
        <f t="shared" si="5"/>
        <v>0</v>
      </c>
    </row>
    <row r="186" spans="1:20">
      <c r="A186" s="68">
        <v>59</v>
      </c>
      <c r="B186" s="68">
        <v>2547</v>
      </c>
      <c r="C186" s="69" t="s">
        <v>481</v>
      </c>
      <c r="D186" s="72">
        <v>39601</v>
      </c>
      <c r="E186" s="72"/>
      <c r="F186" s="68">
        <v>2009</v>
      </c>
      <c r="G186" s="70">
        <v>1651.5</v>
      </c>
      <c r="H186" s="71">
        <v>0</v>
      </c>
      <c r="I186" s="70" t="s">
        <v>493</v>
      </c>
      <c r="J186" s="71">
        <v>0</v>
      </c>
      <c r="K186" s="71">
        <v>0</v>
      </c>
      <c r="L186" s="71">
        <v>0</v>
      </c>
      <c r="M186" s="71">
        <v>0</v>
      </c>
      <c r="N186" s="71">
        <v>0</v>
      </c>
      <c r="O186" s="71">
        <v>0</v>
      </c>
      <c r="P186" s="71">
        <v>0</v>
      </c>
      <c r="Q186" s="71">
        <v>0</v>
      </c>
      <c r="R186" s="71">
        <v>0</v>
      </c>
      <c r="S186" s="71">
        <f t="shared" si="4"/>
        <v>1651.5</v>
      </c>
      <c r="T186" s="71">
        <f t="shared" si="5"/>
        <v>0</v>
      </c>
    </row>
    <row r="187" spans="1:20">
      <c r="A187" s="68">
        <v>1</v>
      </c>
      <c r="B187" s="68">
        <v>2548</v>
      </c>
      <c r="C187" s="69" t="s">
        <v>178</v>
      </c>
      <c r="D187" s="72">
        <v>39601</v>
      </c>
      <c r="E187" s="72"/>
      <c r="F187" s="68">
        <v>2009</v>
      </c>
      <c r="G187" s="70">
        <v>1734.07</v>
      </c>
      <c r="H187" s="71">
        <v>0</v>
      </c>
      <c r="I187" s="70" t="s">
        <v>493</v>
      </c>
      <c r="J187" s="71">
        <v>1350.38</v>
      </c>
      <c r="K187" s="71">
        <v>0</v>
      </c>
      <c r="L187" s="71">
        <v>0</v>
      </c>
      <c r="M187" s="71">
        <v>0</v>
      </c>
      <c r="N187" s="71">
        <v>0</v>
      </c>
      <c r="O187" s="71">
        <v>0</v>
      </c>
      <c r="P187" s="71">
        <v>0</v>
      </c>
      <c r="Q187" s="71">
        <v>0</v>
      </c>
      <c r="R187" s="71">
        <v>0</v>
      </c>
      <c r="S187" s="71">
        <f t="shared" si="4"/>
        <v>1734.07</v>
      </c>
      <c r="T187" s="71">
        <f t="shared" si="5"/>
        <v>1350.38</v>
      </c>
    </row>
    <row r="188" spans="1:20">
      <c r="A188" s="68">
        <v>1</v>
      </c>
      <c r="B188" s="68">
        <v>2553</v>
      </c>
      <c r="C188" s="69" t="s">
        <v>179</v>
      </c>
      <c r="D188" s="72">
        <v>39601</v>
      </c>
      <c r="E188" s="72"/>
      <c r="F188" s="68">
        <v>2009</v>
      </c>
      <c r="G188" s="70">
        <v>1651.49</v>
      </c>
      <c r="H188" s="71">
        <v>0</v>
      </c>
      <c r="I188" s="70" t="s">
        <v>493</v>
      </c>
      <c r="J188" s="71">
        <v>1993.92</v>
      </c>
      <c r="K188" s="71">
        <v>0</v>
      </c>
      <c r="L188" s="71">
        <v>0</v>
      </c>
      <c r="M188" s="71">
        <v>0</v>
      </c>
      <c r="N188" s="71">
        <v>0</v>
      </c>
      <c r="O188" s="71">
        <v>0</v>
      </c>
      <c r="P188" s="71">
        <v>0</v>
      </c>
      <c r="Q188" s="71">
        <v>0</v>
      </c>
      <c r="R188" s="71">
        <v>0</v>
      </c>
      <c r="S188" s="71">
        <f t="shared" si="4"/>
        <v>1651.49</v>
      </c>
      <c r="T188" s="71">
        <f t="shared" si="5"/>
        <v>1993.92</v>
      </c>
    </row>
    <row r="189" spans="1:20">
      <c r="A189" s="68">
        <v>1</v>
      </c>
      <c r="B189" s="68">
        <v>2559</v>
      </c>
      <c r="C189" s="69" t="s">
        <v>423</v>
      </c>
      <c r="D189" s="72">
        <v>39601</v>
      </c>
      <c r="E189" s="72"/>
      <c r="F189" s="68">
        <v>2009</v>
      </c>
      <c r="G189" s="70">
        <v>1651.49</v>
      </c>
      <c r="H189" s="71">
        <v>0</v>
      </c>
      <c r="I189" s="70" t="s">
        <v>493</v>
      </c>
      <c r="J189" s="71">
        <v>0</v>
      </c>
      <c r="K189" s="71">
        <v>0</v>
      </c>
      <c r="L189" s="71">
        <v>0</v>
      </c>
      <c r="M189" s="71">
        <v>0</v>
      </c>
      <c r="N189" s="71">
        <v>0</v>
      </c>
      <c r="O189" s="71">
        <v>0</v>
      </c>
      <c r="P189" s="71">
        <v>0</v>
      </c>
      <c r="Q189" s="71">
        <v>0</v>
      </c>
      <c r="R189" s="71">
        <v>0</v>
      </c>
      <c r="S189" s="71">
        <f t="shared" si="4"/>
        <v>1651.49</v>
      </c>
      <c r="T189" s="71">
        <f t="shared" si="5"/>
        <v>0</v>
      </c>
    </row>
    <row r="190" spans="1:20">
      <c r="A190" s="68">
        <v>1</v>
      </c>
      <c r="B190" s="68">
        <v>2562</v>
      </c>
      <c r="C190" s="69" t="s">
        <v>442</v>
      </c>
      <c r="D190" s="72">
        <v>39601</v>
      </c>
      <c r="E190" s="72"/>
      <c r="F190" s="68">
        <v>2037</v>
      </c>
      <c r="G190" s="70">
        <v>4245.33</v>
      </c>
      <c r="H190" s="71">
        <v>0</v>
      </c>
      <c r="I190" s="70" t="s">
        <v>493</v>
      </c>
      <c r="J190" s="71">
        <v>0</v>
      </c>
      <c r="K190" s="71">
        <v>0</v>
      </c>
      <c r="L190" s="71">
        <v>0</v>
      </c>
      <c r="M190" s="71">
        <v>0</v>
      </c>
      <c r="N190" s="71">
        <v>0</v>
      </c>
      <c r="O190" s="71">
        <v>0</v>
      </c>
      <c r="P190" s="71">
        <v>0</v>
      </c>
      <c r="Q190" s="71">
        <v>0</v>
      </c>
      <c r="R190" s="71">
        <v>0</v>
      </c>
      <c r="S190" s="71">
        <f t="shared" si="4"/>
        <v>4245.33</v>
      </c>
      <c r="T190" s="71">
        <f t="shared" si="5"/>
        <v>0</v>
      </c>
    </row>
    <row r="191" spans="1:20">
      <c r="A191" s="68">
        <v>50</v>
      </c>
      <c r="B191" s="68">
        <v>2568</v>
      </c>
      <c r="C191" s="69" t="s">
        <v>480</v>
      </c>
      <c r="D191" s="72">
        <v>39608</v>
      </c>
      <c r="E191" s="72"/>
      <c r="F191" s="68">
        <v>2037</v>
      </c>
      <c r="G191" s="70">
        <v>4245.33</v>
      </c>
      <c r="H191" s="71">
        <v>0</v>
      </c>
      <c r="I191" s="70" t="s">
        <v>493</v>
      </c>
      <c r="J191" s="71">
        <v>0</v>
      </c>
      <c r="K191" s="71">
        <v>0</v>
      </c>
      <c r="L191" s="71">
        <v>0</v>
      </c>
      <c r="M191" s="71">
        <v>0</v>
      </c>
      <c r="N191" s="71">
        <v>0</v>
      </c>
      <c r="O191" s="71">
        <v>0</v>
      </c>
      <c r="P191" s="71">
        <v>0</v>
      </c>
      <c r="Q191" s="71">
        <v>0</v>
      </c>
      <c r="R191" s="71">
        <v>0</v>
      </c>
      <c r="S191" s="71">
        <f t="shared" si="4"/>
        <v>4245.33</v>
      </c>
      <c r="T191" s="71">
        <f t="shared" si="5"/>
        <v>0</v>
      </c>
    </row>
    <row r="192" spans="1:20">
      <c r="A192" s="68">
        <v>1</v>
      </c>
      <c r="B192" s="68">
        <v>2574</v>
      </c>
      <c r="C192" s="69" t="s">
        <v>180</v>
      </c>
      <c r="D192" s="72">
        <v>39615</v>
      </c>
      <c r="E192" s="72"/>
      <c r="F192" s="68">
        <v>2009</v>
      </c>
      <c r="G192" s="70">
        <v>1734.07</v>
      </c>
      <c r="H192" s="71">
        <v>0</v>
      </c>
      <c r="I192" s="70" t="s">
        <v>493</v>
      </c>
      <c r="J192" s="71">
        <v>1993.92</v>
      </c>
      <c r="K192" s="71">
        <v>0</v>
      </c>
      <c r="L192" s="71">
        <v>0</v>
      </c>
      <c r="M192" s="71">
        <v>0</v>
      </c>
      <c r="N192" s="71">
        <v>0</v>
      </c>
      <c r="O192" s="71">
        <v>0</v>
      </c>
      <c r="P192" s="71">
        <v>0</v>
      </c>
      <c r="Q192" s="71">
        <v>0</v>
      </c>
      <c r="R192" s="71">
        <v>0</v>
      </c>
      <c r="S192" s="71">
        <f t="shared" si="4"/>
        <v>1734.07</v>
      </c>
      <c r="T192" s="71">
        <f t="shared" si="5"/>
        <v>1993.92</v>
      </c>
    </row>
    <row r="193" spans="1:20">
      <c r="A193" s="68">
        <v>1</v>
      </c>
      <c r="B193" s="68">
        <v>2577</v>
      </c>
      <c r="C193" s="69" t="s">
        <v>181</v>
      </c>
      <c r="D193" s="72">
        <v>39615</v>
      </c>
      <c r="E193" s="72"/>
      <c r="F193" s="68">
        <v>2009</v>
      </c>
      <c r="G193" s="70">
        <v>1651.49</v>
      </c>
      <c r="H193" s="71">
        <v>0</v>
      </c>
      <c r="I193" s="70" t="s">
        <v>493</v>
      </c>
      <c r="J193" s="71">
        <v>708.95</v>
      </c>
      <c r="K193" s="71">
        <v>0</v>
      </c>
      <c r="L193" s="71">
        <v>0</v>
      </c>
      <c r="M193" s="71">
        <v>0</v>
      </c>
      <c r="N193" s="71">
        <v>0</v>
      </c>
      <c r="O193" s="71">
        <v>0</v>
      </c>
      <c r="P193" s="71">
        <v>0</v>
      </c>
      <c r="Q193" s="71">
        <v>0</v>
      </c>
      <c r="R193" s="71">
        <v>0</v>
      </c>
      <c r="S193" s="71">
        <f t="shared" si="4"/>
        <v>1651.49</v>
      </c>
      <c r="T193" s="71">
        <f t="shared" si="5"/>
        <v>708.95</v>
      </c>
    </row>
    <row r="194" spans="1:20">
      <c r="A194" s="68">
        <v>1</v>
      </c>
      <c r="B194" s="68">
        <v>2584</v>
      </c>
      <c r="C194" s="69" t="s">
        <v>182</v>
      </c>
      <c r="D194" s="72">
        <v>39615</v>
      </c>
      <c r="E194" s="72"/>
      <c r="F194" s="68">
        <v>2009</v>
      </c>
      <c r="G194" s="70">
        <v>1651.5</v>
      </c>
      <c r="H194" s="71">
        <v>0</v>
      </c>
      <c r="I194" s="70" t="s">
        <v>493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71">
        <v>0</v>
      </c>
      <c r="Q194" s="71">
        <v>0</v>
      </c>
      <c r="R194" s="71">
        <v>0</v>
      </c>
      <c r="S194" s="71">
        <f t="shared" si="4"/>
        <v>1651.5</v>
      </c>
      <c r="T194" s="71">
        <f t="shared" si="5"/>
        <v>0</v>
      </c>
    </row>
    <row r="195" spans="1:20">
      <c r="A195" s="68">
        <v>1</v>
      </c>
      <c r="B195" s="68">
        <v>2585</v>
      </c>
      <c r="C195" s="69" t="s">
        <v>183</v>
      </c>
      <c r="D195" s="72">
        <v>39615</v>
      </c>
      <c r="E195" s="72"/>
      <c r="F195" s="68">
        <v>2009</v>
      </c>
      <c r="G195" s="70">
        <v>1651.49</v>
      </c>
      <c r="H195" s="71">
        <v>0</v>
      </c>
      <c r="I195" s="70" t="s">
        <v>493</v>
      </c>
      <c r="J195" s="71">
        <v>0</v>
      </c>
      <c r="K195" s="71">
        <v>0</v>
      </c>
      <c r="L195" s="71">
        <v>0</v>
      </c>
      <c r="M195" s="71">
        <v>0</v>
      </c>
      <c r="N195" s="71">
        <v>0</v>
      </c>
      <c r="O195" s="71">
        <v>0</v>
      </c>
      <c r="P195" s="71">
        <v>0</v>
      </c>
      <c r="Q195" s="71">
        <v>0</v>
      </c>
      <c r="R195" s="71">
        <v>0</v>
      </c>
      <c r="S195" s="71">
        <f t="shared" si="4"/>
        <v>1651.49</v>
      </c>
      <c r="T195" s="71">
        <f t="shared" si="5"/>
        <v>0</v>
      </c>
    </row>
    <row r="196" spans="1:20">
      <c r="A196" s="68">
        <v>1</v>
      </c>
      <c r="B196" s="68">
        <v>2586</v>
      </c>
      <c r="C196" s="69" t="s">
        <v>424</v>
      </c>
      <c r="D196" s="72">
        <v>39615</v>
      </c>
      <c r="E196" s="72"/>
      <c r="F196" s="68">
        <v>2009</v>
      </c>
      <c r="G196" s="70">
        <v>1651.49</v>
      </c>
      <c r="H196" s="71">
        <v>0</v>
      </c>
      <c r="I196" s="70" t="s">
        <v>493</v>
      </c>
      <c r="J196" s="71">
        <v>708.95</v>
      </c>
      <c r="K196" s="71">
        <v>0</v>
      </c>
      <c r="L196" s="71">
        <v>0</v>
      </c>
      <c r="M196" s="71">
        <v>0</v>
      </c>
      <c r="N196" s="71">
        <v>0</v>
      </c>
      <c r="O196" s="71">
        <v>0</v>
      </c>
      <c r="P196" s="71">
        <v>0</v>
      </c>
      <c r="Q196" s="71">
        <v>0</v>
      </c>
      <c r="R196" s="71">
        <v>0</v>
      </c>
      <c r="S196" s="71">
        <f t="shared" si="4"/>
        <v>1651.49</v>
      </c>
      <c r="T196" s="71">
        <f t="shared" si="5"/>
        <v>708.95</v>
      </c>
    </row>
    <row r="197" spans="1:20">
      <c r="A197" s="68">
        <v>1</v>
      </c>
      <c r="B197" s="68">
        <v>2588</v>
      </c>
      <c r="C197" s="69" t="s">
        <v>184</v>
      </c>
      <c r="D197" s="72">
        <v>39615</v>
      </c>
      <c r="E197" s="72"/>
      <c r="F197" s="68">
        <v>2009</v>
      </c>
      <c r="G197" s="70">
        <v>1651.49</v>
      </c>
      <c r="H197" s="71">
        <v>0</v>
      </c>
      <c r="I197" s="70" t="s">
        <v>493</v>
      </c>
      <c r="J197" s="71">
        <v>1993.92</v>
      </c>
      <c r="K197" s="71">
        <v>0</v>
      </c>
      <c r="L197" s="71">
        <v>0</v>
      </c>
      <c r="M197" s="71">
        <v>0</v>
      </c>
      <c r="N197" s="71">
        <v>0</v>
      </c>
      <c r="O197" s="71">
        <v>0</v>
      </c>
      <c r="P197" s="71">
        <v>0</v>
      </c>
      <c r="Q197" s="71">
        <v>0</v>
      </c>
      <c r="R197" s="71">
        <v>0</v>
      </c>
      <c r="S197" s="71">
        <f t="shared" ref="S197:S260" si="6">SUM(G197:H197)</f>
        <v>1651.49</v>
      </c>
      <c r="T197" s="71">
        <f t="shared" ref="T197:T260" si="7">SUM(J197:R197)</f>
        <v>1993.92</v>
      </c>
    </row>
    <row r="198" spans="1:20">
      <c r="A198" s="68">
        <v>1</v>
      </c>
      <c r="B198" s="68">
        <v>2596</v>
      </c>
      <c r="C198" s="69" t="s">
        <v>454</v>
      </c>
      <c r="D198" s="72">
        <v>39615</v>
      </c>
      <c r="E198" s="72"/>
      <c r="F198" s="68">
        <v>2009</v>
      </c>
      <c r="G198" s="70">
        <v>1651.49</v>
      </c>
      <c r="H198" s="71">
        <v>0</v>
      </c>
      <c r="I198" s="70" t="s">
        <v>493</v>
      </c>
      <c r="J198" s="71">
        <v>0</v>
      </c>
      <c r="K198" s="71">
        <v>0</v>
      </c>
      <c r="L198" s="71">
        <v>0</v>
      </c>
      <c r="M198" s="71">
        <v>0</v>
      </c>
      <c r="N198" s="71">
        <v>0</v>
      </c>
      <c r="O198" s="71">
        <v>0</v>
      </c>
      <c r="P198" s="71">
        <v>0</v>
      </c>
      <c r="Q198" s="71">
        <v>0</v>
      </c>
      <c r="R198" s="71">
        <v>0</v>
      </c>
      <c r="S198" s="71">
        <f t="shared" si="6"/>
        <v>1651.49</v>
      </c>
      <c r="T198" s="71">
        <f t="shared" si="7"/>
        <v>0</v>
      </c>
    </row>
    <row r="199" spans="1:20">
      <c r="A199" s="68">
        <v>47</v>
      </c>
      <c r="B199" s="68">
        <v>2602</v>
      </c>
      <c r="C199" s="69" t="s">
        <v>463</v>
      </c>
      <c r="D199" s="72">
        <v>39615</v>
      </c>
      <c r="E199" s="72"/>
      <c r="F199" s="68">
        <v>2037</v>
      </c>
      <c r="G199" s="70">
        <v>4245.33</v>
      </c>
      <c r="H199" s="71">
        <v>0</v>
      </c>
      <c r="I199" s="70" t="s">
        <v>493</v>
      </c>
      <c r="J199" s="71">
        <v>0</v>
      </c>
      <c r="K199" s="71">
        <v>0</v>
      </c>
      <c r="L199" s="71">
        <v>0</v>
      </c>
      <c r="M199" s="71">
        <v>0</v>
      </c>
      <c r="N199" s="71">
        <v>0</v>
      </c>
      <c r="O199" s="71">
        <v>0</v>
      </c>
      <c r="P199" s="71">
        <v>0</v>
      </c>
      <c r="Q199" s="71">
        <v>0</v>
      </c>
      <c r="R199" s="71">
        <v>0</v>
      </c>
      <c r="S199" s="71">
        <f t="shared" si="6"/>
        <v>4245.33</v>
      </c>
      <c r="T199" s="71">
        <f t="shared" si="7"/>
        <v>0</v>
      </c>
    </row>
    <row r="200" spans="1:20">
      <c r="A200" s="68">
        <v>59</v>
      </c>
      <c r="B200" s="68">
        <v>2604</v>
      </c>
      <c r="C200" s="69" t="s">
        <v>482</v>
      </c>
      <c r="D200" s="72">
        <v>39615</v>
      </c>
      <c r="E200" s="72"/>
      <c r="F200" s="68">
        <v>2037</v>
      </c>
      <c r="G200" s="70">
        <v>4245.33</v>
      </c>
      <c r="H200" s="71">
        <v>0</v>
      </c>
      <c r="I200" s="70" t="s">
        <v>493</v>
      </c>
      <c r="J200" s="71">
        <v>0</v>
      </c>
      <c r="K200" s="71">
        <v>0</v>
      </c>
      <c r="L200" s="71">
        <v>0</v>
      </c>
      <c r="M200" s="71">
        <v>0</v>
      </c>
      <c r="N200" s="71">
        <v>0</v>
      </c>
      <c r="O200" s="71">
        <v>0</v>
      </c>
      <c r="P200" s="71">
        <v>0</v>
      </c>
      <c r="Q200" s="71">
        <v>0</v>
      </c>
      <c r="R200" s="71">
        <v>0</v>
      </c>
      <c r="S200" s="71">
        <f t="shared" si="6"/>
        <v>4245.33</v>
      </c>
      <c r="T200" s="71">
        <f t="shared" si="7"/>
        <v>0</v>
      </c>
    </row>
    <row r="201" spans="1:20">
      <c r="A201" s="68">
        <v>1</v>
      </c>
      <c r="B201" s="68">
        <v>2614</v>
      </c>
      <c r="C201" s="69" t="s">
        <v>185</v>
      </c>
      <c r="D201" s="72">
        <v>39615</v>
      </c>
      <c r="E201" s="72"/>
      <c r="F201" s="68">
        <v>2003</v>
      </c>
      <c r="G201" s="70">
        <v>1364.4</v>
      </c>
      <c r="H201" s="71">
        <v>0</v>
      </c>
      <c r="I201" s="70" t="s">
        <v>493</v>
      </c>
      <c r="J201" s="71">
        <v>930.5</v>
      </c>
      <c r="K201" s="71">
        <v>0</v>
      </c>
      <c r="L201" s="71">
        <v>0</v>
      </c>
      <c r="M201" s="71">
        <v>0</v>
      </c>
      <c r="N201" s="71">
        <v>0</v>
      </c>
      <c r="O201" s="71">
        <v>0</v>
      </c>
      <c r="P201" s="71">
        <v>0</v>
      </c>
      <c r="Q201" s="71">
        <v>0</v>
      </c>
      <c r="R201" s="71">
        <v>0</v>
      </c>
      <c r="S201" s="71">
        <f t="shared" si="6"/>
        <v>1364.4</v>
      </c>
      <c r="T201" s="71">
        <f t="shared" si="7"/>
        <v>930.5</v>
      </c>
    </row>
    <row r="202" spans="1:20">
      <c r="A202" s="68">
        <v>1</v>
      </c>
      <c r="B202" s="68">
        <v>2618</v>
      </c>
      <c r="C202" s="69" t="s">
        <v>186</v>
      </c>
      <c r="D202" s="72">
        <v>39615</v>
      </c>
      <c r="E202" s="72"/>
      <c r="F202" s="68">
        <v>2003</v>
      </c>
      <c r="G202" s="70">
        <v>1364.4</v>
      </c>
      <c r="H202" s="71">
        <v>0</v>
      </c>
      <c r="I202" s="70" t="s">
        <v>493</v>
      </c>
      <c r="J202" s="71">
        <v>0</v>
      </c>
      <c r="K202" s="71">
        <v>0</v>
      </c>
      <c r="L202" s="71">
        <v>0</v>
      </c>
      <c r="M202" s="71">
        <v>0</v>
      </c>
      <c r="N202" s="71">
        <v>0</v>
      </c>
      <c r="O202" s="71">
        <v>0</v>
      </c>
      <c r="P202" s="71">
        <v>0</v>
      </c>
      <c r="Q202" s="71">
        <v>0</v>
      </c>
      <c r="R202" s="71">
        <v>0</v>
      </c>
      <c r="S202" s="71">
        <f t="shared" si="6"/>
        <v>1364.4</v>
      </c>
      <c r="T202" s="71">
        <f t="shared" si="7"/>
        <v>0</v>
      </c>
    </row>
    <row r="203" spans="1:20">
      <c r="A203" s="68">
        <v>1</v>
      </c>
      <c r="B203" s="68">
        <v>2623</v>
      </c>
      <c r="C203" s="69" t="s">
        <v>187</v>
      </c>
      <c r="D203" s="72">
        <v>39615</v>
      </c>
      <c r="E203" s="72"/>
      <c r="F203" s="68">
        <v>2003</v>
      </c>
      <c r="G203" s="70">
        <v>1237.53</v>
      </c>
      <c r="H203" s="71">
        <v>0</v>
      </c>
      <c r="I203" s="70" t="s">
        <v>493</v>
      </c>
      <c r="J203" s="71">
        <v>0</v>
      </c>
      <c r="K203" s="71">
        <v>0</v>
      </c>
      <c r="L203" s="71">
        <v>0</v>
      </c>
      <c r="M203" s="71">
        <v>0</v>
      </c>
      <c r="N203" s="71">
        <v>0</v>
      </c>
      <c r="O203" s="71">
        <v>0</v>
      </c>
      <c r="P203" s="71">
        <v>0</v>
      </c>
      <c r="Q203" s="71">
        <v>0</v>
      </c>
      <c r="R203" s="71">
        <v>0</v>
      </c>
      <c r="S203" s="71">
        <f t="shared" si="6"/>
        <v>1237.53</v>
      </c>
      <c r="T203" s="71">
        <f t="shared" si="7"/>
        <v>0</v>
      </c>
    </row>
    <row r="204" spans="1:20">
      <c r="A204" s="68">
        <v>1</v>
      </c>
      <c r="B204" s="68">
        <v>2627</v>
      </c>
      <c r="C204" s="69" t="s">
        <v>417</v>
      </c>
      <c r="D204" s="72">
        <v>39619</v>
      </c>
      <c r="E204" s="72"/>
      <c r="F204" s="68">
        <v>2037</v>
      </c>
      <c r="G204" s="70">
        <v>4245.33</v>
      </c>
      <c r="H204" s="71">
        <v>0</v>
      </c>
      <c r="I204" s="70" t="s">
        <v>493</v>
      </c>
      <c r="J204" s="71">
        <v>0</v>
      </c>
      <c r="K204" s="71">
        <v>0</v>
      </c>
      <c r="L204" s="71">
        <v>0</v>
      </c>
      <c r="M204" s="71">
        <v>0</v>
      </c>
      <c r="N204" s="71">
        <v>0</v>
      </c>
      <c r="O204" s="71">
        <v>0</v>
      </c>
      <c r="P204" s="71">
        <v>0</v>
      </c>
      <c r="Q204" s="71">
        <v>0</v>
      </c>
      <c r="R204" s="71">
        <v>0</v>
      </c>
      <c r="S204" s="71">
        <f t="shared" si="6"/>
        <v>4245.33</v>
      </c>
      <c r="T204" s="71">
        <f t="shared" si="7"/>
        <v>0</v>
      </c>
    </row>
    <row r="205" spans="1:20">
      <c r="A205" s="68">
        <v>1</v>
      </c>
      <c r="B205" s="68">
        <v>2628</v>
      </c>
      <c r="C205" s="69" t="s">
        <v>188</v>
      </c>
      <c r="D205" s="72">
        <v>39630</v>
      </c>
      <c r="E205" s="72"/>
      <c r="F205" s="68">
        <v>2009</v>
      </c>
      <c r="G205" s="70">
        <v>1651.49</v>
      </c>
      <c r="H205" s="71">
        <v>0</v>
      </c>
      <c r="I205" s="70" t="s">
        <v>493</v>
      </c>
      <c r="J205" s="71">
        <v>0</v>
      </c>
      <c r="K205" s="71">
        <v>0</v>
      </c>
      <c r="L205" s="71">
        <v>0</v>
      </c>
      <c r="M205" s="71">
        <v>1250</v>
      </c>
      <c r="N205" s="71">
        <v>0</v>
      </c>
      <c r="O205" s="71">
        <v>0</v>
      </c>
      <c r="P205" s="71">
        <v>0</v>
      </c>
      <c r="Q205" s="71">
        <v>0</v>
      </c>
      <c r="R205" s="71">
        <v>0</v>
      </c>
      <c r="S205" s="71">
        <f t="shared" si="6"/>
        <v>1651.49</v>
      </c>
      <c r="T205" s="71">
        <f t="shared" si="7"/>
        <v>1250</v>
      </c>
    </row>
    <row r="206" spans="1:20">
      <c r="A206" s="68">
        <v>1</v>
      </c>
      <c r="B206" s="68">
        <v>2634</v>
      </c>
      <c r="C206" s="69" t="s">
        <v>455</v>
      </c>
      <c r="D206" s="72">
        <v>39630</v>
      </c>
      <c r="E206" s="72"/>
      <c r="F206" s="68">
        <v>2009</v>
      </c>
      <c r="G206" s="70">
        <v>1651.49</v>
      </c>
      <c r="H206" s="71">
        <v>0</v>
      </c>
      <c r="I206" s="70" t="s">
        <v>493</v>
      </c>
      <c r="J206" s="71">
        <v>0</v>
      </c>
      <c r="K206" s="71">
        <v>0</v>
      </c>
      <c r="L206" s="71">
        <v>0</v>
      </c>
      <c r="M206" s="71">
        <v>0</v>
      </c>
      <c r="N206" s="71">
        <v>0</v>
      </c>
      <c r="O206" s="71">
        <v>0</v>
      </c>
      <c r="P206" s="71">
        <v>0</v>
      </c>
      <c r="Q206" s="71">
        <v>0</v>
      </c>
      <c r="R206" s="71">
        <v>0</v>
      </c>
      <c r="S206" s="71">
        <f t="shared" si="6"/>
        <v>1651.49</v>
      </c>
      <c r="T206" s="71">
        <f t="shared" si="7"/>
        <v>0</v>
      </c>
    </row>
    <row r="207" spans="1:20">
      <c r="A207" s="68">
        <v>1</v>
      </c>
      <c r="B207" s="68">
        <v>2642</v>
      </c>
      <c r="C207" s="69" t="s">
        <v>189</v>
      </c>
      <c r="D207" s="72">
        <v>39630</v>
      </c>
      <c r="E207" s="72"/>
      <c r="F207" s="68">
        <v>2009</v>
      </c>
      <c r="G207" s="70">
        <v>1734.07</v>
      </c>
      <c r="H207" s="71">
        <v>0</v>
      </c>
      <c r="I207" s="70" t="s">
        <v>493</v>
      </c>
      <c r="J207" s="71">
        <v>930.5</v>
      </c>
      <c r="K207" s="71">
        <v>0</v>
      </c>
      <c r="L207" s="71">
        <v>0</v>
      </c>
      <c r="M207" s="71">
        <v>0</v>
      </c>
      <c r="N207" s="71">
        <v>0</v>
      </c>
      <c r="O207" s="71">
        <v>0</v>
      </c>
      <c r="P207" s="71">
        <v>0</v>
      </c>
      <c r="Q207" s="71">
        <v>0</v>
      </c>
      <c r="R207" s="71">
        <v>0</v>
      </c>
      <c r="S207" s="71">
        <f t="shared" si="6"/>
        <v>1734.07</v>
      </c>
      <c r="T207" s="71">
        <f t="shared" si="7"/>
        <v>930.5</v>
      </c>
    </row>
    <row r="208" spans="1:20">
      <c r="A208" s="68">
        <v>48</v>
      </c>
      <c r="B208" s="68">
        <v>2644</v>
      </c>
      <c r="C208" s="69" t="s">
        <v>466</v>
      </c>
      <c r="D208" s="72">
        <v>39630</v>
      </c>
      <c r="E208" s="72"/>
      <c r="F208" s="68">
        <v>2037</v>
      </c>
      <c r="G208" s="70">
        <v>4245.33</v>
      </c>
      <c r="H208" s="71">
        <v>0</v>
      </c>
      <c r="I208" s="70" t="s">
        <v>493</v>
      </c>
      <c r="J208" s="71">
        <v>0</v>
      </c>
      <c r="K208" s="71">
        <v>0</v>
      </c>
      <c r="L208" s="71">
        <v>0</v>
      </c>
      <c r="M208" s="71">
        <v>0</v>
      </c>
      <c r="N208" s="71">
        <v>0</v>
      </c>
      <c r="O208" s="71">
        <v>0</v>
      </c>
      <c r="P208" s="71">
        <v>0</v>
      </c>
      <c r="Q208" s="71">
        <v>0</v>
      </c>
      <c r="R208" s="71">
        <v>0</v>
      </c>
      <c r="S208" s="71">
        <f t="shared" si="6"/>
        <v>4245.33</v>
      </c>
      <c r="T208" s="71">
        <f t="shared" si="7"/>
        <v>0</v>
      </c>
    </row>
    <row r="209" spans="1:20">
      <c r="A209" s="68">
        <v>59</v>
      </c>
      <c r="B209" s="68">
        <v>2651</v>
      </c>
      <c r="C209" s="69" t="s">
        <v>467</v>
      </c>
      <c r="D209" s="72">
        <v>39644</v>
      </c>
      <c r="E209" s="72"/>
      <c r="F209" s="68">
        <v>2037</v>
      </c>
      <c r="G209" s="70">
        <v>4245.33</v>
      </c>
      <c r="H209" s="71">
        <v>0</v>
      </c>
      <c r="I209" s="70" t="s">
        <v>493</v>
      </c>
      <c r="J209" s="71">
        <v>0</v>
      </c>
      <c r="K209" s="71">
        <v>0</v>
      </c>
      <c r="L209" s="71">
        <v>0</v>
      </c>
      <c r="M209" s="71">
        <v>0</v>
      </c>
      <c r="N209" s="71">
        <v>0</v>
      </c>
      <c r="O209" s="71">
        <v>0</v>
      </c>
      <c r="P209" s="71">
        <v>0</v>
      </c>
      <c r="Q209" s="71">
        <v>0</v>
      </c>
      <c r="R209" s="71">
        <v>0</v>
      </c>
      <c r="S209" s="71">
        <f t="shared" si="6"/>
        <v>4245.33</v>
      </c>
      <c r="T209" s="71">
        <f t="shared" si="7"/>
        <v>0</v>
      </c>
    </row>
    <row r="210" spans="1:20">
      <c r="A210" s="68">
        <v>1</v>
      </c>
      <c r="B210" s="68">
        <v>2656</v>
      </c>
      <c r="C210" s="69" t="s">
        <v>190</v>
      </c>
      <c r="D210" s="72">
        <v>39646</v>
      </c>
      <c r="E210" s="72"/>
      <c r="F210" s="68">
        <v>2009</v>
      </c>
      <c r="G210" s="70">
        <v>1651.49</v>
      </c>
      <c r="H210" s="71">
        <v>0</v>
      </c>
      <c r="I210" s="70" t="s">
        <v>493</v>
      </c>
      <c r="J210" s="71">
        <v>708.95</v>
      </c>
      <c r="K210" s="71">
        <v>0</v>
      </c>
      <c r="L210" s="71">
        <v>0</v>
      </c>
      <c r="M210" s="71">
        <v>0</v>
      </c>
      <c r="N210" s="71">
        <v>0</v>
      </c>
      <c r="O210" s="71">
        <v>0</v>
      </c>
      <c r="P210" s="71">
        <v>0</v>
      </c>
      <c r="Q210" s="71">
        <v>0</v>
      </c>
      <c r="R210" s="71">
        <v>0</v>
      </c>
      <c r="S210" s="71">
        <f t="shared" si="6"/>
        <v>1651.49</v>
      </c>
      <c r="T210" s="71">
        <f t="shared" si="7"/>
        <v>708.95</v>
      </c>
    </row>
    <row r="211" spans="1:20">
      <c r="A211" s="68">
        <v>1</v>
      </c>
      <c r="B211" s="68">
        <v>2659</v>
      </c>
      <c r="C211" s="69" t="s">
        <v>191</v>
      </c>
      <c r="D211" s="72">
        <v>39646</v>
      </c>
      <c r="E211" s="72"/>
      <c r="F211" s="68">
        <v>2009</v>
      </c>
      <c r="G211" s="70">
        <v>1651.49</v>
      </c>
      <c r="H211" s="71">
        <v>0</v>
      </c>
      <c r="I211" s="70" t="s">
        <v>493</v>
      </c>
      <c r="J211" s="71">
        <v>1993.92</v>
      </c>
      <c r="K211" s="71">
        <v>0</v>
      </c>
      <c r="L211" s="71">
        <v>0</v>
      </c>
      <c r="M211" s="71">
        <v>0</v>
      </c>
      <c r="N211" s="71">
        <v>0</v>
      </c>
      <c r="O211" s="71">
        <v>0</v>
      </c>
      <c r="P211" s="71">
        <v>0</v>
      </c>
      <c r="Q211" s="71">
        <v>0</v>
      </c>
      <c r="R211" s="71">
        <v>0</v>
      </c>
      <c r="S211" s="71">
        <f t="shared" si="6"/>
        <v>1651.49</v>
      </c>
      <c r="T211" s="71">
        <f t="shared" si="7"/>
        <v>1993.92</v>
      </c>
    </row>
    <row r="212" spans="1:20">
      <c r="A212" s="68">
        <v>1</v>
      </c>
      <c r="B212" s="68">
        <v>2661</v>
      </c>
      <c r="C212" s="69" t="s">
        <v>192</v>
      </c>
      <c r="D212" s="72">
        <v>39646</v>
      </c>
      <c r="E212" s="72"/>
      <c r="F212" s="68">
        <v>2003</v>
      </c>
      <c r="G212" s="70">
        <v>1299.4100000000001</v>
      </c>
      <c r="H212" s="71">
        <v>0</v>
      </c>
      <c r="I212" s="70" t="s">
        <v>493</v>
      </c>
      <c r="J212" s="71">
        <v>0</v>
      </c>
      <c r="K212" s="71">
        <v>0</v>
      </c>
      <c r="L212" s="71">
        <v>0</v>
      </c>
      <c r="M212" s="71">
        <v>0</v>
      </c>
      <c r="N212" s="71">
        <v>0</v>
      </c>
      <c r="O212" s="71">
        <v>0</v>
      </c>
      <c r="P212" s="71">
        <v>0</v>
      </c>
      <c r="Q212" s="71">
        <v>0</v>
      </c>
      <c r="R212" s="71">
        <v>0</v>
      </c>
      <c r="S212" s="71">
        <f t="shared" si="6"/>
        <v>1299.4100000000001</v>
      </c>
      <c r="T212" s="71">
        <f t="shared" si="7"/>
        <v>0</v>
      </c>
    </row>
    <row r="213" spans="1:20">
      <c r="A213" s="68">
        <v>1</v>
      </c>
      <c r="B213" s="68">
        <v>2664</v>
      </c>
      <c r="C213" s="69" t="s">
        <v>193</v>
      </c>
      <c r="D213" s="72">
        <v>39661</v>
      </c>
      <c r="E213" s="72"/>
      <c r="F213" s="68">
        <v>2035</v>
      </c>
      <c r="G213" s="70">
        <v>4763.66</v>
      </c>
      <c r="H213" s="71">
        <v>0</v>
      </c>
      <c r="I213" s="70" t="s">
        <v>493</v>
      </c>
      <c r="J213" s="71">
        <v>1993.92</v>
      </c>
      <c r="K213" s="71">
        <v>0</v>
      </c>
      <c r="L213" s="71">
        <v>0</v>
      </c>
      <c r="M213" s="71">
        <v>0</v>
      </c>
      <c r="N213" s="71">
        <v>0</v>
      </c>
      <c r="O213" s="71">
        <v>0</v>
      </c>
      <c r="P213" s="71">
        <v>0</v>
      </c>
      <c r="Q213" s="71">
        <v>0</v>
      </c>
      <c r="R213" s="71">
        <v>0</v>
      </c>
      <c r="S213" s="71">
        <f t="shared" si="6"/>
        <v>4763.66</v>
      </c>
      <c r="T213" s="71">
        <f t="shared" si="7"/>
        <v>1993.92</v>
      </c>
    </row>
    <row r="214" spans="1:20">
      <c r="A214" s="68">
        <v>1</v>
      </c>
      <c r="B214" s="68">
        <v>2665</v>
      </c>
      <c r="C214" s="69" t="s">
        <v>194</v>
      </c>
      <c r="D214" s="72">
        <v>39666</v>
      </c>
      <c r="E214" s="72"/>
      <c r="F214" s="68">
        <v>2009</v>
      </c>
      <c r="G214" s="70">
        <v>1651.49</v>
      </c>
      <c r="H214" s="71">
        <v>0</v>
      </c>
      <c r="I214" s="70" t="s">
        <v>493</v>
      </c>
      <c r="J214" s="71">
        <v>708.95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71">
        <v>0</v>
      </c>
      <c r="Q214" s="71">
        <v>0</v>
      </c>
      <c r="R214" s="71">
        <v>0</v>
      </c>
      <c r="S214" s="71">
        <f t="shared" si="6"/>
        <v>1651.49</v>
      </c>
      <c r="T214" s="71">
        <f t="shared" si="7"/>
        <v>708.95</v>
      </c>
    </row>
    <row r="215" spans="1:20">
      <c r="A215" s="68">
        <v>1</v>
      </c>
      <c r="B215" s="68">
        <v>2666</v>
      </c>
      <c r="C215" s="69" t="s">
        <v>195</v>
      </c>
      <c r="D215" s="72">
        <v>39666</v>
      </c>
      <c r="E215" s="72"/>
      <c r="F215" s="68">
        <v>2009</v>
      </c>
      <c r="G215" s="70">
        <v>1651.49</v>
      </c>
      <c r="H215" s="71">
        <v>0</v>
      </c>
      <c r="I215" s="70" t="s">
        <v>493</v>
      </c>
      <c r="J215" s="71">
        <v>1993.92</v>
      </c>
      <c r="K215" s="71">
        <v>0</v>
      </c>
      <c r="L215" s="71">
        <v>0</v>
      </c>
      <c r="M215" s="71">
        <v>0</v>
      </c>
      <c r="N215" s="71">
        <v>0</v>
      </c>
      <c r="O215" s="71">
        <v>0</v>
      </c>
      <c r="P215" s="71">
        <v>0</v>
      </c>
      <c r="Q215" s="71">
        <v>0</v>
      </c>
      <c r="R215" s="71">
        <v>0</v>
      </c>
      <c r="S215" s="71">
        <f t="shared" si="6"/>
        <v>1651.49</v>
      </c>
      <c r="T215" s="71">
        <f t="shared" si="7"/>
        <v>1993.92</v>
      </c>
    </row>
    <row r="216" spans="1:20">
      <c r="A216" s="68">
        <v>1</v>
      </c>
      <c r="B216" s="68">
        <v>2668</v>
      </c>
      <c r="C216" s="69" t="s">
        <v>196</v>
      </c>
      <c r="D216" s="72">
        <v>39666</v>
      </c>
      <c r="E216" s="72"/>
      <c r="F216" s="68">
        <v>2009</v>
      </c>
      <c r="G216" s="70">
        <v>1651.49</v>
      </c>
      <c r="H216" s="71">
        <v>0</v>
      </c>
      <c r="I216" s="70" t="s">
        <v>493</v>
      </c>
      <c r="J216" s="71">
        <v>0</v>
      </c>
      <c r="K216" s="71">
        <v>0</v>
      </c>
      <c r="L216" s="71">
        <v>0</v>
      </c>
      <c r="M216" s="71">
        <v>0</v>
      </c>
      <c r="N216" s="71">
        <v>0</v>
      </c>
      <c r="O216" s="71">
        <v>0</v>
      </c>
      <c r="P216" s="71">
        <v>0</v>
      </c>
      <c r="Q216" s="71">
        <v>0</v>
      </c>
      <c r="R216" s="71">
        <v>0</v>
      </c>
      <c r="S216" s="71">
        <f t="shared" si="6"/>
        <v>1651.49</v>
      </c>
      <c r="T216" s="71">
        <f t="shared" si="7"/>
        <v>0</v>
      </c>
    </row>
    <row r="217" spans="1:20">
      <c r="A217" s="68">
        <v>1</v>
      </c>
      <c r="B217" s="68">
        <v>2671</v>
      </c>
      <c r="C217" s="69" t="s">
        <v>197</v>
      </c>
      <c r="D217" s="72">
        <v>39667</v>
      </c>
      <c r="E217" s="72"/>
      <c r="F217" s="68">
        <v>2003</v>
      </c>
      <c r="G217" s="70">
        <v>1364.4</v>
      </c>
      <c r="H217" s="71">
        <v>0</v>
      </c>
      <c r="I217" s="70" t="s">
        <v>493</v>
      </c>
      <c r="J217" s="71">
        <v>0</v>
      </c>
      <c r="K217" s="71">
        <v>0</v>
      </c>
      <c r="L217" s="71">
        <v>0</v>
      </c>
      <c r="M217" s="71">
        <v>0</v>
      </c>
      <c r="N217" s="71">
        <v>0</v>
      </c>
      <c r="O217" s="71">
        <v>0</v>
      </c>
      <c r="P217" s="71">
        <v>0</v>
      </c>
      <c r="Q217" s="71">
        <v>0</v>
      </c>
      <c r="R217" s="71">
        <v>0</v>
      </c>
      <c r="S217" s="71">
        <f t="shared" si="6"/>
        <v>1364.4</v>
      </c>
      <c r="T217" s="71">
        <f t="shared" si="7"/>
        <v>0</v>
      </c>
    </row>
    <row r="218" spans="1:20">
      <c r="A218" s="68">
        <v>1</v>
      </c>
      <c r="B218" s="68">
        <v>2672</v>
      </c>
      <c r="C218" s="69" t="s">
        <v>198</v>
      </c>
      <c r="D218" s="72">
        <v>39667</v>
      </c>
      <c r="E218" s="72"/>
      <c r="F218" s="68">
        <v>2003</v>
      </c>
      <c r="G218" s="70">
        <v>1299.42</v>
      </c>
      <c r="H218" s="71">
        <v>0</v>
      </c>
      <c r="I218" s="70" t="s">
        <v>493</v>
      </c>
      <c r="J218" s="71">
        <v>0</v>
      </c>
      <c r="K218" s="71">
        <v>0</v>
      </c>
      <c r="L218" s="71">
        <v>0</v>
      </c>
      <c r="M218" s="71">
        <v>0</v>
      </c>
      <c r="N218" s="71">
        <v>0</v>
      </c>
      <c r="O218" s="71">
        <v>0</v>
      </c>
      <c r="P218" s="71">
        <v>0</v>
      </c>
      <c r="Q218" s="71">
        <v>0</v>
      </c>
      <c r="R218" s="71">
        <v>0</v>
      </c>
      <c r="S218" s="71">
        <f t="shared" si="6"/>
        <v>1299.42</v>
      </c>
      <c r="T218" s="71">
        <f t="shared" si="7"/>
        <v>0</v>
      </c>
    </row>
    <row r="219" spans="1:20">
      <c r="A219" s="68">
        <v>1</v>
      </c>
      <c r="B219" s="68">
        <v>2675</v>
      </c>
      <c r="C219" s="69" t="s">
        <v>199</v>
      </c>
      <c r="D219" s="72">
        <v>39667</v>
      </c>
      <c r="E219" s="72"/>
      <c r="F219" s="68">
        <v>2003</v>
      </c>
      <c r="G219" s="70">
        <v>1237.53</v>
      </c>
      <c r="H219" s="71">
        <v>0</v>
      </c>
      <c r="I219" s="70" t="s">
        <v>493</v>
      </c>
      <c r="J219" s="71">
        <v>0</v>
      </c>
      <c r="K219" s="71">
        <v>0</v>
      </c>
      <c r="L219" s="71">
        <v>0</v>
      </c>
      <c r="M219" s="71">
        <v>0</v>
      </c>
      <c r="N219" s="71">
        <v>0</v>
      </c>
      <c r="O219" s="71">
        <v>0</v>
      </c>
      <c r="P219" s="71">
        <v>0</v>
      </c>
      <c r="Q219" s="71">
        <v>0</v>
      </c>
      <c r="R219" s="71">
        <v>0</v>
      </c>
      <c r="S219" s="71">
        <f t="shared" si="6"/>
        <v>1237.53</v>
      </c>
      <c r="T219" s="71">
        <f t="shared" si="7"/>
        <v>0</v>
      </c>
    </row>
    <row r="220" spans="1:20">
      <c r="A220" s="68">
        <v>1</v>
      </c>
      <c r="B220" s="68">
        <v>2682</v>
      </c>
      <c r="C220" s="69" t="s">
        <v>200</v>
      </c>
      <c r="D220" s="72">
        <v>39675</v>
      </c>
      <c r="E220" s="72"/>
      <c r="F220" s="68">
        <v>2009</v>
      </c>
      <c r="G220" s="70">
        <v>1651.5</v>
      </c>
      <c r="H220" s="71">
        <v>0</v>
      </c>
      <c r="I220" s="70" t="s">
        <v>493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71">
        <v>0</v>
      </c>
      <c r="Q220" s="71">
        <v>0</v>
      </c>
      <c r="R220" s="71">
        <v>0</v>
      </c>
      <c r="S220" s="71">
        <f t="shared" si="6"/>
        <v>1651.5</v>
      </c>
      <c r="T220" s="71">
        <f t="shared" si="7"/>
        <v>0</v>
      </c>
    </row>
    <row r="221" spans="1:20">
      <c r="A221" s="68">
        <v>3</v>
      </c>
      <c r="B221" s="68">
        <v>2684</v>
      </c>
      <c r="C221" s="69" t="s">
        <v>427</v>
      </c>
      <c r="D221" s="72">
        <v>39692</v>
      </c>
      <c r="E221" s="72"/>
      <c r="F221" s="68">
        <v>2037</v>
      </c>
      <c r="G221" s="70">
        <v>4245.33</v>
      </c>
      <c r="H221" s="71">
        <v>0</v>
      </c>
      <c r="I221" s="70" t="s">
        <v>493</v>
      </c>
      <c r="J221" s="71">
        <v>0</v>
      </c>
      <c r="K221" s="71">
        <v>0</v>
      </c>
      <c r="L221" s="71">
        <v>0</v>
      </c>
      <c r="M221" s="71">
        <v>0</v>
      </c>
      <c r="N221" s="71">
        <v>0</v>
      </c>
      <c r="O221" s="71">
        <v>0</v>
      </c>
      <c r="P221" s="71">
        <v>0</v>
      </c>
      <c r="Q221" s="71">
        <v>0</v>
      </c>
      <c r="R221" s="71">
        <v>0</v>
      </c>
      <c r="S221" s="71">
        <f t="shared" si="6"/>
        <v>4245.33</v>
      </c>
      <c r="T221" s="71">
        <f t="shared" si="7"/>
        <v>0</v>
      </c>
    </row>
    <row r="222" spans="1:20">
      <c r="A222" s="68">
        <v>1</v>
      </c>
      <c r="B222" s="68">
        <v>2687</v>
      </c>
      <c r="C222" s="69" t="s">
        <v>201</v>
      </c>
      <c r="D222" s="72">
        <v>39700</v>
      </c>
      <c r="E222" s="72"/>
      <c r="F222" s="68">
        <v>2009</v>
      </c>
      <c r="G222" s="70">
        <v>1651.49</v>
      </c>
      <c r="H222" s="71">
        <v>0</v>
      </c>
      <c r="I222" s="70" t="s">
        <v>493</v>
      </c>
      <c r="J222" s="71">
        <v>0</v>
      </c>
      <c r="K222" s="71">
        <v>0</v>
      </c>
      <c r="L222" s="71">
        <v>0</v>
      </c>
      <c r="M222" s="71">
        <v>0</v>
      </c>
      <c r="N222" s="71">
        <v>0</v>
      </c>
      <c r="O222" s="71">
        <v>0</v>
      </c>
      <c r="P222" s="71">
        <v>0</v>
      </c>
      <c r="Q222" s="71">
        <v>0</v>
      </c>
      <c r="R222" s="71">
        <v>0</v>
      </c>
      <c r="S222" s="71">
        <f t="shared" si="6"/>
        <v>1651.49</v>
      </c>
      <c r="T222" s="71">
        <f t="shared" si="7"/>
        <v>0</v>
      </c>
    </row>
    <row r="223" spans="1:20">
      <c r="A223" s="68">
        <v>1</v>
      </c>
      <c r="B223" s="68">
        <v>2689</v>
      </c>
      <c r="C223" s="69" t="s">
        <v>202</v>
      </c>
      <c r="D223" s="72">
        <v>39707</v>
      </c>
      <c r="E223" s="72"/>
      <c r="F223" s="68">
        <v>2009</v>
      </c>
      <c r="G223" s="70">
        <v>1651.49</v>
      </c>
      <c r="H223" s="71">
        <v>0</v>
      </c>
      <c r="I223" s="70" t="s">
        <v>493</v>
      </c>
      <c r="J223" s="71">
        <v>0</v>
      </c>
      <c r="K223" s="71">
        <v>0</v>
      </c>
      <c r="L223" s="71">
        <v>0</v>
      </c>
      <c r="M223" s="71">
        <v>0</v>
      </c>
      <c r="N223" s="71">
        <v>0</v>
      </c>
      <c r="O223" s="71">
        <v>0</v>
      </c>
      <c r="P223" s="71">
        <v>0</v>
      </c>
      <c r="Q223" s="71">
        <v>0</v>
      </c>
      <c r="R223" s="71">
        <v>0</v>
      </c>
      <c r="S223" s="71">
        <f t="shared" si="6"/>
        <v>1651.49</v>
      </c>
      <c r="T223" s="71">
        <f t="shared" si="7"/>
        <v>0</v>
      </c>
    </row>
    <row r="224" spans="1:20">
      <c r="A224" s="68">
        <v>25</v>
      </c>
      <c r="B224" s="68">
        <v>2692</v>
      </c>
      <c r="C224" s="69" t="s">
        <v>438</v>
      </c>
      <c r="D224" s="72">
        <v>39716</v>
      </c>
      <c r="E224" s="72"/>
      <c r="F224" s="68">
        <v>2009</v>
      </c>
      <c r="G224" s="70">
        <v>1651.49</v>
      </c>
      <c r="H224" s="71">
        <v>0</v>
      </c>
      <c r="I224" s="70" t="s">
        <v>493</v>
      </c>
      <c r="J224" s="71">
        <v>0</v>
      </c>
      <c r="K224" s="71">
        <v>0</v>
      </c>
      <c r="L224" s="71">
        <v>0</v>
      </c>
      <c r="M224" s="71">
        <v>0</v>
      </c>
      <c r="N224" s="71">
        <v>0</v>
      </c>
      <c r="O224" s="71">
        <v>0</v>
      </c>
      <c r="P224" s="71">
        <v>0</v>
      </c>
      <c r="Q224" s="71">
        <v>0</v>
      </c>
      <c r="R224" s="71">
        <v>0</v>
      </c>
      <c r="S224" s="71">
        <f t="shared" si="6"/>
        <v>1651.49</v>
      </c>
      <c r="T224" s="71">
        <f t="shared" si="7"/>
        <v>0</v>
      </c>
    </row>
    <row r="225" spans="1:20">
      <c r="A225" s="68">
        <v>1</v>
      </c>
      <c r="B225" s="68">
        <v>2697</v>
      </c>
      <c r="C225" s="69" t="s">
        <v>203</v>
      </c>
      <c r="D225" s="72">
        <v>39716</v>
      </c>
      <c r="E225" s="72"/>
      <c r="F225" s="68">
        <v>2009</v>
      </c>
      <c r="G225" s="70">
        <v>1651.49</v>
      </c>
      <c r="H225" s="71">
        <v>0</v>
      </c>
      <c r="I225" s="70" t="s">
        <v>493</v>
      </c>
      <c r="J225" s="71">
        <v>0</v>
      </c>
      <c r="K225" s="71">
        <v>0</v>
      </c>
      <c r="L225" s="71">
        <v>0</v>
      </c>
      <c r="M225" s="71">
        <v>0</v>
      </c>
      <c r="N225" s="71">
        <v>0</v>
      </c>
      <c r="O225" s="71">
        <v>0</v>
      </c>
      <c r="P225" s="71">
        <v>0</v>
      </c>
      <c r="Q225" s="71">
        <v>0</v>
      </c>
      <c r="R225" s="71">
        <v>0</v>
      </c>
      <c r="S225" s="71">
        <f t="shared" si="6"/>
        <v>1651.49</v>
      </c>
      <c r="T225" s="71">
        <f t="shared" si="7"/>
        <v>0</v>
      </c>
    </row>
    <row r="226" spans="1:20">
      <c r="A226" s="68">
        <v>1</v>
      </c>
      <c r="B226" s="68">
        <v>2701</v>
      </c>
      <c r="C226" s="69" t="s">
        <v>204</v>
      </c>
      <c r="D226" s="72">
        <v>39720</v>
      </c>
      <c r="E226" s="72"/>
      <c r="F226" s="68">
        <v>2009</v>
      </c>
      <c r="G226" s="70">
        <v>1651.49</v>
      </c>
      <c r="H226" s="71">
        <v>0</v>
      </c>
      <c r="I226" s="70" t="s">
        <v>493</v>
      </c>
      <c r="J226" s="71">
        <v>930.5</v>
      </c>
      <c r="K226" s="71">
        <v>0</v>
      </c>
      <c r="L226" s="71">
        <v>0</v>
      </c>
      <c r="M226" s="71">
        <v>0</v>
      </c>
      <c r="N226" s="71">
        <v>0</v>
      </c>
      <c r="O226" s="71">
        <v>0</v>
      </c>
      <c r="P226" s="71">
        <v>0</v>
      </c>
      <c r="Q226" s="71">
        <v>0</v>
      </c>
      <c r="R226" s="71">
        <v>0</v>
      </c>
      <c r="S226" s="71">
        <f t="shared" si="6"/>
        <v>1651.49</v>
      </c>
      <c r="T226" s="71">
        <f t="shared" si="7"/>
        <v>930.5</v>
      </c>
    </row>
    <row r="227" spans="1:20">
      <c r="A227" s="68">
        <v>1</v>
      </c>
      <c r="B227" s="68">
        <v>2702</v>
      </c>
      <c r="C227" s="69" t="s">
        <v>456</v>
      </c>
      <c r="D227" s="72">
        <v>39722</v>
      </c>
      <c r="E227" s="72"/>
      <c r="F227" s="68">
        <v>2037</v>
      </c>
      <c r="G227" s="70">
        <v>4245.33</v>
      </c>
      <c r="H227" s="71">
        <v>0</v>
      </c>
      <c r="I227" s="70" t="s">
        <v>493</v>
      </c>
      <c r="J227" s="71">
        <v>0</v>
      </c>
      <c r="K227" s="71">
        <v>0</v>
      </c>
      <c r="L227" s="71">
        <v>0</v>
      </c>
      <c r="M227" s="71">
        <v>0</v>
      </c>
      <c r="N227" s="71">
        <v>0</v>
      </c>
      <c r="O227" s="71">
        <v>0</v>
      </c>
      <c r="P227" s="71">
        <v>0</v>
      </c>
      <c r="Q227" s="71">
        <v>0</v>
      </c>
      <c r="R227" s="71">
        <v>0</v>
      </c>
      <c r="S227" s="71">
        <f t="shared" si="6"/>
        <v>4245.33</v>
      </c>
      <c r="T227" s="71">
        <f t="shared" si="7"/>
        <v>0</v>
      </c>
    </row>
    <row r="228" spans="1:20">
      <c r="A228" s="68">
        <v>1</v>
      </c>
      <c r="B228" s="68">
        <v>2705</v>
      </c>
      <c r="C228" s="69" t="s">
        <v>457</v>
      </c>
      <c r="D228" s="72">
        <v>39728</v>
      </c>
      <c r="E228" s="72"/>
      <c r="F228" s="68">
        <v>2009</v>
      </c>
      <c r="G228" s="70">
        <v>1651.49</v>
      </c>
      <c r="H228" s="71">
        <v>0</v>
      </c>
      <c r="I228" s="70" t="s">
        <v>493</v>
      </c>
      <c r="J228" s="71">
        <v>0</v>
      </c>
      <c r="K228" s="71">
        <v>0</v>
      </c>
      <c r="L228" s="71">
        <v>0</v>
      </c>
      <c r="M228" s="71">
        <v>0</v>
      </c>
      <c r="N228" s="71">
        <v>0</v>
      </c>
      <c r="O228" s="71">
        <v>0</v>
      </c>
      <c r="P228" s="71">
        <v>0</v>
      </c>
      <c r="Q228" s="71">
        <v>0</v>
      </c>
      <c r="R228" s="71">
        <v>0</v>
      </c>
      <c r="S228" s="71">
        <f t="shared" si="6"/>
        <v>1651.49</v>
      </c>
      <c r="T228" s="71">
        <f t="shared" si="7"/>
        <v>0</v>
      </c>
    </row>
    <row r="229" spans="1:20">
      <c r="A229" s="68">
        <v>50</v>
      </c>
      <c r="B229" s="68">
        <v>2706</v>
      </c>
      <c r="C229" s="69" t="s">
        <v>445</v>
      </c>
      <c r="D229" s="72">
        <v>39730</v>
      </c>
      <c r="E229" s="72"/>
      <c r="F229" s="68">
        <v>2037</v>
      </c>
      <c r="G229" s="70">
        <v>4245.33</v>
      </c>
      <c r="H229" s="71">
        <v>0</v>
      </c>
      <c r="I229" s="70" t="s">
        <v>493</v>
      </c>
      <c r="J229" s="71">
        <v>0</v>
      </c>
      <c r="K229" s="71">
        <v>0</v>
      </c>
      <c r="L229" s="71">
        <v>0</v>
      </c>
      <c r="M229" s="71">
        <v>0</v>
      </c>
      <c r="N229" s="71">
        <v>0</v>
      </c>
      <c r="O229" s="71">
        <v>0</v>
      </c>
      <c r="P229" s="71">
        <v>0</v>
      </c>
      <c r="Q229" s="71">
        <v>0</v>
      </c>
      <c r="R229" s="71">
        <v>0</v>
      </c>
      <c r="S229" s="71">
        <f t="shared" si="6"/>
        <v>4245.33</v>
      </c>
      <c r="T229" s="71">
        <f t="shared" si="7"/>
        <v>0</v>
      </c>
    </row>
    <row r="230" spans="1:20">
      <c r="A230" s="68">
        <v>1</v>
      </c>
      <c r="B230" s="68">
        <v>2707</v>
      </c>
      <c r="C230" s="69" t="s">
        <v>205</v>
      </c>
      <c r="D230" s="72">
        <v>39734</v>
      </c>
      <c r="E230" s="72"/>
      <c r="F230" s="68">
        <v>2009</v>
      </c>
      <c r="G230" s="70">
        <v>1651.49</v>
      </c>
      <c r="H230" s="71">
        <v>0</v>
      </c>
      <c r="I230" s="70" t="s">
        <v>493</v>
      </c>
      <c r="J230" s="71">
        <v>708.95</v>
      </c>
      <c r="K230" s="71">
        <v>0</v>
      </c>
      <c r="L230" s="71">
        <v>0</v>
      </c>
      <c r="M230" s="71">
        <v>0</v>
      </c>
      <c r="N230" s="71">
        <v>0</v>
      </c>
      <c r="O230" s="71">
        <v>0</v>
      </c>
      <c r="P230" s="71">
        <v>0</v>
      </c>
      <c r="Q230" s="71">
        <v>0</v>
      </c>
      <c r="R230" s="71">
        <v>0</v>
      </c>
      <c r="S230" s="71">
        <f t="shared" si="6"/>
        <v>1651.49</v>
      </c>
      <c r="T230" s="71">
        <f t="shared" si="7"/>
        <v>708.95</v>
      </c>
    </row>
    <row r="231" spans="1:20">
      <c r="A231" s="68">
        <v>1</v>
      </c>
      <c r="B231" s="68">
        <v>2709</v>
      </c>
      <c r="C231" s="69" t="s">
        <v>206</v>
      </c>
      <c r="D231" s="72">
        <v>39734</v>
      </c>
      <c r="E231" s="72"/>
      <c r="F231" s="68">
        <v>2009</v>
      </c>
      <c r="G231" s="70">
        <v>1651.49</v>
      </c>
      <c r="H231" s="71">
        <v>0</v>
      </c>
      <c r="I231" s="70" t="s">
        <v>493</v>
      </c>
      <c r="J231" s="71">
        <v>708.95</v>
      </c>
      <c r="K231" s="71">
        <v>0</v>
      </c>
      <c r="L231" s="71">
        <v>0</v>
      </c>
      <c r="M231" s="71">
        <v>0</v>
      </c>
      <c r="N231" s="71">
        <v>0</v>
      </c>
      <c r="O231" s="71">
        <v>0</v>
      </c>
      <c r="P231" s="71">
        <v>0</v>
      </c>
      <c r="Q231" s="71">
        <v>0</v>
      </c>
      <c r="R231" s="71">
        <v>0</v>
      </c>
      <c r="S231" s="71">
        <f t="shared" si="6"/>
        <v>1651.49</v>
      </c>
      <c r="T231" s="71">
        <f t="shared" si="7"/>
        <v>708.95</v>
      </c>
    </row>
    <row r="232" spans="1:20">
      <c r="A232" s="68">
        <v>1</v>
      </c>
      <c r="B232" s="68">
        <v>2710</v>
      </c>
      <c r="C232" s="69" t="s">
        <v>207</v>
      </c>
      <c r="D232" s="72">
        <v>39734</v>
      </c>
      <c r="E232" s="72"/>
      <c r="F232" s="68">
        <v>2009</v>
      </c>
      <c r="G232" s="70">
        <v>1734.07</v>
      </c>
      <c r="H232" s="71">
        <v>0</v>
      </c>
      <c r="I232" s="70" t="s">
        <v>493</v>
      </c>
      <c r="J232" s="71">
        <v>708.95</v>
      </c>
      <c r="K232" s="71">
        <v>0</v>
      </c>
      <c r="L232" s="71">
        <v>0</v>
      </c>
      <c r="M232" s="71">
        <v>0</v>
      </c>
      <c r="N232" s="71">
        <v>0</v>
      </c>
      <c r="O232" s="71">
        <v>0</v>
      </c>
      <c r="P232" s="71">
        <v>0</v>
      </c>
      <c r="Q232" s="71">
        <v>0</v>
      </c>
      <c r="R232" s="71">
        <v>0</v>
      </c>
      <c r="S232" s="71">
        <f t="shared" si="6"/>
        <v>1734.07</v>
      </c>
      <c r="T232" s="71">
        <f t="shared" si="7"/>
        <v>708.95</v>
      </c>
    </row>
    <row r="233" spans="1:20">
      <c r="A233" s="68">
        <v>1</v>
      </c>
      <c r="B233" s="68">
        <v>2712</v>
      </c>
      <c r="C233" s="69" t="s">
        <v>208</v>
      </c>
      <c r="D233" s="72">
        <v>39734</v>
      </c>
      <c r="E233" s="72"/>
      <c r="F233" s="68">
        <v>2009</v>
      </c>
      <c r="G233" s="70">
        <v>1734.07</v>
      </c>
      <c r="H233" s="71">
        <v>0</v>
      </c>
      <c r="I233" s="70" t="s">
        <v>493</v>
      </c>
      <c r="J233" s="71">
        <v>0</v>
      </c>
      <c r="K233" s="71">
        <v>0</v>
      </c>
      <c r="L233" s="71">
        <v>0</v>
      </c>
      <c r="M233" s="71">
        <v>0</v>
      </c>
      <c r="N233" s="71">
        <v>0</v>
      </c>
      <c r="O233" s="71">
        <v>0</v>
      </c>
      <c r="P233" s="71">
        <v>0</v>
      </c>
      <c r="Q233" s="71">
        <v>0</v>
      </c>
      <c r="R233" s="71">
        <v>0</v>
      </c>
      <c r="S233" s="71">
        <f t="shared" si="6"/>
        <v>1734.07</v>
      </c>
      <c r="T233" s="71">
        <f t="shared" si="7"/>
        <v>0</v>
      </c>
    </row>
    <row r="234" spans="1:20">
      <c r="A234" s="68">
        <v>1</v>
      </c>
      <c r="B234" s="68">
        <v>2717</v>
      </c>
      <c r="C234" s="69" t="s">
        <v>210</v>
      </c>
      <c r="D234" s="72">
        <v>39748</v>
      </c>
      <c r="E234" s="72"/>
      <c r="F234" s="68">
        <v>2037</v>
      </c>
      <c r="G234" s="70">
        <v>4245.33</v>
      </c>
      <c r="H234" s="71">
        <v>0</v>
      </c>
      <c r="I234" s="70" t="s">
        <v>493</v>
      </c>
      <c r="J234" s="71">
        <v>0</v>
      </c>
      <c r="K234" s="71">
        <v>0</v>
      </c>
      <c r="L234" s="71">
        <v>0</v>
      </c>
      <c r="M234" s="71">
        <v>0</v>
      </c>
      <c r="N234" s="71">
        <v>0</v>
      </c>
      <c r="O234" s="71">
        <v>0</v>
      </c>
      <c r="P234" s="71">
        <v>0</v>
      </c>
      <c r="Q234" s="71">
        <v>0</v>
      </c>
      <c r="R234" s="71">
        <v>0</v>
      </c>
      <c r="S234" s="71">
        <f t="shared" si="6"/>
        <v>4245.33</v>
      </c>
      <c r="T234" s="71">
        <f t="shared" si="7"/>
        <v>0</v>
      </c>
    </row>
    <row r="235" spans="1:20">
      <c r="A235" s="68">
        <v>3</v>
      </c>
      <c r="B235" s="68">
        <v>2718</v>
      </c>
      <c r="C235" s="69" t="s">
        <v>446</v>
      </c>
      <c r="D235" s="72">
        <v>39749</v>
      </c>
      <c r="E235" s="72"/>
      <c r="F235" s="68">
        <v>2009</v>
      </c>
      <c r="G235" s="70">
        <v>1651.49</v>
      </c>
      <c r="H235" s="71">
        <v>0</v>
      </c>
      <c r="I235" s="70" t="s">
        <v>493</v>
      </c>
      <c r="J235" s="71">
        <v>0</v>
      </c>
      <c r="K235" s="71">
        <v>178.97</v>
      </c>
      <c r="L235" s="71">
        <v>0</v>
      </c>
      <c r="M235" s="71">
        <v>0</v>
      </c>
      <c r="N235" s="71">
        <v>0</v>
      </c>
      <c r="O235" s="71">
        <v>0</v>
      </c>
      <c r="P235" s="71">
        <v>0</v>
      </c>
      <c r="Q235" s="71">
        <v>0</v>
      </c>
      <c r="R235" s="71">
        <v>0</v>
      </c>
      <c r="S235" s="71">
        <f t="shared" si="6"/>
        <v>1651.49</v>
      </c>
      <c r="T235" s="71">
        <f t="shared" si="7"/>
        <v>178.97</v>
      </c>
    </row>
    <row r="236" spans="1:20">
      <c r="A236" s="68">
        <v>14</v>
      </c>
      <c r="B236" s="68">
        <v>2719</v>
      </c>
      <c r="C236" s="69" t="s">
        <v>431</v>
      </c>
      <c r="D236" s="72">
        <v>39749</v>
      </c>
      <c r="E236" s="72"/>
      <c r="F236" s="68">
        <v>2009</v>
      </c>
      <c r="G236" s="70">
        <v>1734.07</v>
      </c>
      <c r="H236" s="71">
        <v>0</v>
      </c>
      <c r="I236" s="70" t="s">
        <v>493</v>
      </c>
      <c r="J236" s="71">
        <v>0</v>
      </c>
      <c r="K236" s="71">
        <v>178.97</v>
      </c>
      <c r="L236" s="71">
        <v>0</v>
      </c>
      <c r="M236" s="71">
        <v>0</v>
      </c>
      <c r="N236" s="71">
        <v>0</v>
      </c>
      <c r="O236" s="71">
        <v>0</v>
      </c>
      <c r="P236" s="71">
        <v>0</v>
      </c>
      <c r="Q236" s="71">
        <v>0</v>
      </c>
      <c r="R236" s="71">
        <v>0</v>
      </c>
      <c r="S236" s="71">
        <f t="shared" si="6"/>
        <v>1734.07</v>
      </c>
      <c r="T236" s="71">
        <f t="shared" si="7"/>
        <v>178.97</v>
      </c>
    </row>
    <row r="237" spans="1:20">
      <c r="A237" s="68">
        <v>51</v>
      </c>
      <c r="B237" s="68">
        <v>2720</v>
      </c>
      <c r="C237" s="69" t="s">
        <v>458</v>
      </c>
      <c r="D237" s="72">
        <v>39751</v>
      </c>
      <c r="E237" s="72"/>
      <c r="F237" s="68">
        <v>2009</v>
      </c>
      <c r="G237" s="70">
        <v>1651.5</v>
      </c>
      <c r="H237" s="71">
        <v>0</v>
      </c>
      <c r="I237" s="70" t="s">
        <v>493</v>
      </c>
      <c r="J237" s="71">
        <v>0</v>
      </c>
      <c r="K237" s="71">
        <v>0</v>
      </c>
      <c r="L237" s="71">
        <v>0</v>
      </c>
      <c r="M237" s="71">
        <v>0</v>
      </c>
      <c r="N237" s="71">
        <v>0</v>
      </c>
      <c r="O237" s="71">
        <v>0</v>
      </c>
      <c r="P237" s="71">
        <v>0</v>
      </c>
      <c r="Q237" s="71">
        <v>0</v>
      </c>
      <c r="R237" s="71">
        <v>0</v>
      </c>
      <c r="S237" s="71">
        <f t="shared" si="6"/>
        <v>1651.5</v>
      </c>
      <c r="T237" s="71">
        <f t="shared" si="7"/>
        <v>0</v>
      </c>
    </row>
    <row r="238" spans="1:20">
      <c r="A238" s="68">
        <v>50</v>
      </c>
      <c r="B238" s="68">
        <v>2721</v>
      </c>
      <c r="C238" s="69" t="s">
        <v>469</v>
      </c>
      <c r="D238" s="72">
        <v>39753</v>
      </c>
      <c r="E238" s="72"/>
      <c r="F238" s="68">
        <v>2009</v>
      </c>
      <c r="G238" s="70">
        <v>1651.49</v>
      </c>
      <c r="H238" s="71">
        <v>0</v>
      </c>
      <c r="I238" s="70" t="s">
        <v>493</v>
      </c>
      <c r="J238" s="71">
        <v>0</v>
      </c>
      <c r="K238" s="71">
        <v>0</v>
      </c>
      <c r="L238" s="71">
        <v>178.97</v>
      </c>
      <c r="M238" s="71">
        <v>0</v>
      </c>
      <c r="N238" s="71">
        <v>0</v>
      </c>
      <c r="O238" s="71">
        <v>0</v>
      </c>
      <c r="P238" s="71">
        <v>0</v>
      </c>
      <c r="Q238" s="71">
        <v>0</v>
      </c>
      <c r="R238" s="71">
        <v>0</v>
      </c>
      <c r="S238" s="71">
        <f t="shared" si="6"/>
        <v>1651.49</v>
      </c>
      <c r="T238" s="71">
        <f t="shared" si="7"/>
        <v>178.97</v>
      </c>
    </row>
    <row r="239" spans="1:20">
      <c r="A239" s="68">
        <v>1</v>
      </c>
      <c r="B239" s="68">
        <v>2726</v>
      </c>
      <c r="C239" s="69" t="s">
        <v>211</v>
      </c>
      <c r="D239" s="72">
        <v>39818</v>
      </c>
      <c r="E239" s="72"/>
      <c r="F239" s="68">
        <v>2009</v>
      </c>
      <c r="G239" s="70">
        <v>1734.07</v>
      </c>
      <c r="H239" s="71">
        <v>0</v>
      </c>
      <c r="I239" s="70" t="s">
        <v>493</v>
      </c>
      <c r="J239" s="71">
        <v>0</v>
      </c>
      <c r="K239" s="71">
        <v>0</v>
      </c>
      <c r="L239" s="71">
        <v>0</v>
      </c>
      <c r="M239" s="71">
        <v>1250</v>
      </c>
      <c r="N239" s="71">
        <v>0</v>
      </c>
      <c r="O239" s="71">
        <v>0</v>
      </c>
      <c r="P239" s="71">
        <v>0</v>
      </c>
      <c r="Q239" s="71">
        <v>0</v>
      </c>
      <c r="R239" s="71">
        <v>0</v>
      </c>
      <c r="S239" s="71">
        <f t="shared" si="6"/>
        <v>1734.07</v>
      </c>
      <c r="T239" s="71">
        <f t="shared" si="7"/>
        <v>1250</v>
      </c>
    </row>
    <row r="240" spans="1:20">
      <c r="A240" s="68">
        <v>1</v>
      </c>
      <c r="B240" s="68">
        <v>2732</v>
      </c>
      <c r="C240" s="69" t="s">
        <v>212</v>
      </c>
      <c r="D240" s="72">
        <v>39874</v>
      </c>
      <c r="E240" s="72"/>
      <c r="F240" s="68">
        <v>2009</v>
      </c>
      <c r="G240" s="70">
        <v>1651.49</v>
      </c>
      <c r="H240" s="71">
        <v>0</v>
      </c>
      <c r="I240" s="70" t="s">
        <v>493</v>
      </c>
      <c r="J240" s="71">
        <v>0</v>
      </c>
      <c r="K240" s="71">
        <v>0</v>
      </c>
      <c r="L240" s="71">
        <v>0</v>
      </c>
      <c r="M240" s="71">
        <v>0</v>
      </c>
      <c r="N240" s="71">
        <v>0</v>
      </c>
      <c r="O240" s="71">
        <v>0</v>
      </c>
      <c r="P240" s="71">
        <v>0</v>
      </c>
      <c r="Q240" s="71">
        <v>0</v>
      </c>
      <c r="R240" s="71">
        <v>0</v>
      </c>
      <c r="S240" s="71">
        <f t="shared" si="6"/>
        <v>1651.49</v>
      </c>
      <c r="T240" s="71">
        <f t="shared" si="7"/>
        <v>0</v>
      </c>
    </row>
    <row r="241" spans="1:20">
      <c r="A241" s="68">
        <v>47</v>
      </c>
      <c r="B241" s="68">
        <v>2736</v>
      </c>
      <c r="C241" s="69" t="s">
        <v>464</v>
      </c>
      <c r="D241" s="72">
        <v>39881</v>
      </c>
      <c r="E241" s="72"/>
      <c r="F241" s="68">
        <v>2009</v>
      </c>
      <c r="G241" s="70">
        <v>1651.49</v>
      </c>
      <c r="H241" s="71">
        <v>0</v>
      </c>
      <c r="I241" s="70" t="s">
        <v>493</v>
      </c>
      <c r="J241" s="71">
        <v>0</v>
      </c>
      <c r="K241" s="71">
        <v>0</v>
      </c>
      <c r="L241" s="71">
        <v>178.97</v>
      </c>
      <c r="M241" s="71">
        <v>0</v>
      </c>
      <c r="N241" s="71">
        <v>0</v>
      </c>
      <c r="O241" s="71">
        <v>0</v>
      </c>
      <c r="P241" s="71">
        <v>0</v>
      </c>
      <c r="Q241" s="71">
        <v>0</v>
      </c>
      <c r="R241" s="71">
        <v>0</v>
      </c>
      <c r="S241" s="71">
        <f t="shared" si="6"/>
        <v>1651.49</v>
      </c>
      <c r="T241" s="71">
        <f t="shared" si="7"/>
        <v>178.97</v>
      </c>
    </row>
    <row r="242" spans="1:20">
      <c r="A242" s="68">
        <v>1</v>
      </c>
      <c r="B242" s="68">
        <v>2748</v>
      </c>
      <c r="C242" s="69" t="s">
        <v>213</v>
      </c>
      <c r="D242" s="72">
        <v>39948</v>
      </c>
      <c r="E242" s="72"/>
      <c r="F242" s="68">
        <v>2003</v>
      </c>
      <c r="G242" s="70">
        <v>1237.53</v>
      </c>
      <c r="H242" s="71">
        <v>0</v>
      </c>
      <c r="I242" s="70" t="s">
        <v>493</v>
      </c>
      <c r="J242" s="71">
        <v>0</v>
      </c>
      <c r="K242" s="71">
        <v>0</v>
      </c>
      <c r="L242" s="71">
        <v>0</v>
      </c>
      <c r="M242" s="71">
        <v>0</v>
      </c>
      <c r="N242" s="71">
        <v>0</v>
      </c>
      <c r="O242" s="71">
        <v>0</v>
      </c>
      <c r="P242" s="71">
        <v>0</v>
      </c>
      <c r="Q242" s="71">
        <v>0</v>
      </c>
      <c r="R242" s="71">
        <v>0</v>
      </c>
      <c r="S242" s="71">
        <f t="shared" si="6"/>
        <v>1237.53</v>
      </c>
      <c r="T242" s="71">
        <f t="shared" si="7"/>
        <v>0</v>
      </c>
    </row>
    <row r="243" spans="1:20">
      <c r="A243" s="68">
        <v>1</v>
      </c>
      <c r="B243" s="68">
        <v>2751</v>
      </c>
      <c r="C243" s="69" t="s">
        <v>214</v>
      </c>
      <c r="D243" s="72">
        <v>39948</v>
      </c>
      <c r="E243" s="72"/>
      <c r="F243" s="68">
        <v>2003</v>
      </c>
      <c r="G243" s="70">
        <v>1504.27</v>
      </c>
      <c r="H243" s="71">
        <v>0</v>
      </c>
      <c r="I243" s="70" t="s">
        <v>493</v>
      </c>
      <c r="J243" s="71">
        <v>0</v>
      </c>
      <c r="K243" s="71">
        <v>0</v>
      </c>
      <c r="L243" s="71">
        <v>0</v>
      </c>
      <c r="M243" s="71">
        <v>0</v>
      </c>
      <c r="N243" s="71">
        <v>0</v>
      </c>
      <c r="O243" s="71">
        <v>0</v>
      </c>
      <c r="P243" s="71">
        <v>0</v>
      </c>
      <c r="Q243" s="71">
        <v>0</v>
      </c>
      <c r="R243" s="71">
        <v>0</v>
      </c>
      <c r="S243" s="71">
        <f t="shared" si="6"/>
        <v>1504.27</v>
      </c>
      <c r="T243" s="71">
        <f t="shared" si="7"/>
        <v>0</v>
      </c>
    </row>
    <row r="244" spans="1:20">
      <c r="A244" s="68">
        <v>1</v>
      </c>
      <c r="B244" s="68">
        <v>2754</v>
      </c>
      <c r="C244" s="69" t="s">
        <v>495</v>
      </c>
      <c r="D244" s="72">
        <v>39948</v>
      </c>
      <c r="E244" s="72"/>
      <c r="F244" s="68">
        <v>2003</v>
      </c>
      <c r="G244" s="70">
        <v>1122.48</v>
      </c>
      <c r="H244" s="71">
        <v>0</v>
      </c>
      <c r="I244" s="70" t="s">
        <v>493</v>
      </c>
      <c r="J244" s="71">
        <v>0</v>
      </c>
      <c r="K244" s="71">
        <v>0</v>
      </c>
      <c r="L244" s="71">
        <v>0</v>
      </c>
      <c r="M244" s="71">
        <v>0</v>
      </c>
      <c r="N244" s="71">
        <v>0</v>
      </c>
      <c r="O244" s="71">
        <v>0</v>
      </c>
      <c r="P244" s="71">
        <v>0</v>
      </c>
      <c r="Q244" s="71">
        <v>0</v>
      </c>
      <c r="R244" s="71">
        <v>0</v>
      </c>
      <c r="S244" s="71">
        <f t="shared" si="6"/>
        <v>1122.48</v>
      </c>
      <c r="T244" s="71">
        <f t="shared" si="7"/>
        <v>0</v>
      </c>
    </row>
    <row r="245" spans="1:20">
      <c r="A245" s="68">
        <v>1</v>
      </c>
      <c r="B245" s="68">
        <v>2757</v>
      </c>
      <c r="C245" s="69" t="s">
        <v>215</v>
      </c>
      <c r="D245" s="72">
        <v>39948</v>
      </c>
      <c r="E245" s="72"/>
      <c r="F245" s="68">
        <v>2003</v>
      </c>
      <c r="G245" s="70">
        <v>1364.4</v>
      </c>
      <c r="H245" s="71">
        <v>0</v>
      </c>
      <c r="I245" s="70" t="s">
        <v>493</v>
      </c>
      <c r="J245" s="71">
        <v>0</v>
      </c>
      <c r="K245" s="71">
        <v>0</v>
      </c>
      <c r="L245" s="71">
        <v>0</v>
      </c>
      <c r="M245" s="71">
        <v>0</v>
      </c>
      <c r="N245" s="71">
        <v>0</v>
      </c>
      <c r="O245" s="71">
        <v>0</v>
      </c>
      <c r="P245" s="71">
        <v>0</v>
      </c>
      <c r="Q245" s="71">
        <v>0</v>
      </c>
      <c r="R245" s="71">
        <v>0</v>
      </c>
      <c r="S245" s="71">
        <f t="shared" si="6"/>
        <v>1364.4</v>
      </c>
      <c r="T245" s="71">
        <f t="shared" si="7"/>
        <v>0</v>
      </c>
    </row>
    <row r="246" spans="1:20">
      <c r="A246" s="68">
        <v>1</v>
      </c>
      <c r="B246" s="68">
        <v>2766</v>
      </c>
      <c r="C246" s="69" t="s">
        <v>216</v>
      </c>
      <c r="D246" s="72">
        <v>39952</v>
      </c>
      <c r="E246" s="72"/>
      <c r="F246" s="68">
        <v>2018</v>
      </c>
      <c r="G246" s="70">
        <v>1572.83</v>
      </c>
      <c r="H246" s="71">
        <v>0</v>
      </c>
      <c r="I246" s="70" t="s">
        <v>493</v>
      </c>
      <c r="J246" s="71">
        <v>0</v>
      </c>
      <c r="K246" s="71">
        <v>0</v>
      </c>
      <c r="L246" s="71">
        <v>0</v>
      </c>
      <c r="M246" s="71">
        <v>0</v>
      </c>
      <c r="N246" s="71">
        <v>0</v>
      </c>
      <c r="O246" s="71">
        <v>0</v>
      </c>
      <c r="P246" s="71">
        <v>0</v>
      </c>
      <c r="Q246" s="71">
        <v>0</v>
      </c>
      <c r="R246" s="71">
        <v>0</v>
      </c>
      <c r="S246" s="71">
        <f t="shared" si="6"/>
        <v>1572.83</v>
      </c>
      <c r="T246" s="71">
        <f t="shared" si="7"/>
        <v>0</v>
      </c>
    </row>
    <row r="247" spans="1:20">
      <c r="A247" s="68">
        <v>1</v>
      </c>
      <c r="B247" s="68">
        <v>2768</v>
      </c>
      <c r="C247" s="69" t="s">
        <v>217</v>
      </c>
      <c r="D247" s="72">
        <v>39965</v>
      </c>
      <c r="E247" s="72"/>
      <c r="F247" s="68">
        <v>2003</v>
      </c>
      <c r="G247" s="70">
        <v>1364.4</v>
      </c>
      <c r="H247" s="71">
        <v>0</v>
      </c>
      <c r="I247" s="70" t="s">
        <v>493</v>
      </c>
      <c r="J247" s="71">
        <v>0</v>
      </c>
      <c r="K247" s="71">
        <v>0</v>
      </c>
      <c r="L247" s="71">
        <v>0</v>
      </c>
      <c r="M247" s="71">
        <v>0</v>
      </c>
      <c r="N247" s="71">
        <v>0</v>
      </c>
      <c r="O247" s="71">
        <v>0</v>
      </c>
      <c r="P247" s="71">
        <v>0</v>
      </c>
      <c r="Q247" s="71">
        <v>0</v>
      </c>
      <c r="R247" s="71">
        <v>0</v>
      </c>
      <c r="S247" s="71">
        <f t="shared" si="6"/>
        <v>1364.4</v>
      </c>
      <c r="T247" s="71">
        <f t="shared" si="7"/>
        <v>0</v>
      </c>
    </row>
    <row r="248" spans="1:20">
      <c r="A248" s="68">
        <v>1</v>
      </c>
      <c r="B248" s="68">
        <v>2770</v>
      </c>
      <c r="C248" s="69" t="s">
        <v>218</v>
      </c>
      <c r="D248" s="72">
        <v>39965</v>
      </c>
      <c r="E248" s="72"/>
      <c r="F248" s="68">
        <v>2003</v>
      </c>
      <c r="G248" s="70">
        <v>1122.48</v>
      </c>
      <c r="H248" s="71">
        <v>0</v>
      </c>
      <c r="I248" s="70" t="s">
        <v>493</v>
      </c>
      <c r="J248" s="71">
        <v>0</v>
      </c>
      <c r="K248" s="71">
        <v>0</v>
      </c>
      <c r="L248" s="71">
        <v>0</v>
      </c>
      <c r="M248" s="71">
        <v>0</v>
      </c>
      <c r="N248" s="71">
        <v>0</v>
      </c>
      <c r="O248" s="71">
        <v>0</v>
      </c>
      <c r="P248" s="71">
        <v>0</v>
      </c>
      <c r="Q248" s="71">
        <v>0</v>
      </c>
      <c r="R248" s="71">
        <v>0</v>
      </c>
      <c r="S248" s="71">
        <f t="shared" si="6"/>
        <v>1122.48</v>
      </c>
      <c r="T248" s="71">
        <f t="shared" si="7"/>
        <v>0</v>
      </c>
    </row>
    <row r="249" spans="1:20">
      <c r="A249" s="68">
        <v>1</v>
      </c>
      <c r="B249" s="68">
        <v>2772</v>
      </c>
      <c r="C249" s="69" t="s">
        <v>447</v>
      </c>
      <c r="D249" s="72">
        <v>39972</v>
      </c>
      <c r="E249" s="72"/>
      <c r="F249" s="68">
        <v>2009</v>
      </c>
      <c r="G249" s="70">
        <v>1651.49</v>
      </c>
      <c r="H249" s="71">
        <v>0</v>
      </c>
      <c r="I249" s="70" t="s">
        <v>493</v>
      </c>
      <c r="J249" s="71">
        <v>0</v>
      </c>
      <c r="K249" s="71">
        <v>0</v>
      </c>
      <c r="L249" s="71">
        <v>0</v>
      </c>
      <c r="M249" s="71">
        <v>0</v>
      </c>
      <c r="N249" s="71">
        <v>0</v>
      </c>
      <c r="O249" s="71">
        <v>0</v>
      </c>
      <c r="P249" s="71">
        <v>0</v>
      </c>
      <c r="Q249" s="71">
        <v>0</v>
      </c>
      <c r="R249" s="71">
        <v>0</v>
      </c>
      <c r="S249" s="71">
        <f t="shared" si="6"/>
        <v>1651.49</v>
      </c>
      <c r="T249" s="71">
        <f t="shared" si="7"/>
        <v>0</v>
      </c>
    </row>
    <row r="250" spans="1:20">
      <c r="A250" s="68">
        <v>1</v>
      </c>
      <c r="B250" s="68">
        <v>2773</v>
      </c>
      <c r="C250" s="69" t="s">
        <v>219</v>
      </c>
      <c r="D250" s="72">
        <v>39979</v>
      </c>
      <c r="E250" s="72"/>
      <c r="F250" s="68">
        <v>2018</v>
      </c>
      <c r="G250" s="70">
        <v>1572.83</v>
      </c>
      <c r="H250" s="71">
        <v>0</v>
      </c>
      <c r="I250" s="70" t="s">
        <v>493</v>
      </c>
      <c r="J250" s="71">
        <v>0</v>
      </c>
      <c r="K250" s="71">
        <v>0</v>
      </c>
      <c r="L250" s="71">
        <v>0</v>
      </c>
      <c r="M250" s="71">
        <v>0</v>
      </c>
      <c r="N250" s="71">
        <v>0</v>
      </c>
      <c r="O250" s="71">
        <v>0</v>
      </c>
      <c r="P250" s="71">
        <v>0</v>
      </c>
      <c r="Q250" s="71">
        <v>0</v>
      </c>
      <c r="R250" s="71">
        <v>0</v>
      </c>
      <c r="S250" s="71">
        <f t="shared" si="6"/>
        <v>1572.83</v>
      </c>
      <c r="T250" s="71">
        <f t="shared" si="7"/>
        <v>0</v>
      </c>
    </row>
    <row r="251" spans="1:20">
      <c r="A251" s="68">
        <v>1</v>
      </c>
      <c r="B251" s="68">
        <v>2775</v>
      </c>
      <c r="C251" s="69" t="s">
        <v>220</v>
      </c>
      <c r="D251" s="72">
        <v>39981</v>
      </c>
      <c r="E251" s="72"/>
      <c r="F251" s="68">
        <v>2009</v>
      </c>
      <c r="G251" s="70">
        <v>1734.07</v>
      </c>
      <c r="H251" s="71">
        <v>0</v>
      </c>
      <c r="I251" s="70" t="s">
        <v>493</v>
      </c>
      <c r="J251" s="71">
        <v>708.95</v>
      </c>
      <c r="K251" s="71">
        <v>0</v>
      </c>
      <c r="L251" s="71">
        <v>0</v>
      </c>
      <c r="M251" s="71">
        <v>0</v>
      </c>
      <c r="N251" s="71">
        <v>0</v>
      </c>
      <c r="O251" s="71">
        <v>0</v>
      </c>
      <c r="P251" s="71">
        <v>0</v>
      </c>
      <c r="Q251" s="71">
        <v>0</v>
      </c>
      <c r="R251" s="71">
        <v>0</v>
      </c>
      <c r="S251" s="71">
        <f t="shared" si="6"/>
        <v>1734.07</v>
      </c>
      <c r="T251" s="71">
        <f t="shared" si="7"/>
        <v>708.95</v>
      </c>
    </row>
    <row r="252" spans="1:20">
      <c r="A252" s="68">
        <v>1</v>
      </c>
      <c r="B252" s="68">
        <v>2779</v>
      </c>
      <c r="C252" s="69" t="s">
        <v>221</v>
      </c>
      <c r="D252" s="72">
        <v>39995</v>
      </c>
      <c r="E252" s="72"/>
      <c r="F252" s="68">
        <v>2003</v>
      </c>
      <c r="G252" s="70">
        <v>1504.27</v>
      </c>
      <c r="H252" s="71">
        <v>0</v>
      </c>
      <c r="I252" s="70" t="s">
        <v>493</v>
      </c>
      <c r="J252" s="71">
        <v>708.95</v>
      </c>
      <c r="K252" s="71">
        <v>0</v>
      </c>
      <c r="L252" s="71">
        <v>0</v>
      </c>
      <c r="M252" s="71">
        <v>0</v>
      </c>
      <c r="N252" s="71">
        <v>0</v>
      </c>
      <c r="O252" s="71">
        <v>0</v>
      </c>
      <c r="P252" s="71">
        <v>0</v>
      </c>
      <c r="Q252" s="71">
        <v>0</v>
      </c>
      <c r="R252" s="71">
        <v>0</v>
      </c>
      <c r="S252" s="71">
        <f t="shared" si="6"/>
        <v>1504.27</v>
      </c>
      <c r="T252" s="71">
        <f t="shared" si="7"/>
        <v>708.95</v>
      </c>
    </row>
    <row r="253" spans="1:20">
      <c r="A253" s="68">
        <v>1</v>
      </c>
      <c r="B253" s="68">
        <v>2782</v>
      </c>
      <c r="C253" s="69" t="s">
        <v>222</v>
      </c>
      <c r="D253" s="72">
        <v>40042</v>
      </c>
      <c r="E253" s="72"/>
      <c r="F253" s="68">
        <v>2003</v>
      </c>
      <c r="G253" s="70">
        <v>1237.53</v>
      </c>
      <c r="H253" s="71">
        <v>0</v>
      </c>
      <c r="I253" s="70" t="s">
        <v>493</v>
      </c>
      <c r="J253" s="71">
        <v>0</v>
      </c>
      <c r="K253" s="71">
        <v>0</v>
      </c>
      <c r="L253" s="71">
        <v>0</v>
      </c>
      <c r="M253" s="71">
        <v>0</v>
      </c>
      <c r="N253" s="71">
        <v>0</v>
      </c>
      <c r="O253" s="71">
        <v>0</v>
      </c>
      <c r="P253" s="71">
        <v>0</v>
      </c>
      <c r="Q253" s="71">
        <v>0</v>
      </c>
      <c r="R253" s="71">
        <v>0</v>
      </c>
      <c r="S253" s="71">
        <f t="shared" si="6"/>
        <v>1237.53</v>
      </c>
      <c r="T253" s="71">
        <f t="shared" si="7"/>
        <v>0</v>
      </c>
    </row>
    <row r="254" spans="1:20">
      <c r="A254" s="68">
        <v>1</v>
      </c>
      <c r="B254" s="68">
        <v>2784</v>
      </c>
      <c r="C254" s="69" t="s">
        <v>223</v>
      </c>
      <c r="D254" s="72">
        <v>40042</v>
      </c>
      <c r="E254" s="72"/>
      <c r="F254" s="68">
        <v>2003</v>
      </c>
      <c r="G254" s="70">
        <v>1299.4100000000001</v>
      </c>
      <c r="H254" s="71">
        <v>0</v>
      </c>
      <c r="I254" s="70" t="s">
        <v>493</v>
      </c>
      <c r="J254" s="71">
        <v>0</v>
      </c>
      <c r="K254" s="71">
        <v>0</v>
      </c>
      <c r="L254" s="71">
        <v>0</v>
      </c>
      <c r="M254" s="71">
        <v>0</v>
      </c>
      <c r="N254" s="71">
        <v>0</v>
      </c>
      <c r="O254" s="71">
        <v>0</v>
      </c>
      <c r="P254" s="71">
        <v>0</v>
      </c>
      <c r="Q254" s="71">
        <v>0</v>
      </c>
      <c r="R254" s="71">
        <v>0</v>
      </c>
      <c r="S254" s="71">
        <f t="shared" si="6"/>
        <v>1299.4100000000001</v>
      </c>
      <c r="T254" s="71">
        <f t="shared" si="7"/>
        <v>0</v>
      </c>
    </row>
    <row r="255" spans="1:20">
      <c r="A255" s="68">
        <v>1</v>
      </c>
      <c r="B255" s="68">
        <v>2785</v>
      </c>
      <c r="C255" s="69" t="s">
        <v>224</v>
      </c>
      <c r="D255" s="72">
        <v>40042</v>
      </c>
      <c r="E255" s="72"/>
      <c r="F255" s="68">
        <v>2003</v>
      </c>
      <c r="G255" s="70">
        <v>1237.54</v>
      </c>
      <c r="H255" s="71">
        <v>0</v>
      </c>
      <c r="I255" s="70" t="s">
        <v>493</v>
      </c>
      <c r="J255" s="71">
        <v>0</v>
      </c>
      <c r="K255" s="71">
        <v>0</v>
      </c>
      <c r="L255" s="71">
        <v>0</v>
      </c>
      <c r="M255" s="71">
        <v>0</v>
      </c>
      <c r="N255" s="71">
        <v>0</v>
      </c>
      <c r="O255" s="71">
        <v>0</v>
      </c>
      <c r="P255" s="71">
        <v>0</v>
      </c>
      <c r="Q255" s="71">
        <v>0</v>
      </c>
      <c r="R255" s="71">
        <v>0</v>
      </c>
      <c r="S255" s="71">
        <f t="shared" si="6"/>
        <v>1237.54</v>
      </c>
      <c r="T255" s="71">
        <f t="shared" si="7"/>
        <v>0</v>
      </c>
    </row>
    <row r="256" spans="1:20">
      <c r="A256" s="68">
        <v>1</v>
      </c>
      <c r="B256" s="68">
        <v>2788</v>
      </c>
      <c r="C256" s="69" t="s">
        <v>225</v>
      </c>
      <c r="D256" s="72">
        <v>40042</v>
      </c>
      <c r="E256" s="72"/>
      <c r="F256" s="68">
        <v>2003</v>
      </c>
      <c r="G256" s="70">
        <v>1364.4</v>
      </c>
      <c r="H256" s="71">
        <v>0</v>
      </c>
      <c r="I256" s="70" t="s">
        <v>493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71">
        <v>0</v>
      </c>
      <c r="Q256" s="71">
        <v>0</v>
      </c>
      <c r="R256" s="71">
        <v>0</v>
      </c>
      <c r="S256" s="71">
        <f t="shared" si="6"/>
        <v>1364.4</v>
      </c>
      <c r="T256" s="71">
        <f t="shared" si="7"/>
        <v>0</v>
      </c>
    </row>
    <row r="257" spans="1:20">
      <c r="A257" s="68">
        <v>1</v>
      </c>
      <c r="B257" s="68">
        <v>2790</v>
      </c>
      <c r="C257" s="69" t="s">
        <v>226</v>
      </c>
      <c r="D257" s="72">
        <v>40057</v>
      </c>
      <c r="E257" s="72"/>
      <c r="F257" s="68">
        <v>2009</v>
      </c>
      <c r="G257" s="70">
        <v>1651.49</v>
      </c>
      <c r="H257" s="71">
        <v>0</v>
      </c>
      <c r="I257" s="70" t="s">
        <v>493</v>
      </c>
      <c r="J257" s="71">
        <v>930.5</v>
      </c>
      <c r="K257" s="71">
        <v>0</v>
      </c>
      <c r="L257" s="71">
        <v>0</v>
      </c>
      <c r="M257" s="71">
        <v>0</v>
      </c>
      <c r="N257" s="71">
        <v>0</v>
      </c>
      <c r="O257" s="71">
        <v>0</v>
      </c>
      <c r="P257" s="71">
        <v>0</v>
      </c>
      <c r="Q257" s="71">
        <v>0</v>
      </c>
      <c r="R257" s="71">
        <v>0</v>
      </c>
      <c r="S257" s="71">
        <f t="shared" si="6"/>
        <v>1651.49</v>
      </c>
      <c r="T257" s="71">
        <f t="shared" si="7"/>
        <v>930.5</v>
      </c>
    </row>
    <row r="258" spans="1:20">
      <c r="A258" s="68">
        <v>1</v>
      </c>
      <c r="B258" s="68">
        <v>2791</v>
      </c>
      <c r="C258" s="69" t="s">
        <v>227</v>
      </c>
      <c r="D258" s="72">
        <v>40058</v>
      </c>
      <c r="E258" s="72"/>
      <c r="F258" s="68">
        <v>2035</v>
      </c>
      <c r="G258" s="70">
        <v>4763.66</v>
      </c>
      <c r="H258" s="71">
        <v>0</v>
      </c>
      <c r="I258" s="70" t="s">
        <v>493</v>
      </c>
      <c r="J258" s="71">
        <v>1993.92</v>
      </c>
      <c r="K258" s="71">
        <v>0</v>
      </c>
      <c r="L258" s="71">
        <v>0</v>
      </c>
      <c r="M258" s="71">
        <v>0</v>
      </c>
      <c r="N258" s="71">
        <v>0</v>
      </c>
      <c r="O258" s="71">
        <v>0</v>
      </c>
      <c r="P258" s="71">
        <v>0</v>
      </c>
      <c r="Q258" s="71">
        <v>0</v>
      </c>
      <c r="R258" s="71">
        <v>0</v>
      </c>
      <c r="S258" s="71">
        <f t="shared" si="6"/>
        <v>4763.66</v>
      </c>
      <c r="T258" s="71">
        <f t="shared" si="7"/>
        <v>1993.92</v>
      </c>
    </row>
    <row r="259" spans="1:20">
      <c r="A259" s="68">
        <v>1</v>
      </c>
      <c r="B259" s="68">
        <v>2797</v>
      </c>
      <c r="C259" s="69" t="s">
        <v>228</v>
      </c>
      <c r="D259" s="72">
        <v>40064</v>
      </c>
      <c r="E259" s="72"/>
      <c r="F259" s="68">
        <v>2009</v>
      </c>
      <c r="G259" s="70">
        <v>1651.49</v>
      </c>
      <c r="H259" s="71">
        <v>0</v>
      </c>
      <c r="I259" s="70" t="s">
        <v>493</v>
      </c>
      <c r="J259" s="71">
        <v>1993.92</v>
      </c>
      <c r="K259" s="71">
        <v>0</v>
      </c>
      <c r="L259" s="71">
        <v>0</v>
      </c>
      <c r="M259" s="71">
        <v>0</v>
      </c>
      <c r="N259" s="71">
        <v>0</v>
      </c>
      <c r="O259" s="71">
        <v>0</v>
      </c>
      <c r="P259" s="71">
        <v>0</v>
      </c>
      <c r="Q259" s="71">
        <v>0</v>
      </c>
      <c r="R259" s="71">
        <v>0</v>
      </c>
      <c r="S259" s="71">
        <f t="shared" si="6"/>
        <v>1651.49</v>
      </c>
      <c r="T259" s="71">
        <f t="shared" si="7"/>
        <v>1993.92</v>
      </c>
    </row>
    <row r="260" spans="1:20">
      <c r="A260" s="68">
        <v>1</v>
      </c>
      <c r="B260" s="68">
        <v>2798</v>
      </c>
      <c r="C260" s="69" t="s">
        <v>229</v>
      </c>
      <c r="D260" s="72">
        <v>40077</v>
      </c>
      <c r="E260" s="72"/>
      <c r="F260" s="68">
        <v>2009</v>
      </c>
      <c r="G260" s="70">
        <v>1651.49</v>
      </c>
      <c r="H260" s="71">
        <v>0</v>
      </c>
      <c r="I260" s="70" t="s">
        <v>493</v>
      </c>
      <c r="J260" s="71">
        <v>1993.92</v>
      </c>
      <c r="K260" s="71">
        <v>0</v>
      </c>
      <c r="L260" s="71">
        <v>0</v>
      </c>
      <c r="M260" s="71">
        <v>0</v>
      </c>
      <c r="N260" s="71">
        <v>0</v>
      </c>
      <c r="O260" s="71">
        <v>0</v>
      </c>
      <c r="P260" s="71">
        <v>0</v>
      </c>
      <c r="Q260" s="71">
        <v>0</v>
      </c>
      <c r="R260" s="71">
        <v>0</v>
      </c>
      <c r="S260" s="71">
        <f t="shared" si="6"/>
        <v>1651.49</v>
      </c>
      <c r="T260" s="71">
        <f t="shared" si="7"/>
        <v>1993.92</v>
      </c>
    </row>
    <row r="261" spans="1:20">
      <c r="A261" s="68">
        <v>20</v>
      </c>
      <c r="B261" s="68">
        <v>2799</v>
      </c>
      <c r="C261" s="69" t="s">
        <v>441</v>
      </c>
      <c r="D261" s="72">
        <v>40081</v>
      </c>
      <c r="E261" s="72"/>
      <c r="F261" s="68">
        <v>2009</v>
      </c>
      <c r="G261" s="70">
        <v>1651.49</v>
      </c>
      <c r="H261" s="71">
        <v>0</v>
      </c>
      <c r="I261" s="70" t="s">
        <v>493</v>
      </c>
      <c r="J261" s="71">
        <v>0</v>
      </c>
      <c r="K261" s="71">
        <v>0</v>
      </c>
      <c r="L261" s="71">
        <v>178.97</v>
      </c>
      <c r="M261" s="71">
        <v>0</v>
      </c>
      <c r="N261" s="71">
        <v>0</v>
      </c>
      <c r="O261" s="71">
        <v>0</v>
      </c>
      <c r="P261" s="71">
        <v>0</v>
      </c>
      <c r="Q261" s="71">
        <v>0</v>
      </c>
      <c r="R261" s="71">
        <v>0</v>
      </c>
      <c r="S261" s="71">
        <f t="shared" ref="S261:S324" si="8">SUM(G261:H261)</f>
        <v>1651.49</v>
      </c>
      <c r="T261" s="71">
        <f t="shared" ref="T261:T324" si="9">SUM(J261:R261)</f>
        <v>178.97</v>
      </c>
    </row>
    <row r="262" spans="1:20">
      <c r="A262" s="68">
        <v>1</v>
      </c>
      <c r="B262" s="68">
        <v>2801</v>
      </c>
      <c r="C262" s="69" t="s">
        <v>230</v>
      </c>
      <c r="D262" s="72">
        <v>40087</v>
      </c>
      <c r="E262" s="72"/>
      <c r="F262" s="68">
        <v>2008</v>
      </c>
      <c r="G262" s="70">
        <v>4601.46</v>
      </c>
      <c r="H262" s="71">
        <v>0</v>
      </c>
      <c r="I262" s="70" t="s">
        <v>493</v>
      </c>
      <c r="J262" s="71">
        <v>0</v>
      </c>
      <c r="K262" s="71">
        <v>0</v>
      </c>
      <c r="L262" s="71">
        <v>0</v>
      </c>
      <c r="M262" s="71">
        <v>0</v>
      </c>
      <c r="N262" s="71">
        <v>0</v>
      </c>
      <c r="O262" s="71">
        <v>0</v>
      </c>
      <c r="P262" s="71">
        <v>0</v>
      </c>
      <c r="Q262" s="71">
        <v>0</v>
      </c>
      <c r="R262" s="71">
        <v>0</v>
      </c>
      <c r="S262" s="71">
        <f t="shared" si="8"/>
        <v>4601.46</v>
      </c>
      <c r="T262" s="71">
        <f t="shared" si="9"/>
        <v>0</v>
      </c>
    </row>
    <row r="263" spans="1:20">
      <c r="A263" s="68">
        <v>1</v>
      </c>
      <c r="B263" s="68">
        <v>2806</v>
      </c>
      <c r="C263" s="69" t="s">
        <v>231</v>
      </c>
      <c r="D263" s="72">
        <v>40133</v>
      </c>
      <c r="E263" s="72"/>
      <c r="F263" s="68">
        <v>2008</v>
      </c>
      <c r="G263" s="70">
        <v>1911.8</v>
      </c>
      <c r="H263" s="71">
        <v>0</v>
      </c>
      <c r="I263" s="70" t="s">
        <v>493</v>
      </c>
      <c r="J263" s="71">
        <v>1993.92</v>
      </c>
      <c r="K263" s="71">
        <v>0</v>
      </c>
      <c r="L263" s="71">
        <v>0</v>
      </c>
      <c r="M263" s="71">
        <v>0</v>
      </c>
      <c r="N263" s="71">
        <v>0</v>
      </c>
      <c r="O263" s="71">
        <v>0</v>
      </c>
      <c r="P263" s="71">
        <v>0</v>
      </c>
      <c r="Q263" s="71">
        <v>0</v>
      </c>
      <c r="R263" s="71">
        <v>0</v>
      </c>
      <c r="S263" s="71">
        <f t="shared" si="8"/>
        <v>1911.8</v>
      </c>
      <c r="T263" s="71">
        <f t="shared" si="9"/>
        <v>1993.92</v>
      </c>
    </row>
    <row r="264" spans="1:20">
      <c r="A264" s="68">
        <v>16</v>
      </c>
      <c r="B264" s="68">
        <v>2808</v>
      </c>
      <c r="C264" s="69" t="s">
        <v>448</v>
      </c>
      <c r="D264" s="72">
        <v>40137</v>
      </c>
      <c r="E264" s="72"/>
      <c r="F264" s="68">
        <v>2009</v>
      </c>
      <c r="G264" s="70">
        <v>1734.07</v>
      </c>
      <c r="H264" s="71">
        <v>0</v>
      </c>
      <c r="I264" s="70" t="s">
        <v>493</v>
      </c>
      <c r="J264" s="71">
        <v>0</v>
      </c>
      <c r="K264" s="71">
        <v>0</v>
      </c>
      <c r="L264" s="71">
        <v>0</v>
      </c>
      <c r="M264" s="71">
        <v>0</v>
      </c>
      <c r="N264" s="71">
        <v>0</v>
      </c>
      <c r="O264" s="71">
        <v>0</v>
      </c>
      <c r="P264" s="71">
        <v>0</v>
      </c>
      <c r="Q264" s="71">
        <v>0</v>
      </c>
      <c r="R264" s="71">
        <v>0</v>
      </c>
      <c r="S264" s="71">
        <f t="shared" si="8"/>
        <v>1734.07</v>
      </c>
      <c r="T264" s="71">
        <f t="shared" si="9"/>
        <v>0</v>
      </c>
    </row>
    <row r="265" spans="1:20">
      <c r="A265" s="68">
        <v>1</v>
      </c>
      <c r="B265" s="68">
        <v>2816</v>
      </c>
      <c r="C265" s="69" t="s">
        <v>232</v>
      </c>
      <c r="D265" s="72">
        <v>40247</v>
      </c>
      <c r="E265" s="72"/>
      <c r="F265" s="68">
        <v>2018</v>
      </c>
      <c r="G265" s="70">
        <v>1572.83</v>
      </c>
      <c r="H265" s="71">
        <v>0</v>
      </c>
      <c r="I265" s="70" t="s">
        <v>493</v>
      </c>
      <c r="J265" s="71">
        <v>0</v>
      </c>
      <c r="K265" s="71">
        <v>0</v>
      </c>
      <c r="L265" s="71">
        <v>0</v>
      </c>
      <c r="M265" s="71">
        <v>0</v>
      </c>
      <c r="N265" s="71">
        <v>0</v>
      </c>
      <c r="O265" s="71">
        <v>0</v>
      </c>
      <c r="P265" s="71">
        <v>0</v>
      </c>
      <c r="Q265" s="71">
        <v>0</v>
      </c>
      <c r="R265" s="71">
        <v>0</v>
      </c>
      <c r="S265" s="71">
        <f t="shared" si="8"/>
        <v>1572.83</v>
      </c>
      <c r="T265" s="71">
        <f t="shared" si="9"/>
        <v>0</v>
      </c>
    </row>
    <row r="266" spans="1:20">
      <c r="A266" s="68">
        <v>1</v>
      </c>
      <c r="B266" s="68">
        <v>2819</v>
      </c>
      <c r="C266" s="69" t="s">
        <v>233</v>
      </c>
      <c r="D266" s="72">
        <v>40269</v>
      </c>
      <c r="E266" s="72"/>
      <c r="F266" s="68">
        <v>2009</v>
      </c>
      <c r="G266" s="70">
        <v>1651.49</v>
      </c>
      <c r="H266" s="71">
        <v>0</v>
      </c>
      <c r="I266" s="70" t="s">
        <v>493</v>
      </c>
      <c r="J266" s="71">
        <v>5739.47</v>
      </c>
      <c r="K266" s="71">
        <v>0</v>
      </c>
      <c r="L266" s="71">
        <v>0</v>
      </c>
      <c r="M266" s="71">
        <v>0</v>
      </c>
      <c r="N266" s="71">
        <v>0</v>
      </c>
      <c r="O266" s="71">
        <v>0</v>
      </c>
      <c r="P266" s="71">
        <v>0</v>
      </c>
      <c r="Q266" s="71">
        <v>0</v>
      </c>
      <c r="R266" s="71">
        <v>0</v>
      </c>
      <c r="S266" s="71">
        <f t="shared" si="8"/>
        <v>1651.49</v>
      </c>
      <c r="T266" s="71">
        <f t="shared" si="9"/>
        <v>5739.47</v>
      </c>
    </row>
    <row r="267" spans="1:20">
      <c r="A267" s="68">
        <v>1</v>
      </c>
      <c r="B267" s="68">
        <v>2820</v>
      </c>
      <c r="C267" s="69" t="s">
        <v>234</v>
      </c>
      <c r="D267" s="72">
        <v>40288</v>
      </c>
      <c r="E267" s="72"/>
      <c r="F267" s="68">
        <v>2009</v>
      </c>
      <c r="G267" s="70">
        <v>1651.49</v>
      </c>
      <c r="H267" s="71">
        <v>0</v>
      </c>
      <c r="I267" s="70" t="s">
        <v>493</v>
      </c>
      <c r="J267" s="71">
        <v>0</v>
      </c>
      <c r="K267" s="71">
        <v>0</v>
      </c>
      <c r="L267" s="71">
        <v>0</v>
      </c>
      <c r="M267" s="71">
        <v>0</v>
      </c>
      <c r="N267" s="71">
        <v>3000</v>
      </c>
      <c r="O267" s="71">
        <v>0</v>
      </c>
      <c r="P267" s="71">
        <v>0</v>
      </c>
      <c r="Q267" s="71">
        <v>0</v>
      </c>
      <c r="R267" s="71">
        <v>0</v>
      </c>
      <c r="S267" s="71">
        <f t="shared" si="8"/>
        <v>1651.49</v>
      </c>
      <c r="T267" s="71">
        <f t="shared" si="9"/>
        <v>3000</v>
      </c>
    </row>
    <row r="268" spans="1:20">
      <c r="A268" s="68">
        <v>25</v>
      </c>
      <c r="B268" s="68">
        <v>2821</v>
      </c>
      <c r="C268" s="69" t="s">
        <v>449</v>
      </c>
      <c r="D268" s="72">
        <v>40288</v>
      </c>
      <c r="E268" s="72"/>
      <c r="F268" s="68">
        <v>2037</v>
      </c>
      <c r="G268" s="70">
        <v>4043.17</v>
      </c>
      <c r="H268" s="71">
        <v>0</v>
      </c>
      <c r="I268" s="70" t="s">
        <v>493</v>
      </c>
      <c r="J268" s="71">
        <v>0</v>
      </c>
      <c r="K268" s="71">
        <v>0</v>
      </c>
      <c r="L268" s="71">
        <v>0</v>
      </c>
      <c r="M268" s="71">
        <v>0</v>
      </c>
      <c r="N268" s="71">
        <v>0</v>
      </c>
      <c r="O268" s="71">
        <v>0</v>
      </c>
      <c r="P268" s="71">
        <v>0</v>
      </c>
      <c r="Q268" s="71">
        <v>0</v>
      </c>
      <c r="R268" s="71">
        <v>0</v>
      </c>
      <c r="S268" s="71">
        <f t="shared" si="8"/>
        <v>4043.17</v>
      </c>
      <c r="T268" s="71">
        <f t="shared" si="9"/>
        <v>0</v>
      </c>
    </row>
    <row r="269" spans="1:20">
      <c r="A269" s="68">
        <v>37</v>
      </c>
      <c r="B269" s="68">
        <v>2823</v>
      </c>
      <c r="C269" s="69" t="s">
        <v>432</v>
      </c>
      <c r="D269" s="72">
        <v>40310</v>
      </c>
      <c r="E269" s="72"/>
      <c r="F269" s="68">
        <v>2009</v>
      </c>
      <c r="G269" s="70">
        <v>1651.49</v>
      </c>
      <c r="H269" s="71">
        <v>0</v>
      </c>
      <c r="I269" s="70" t="s">
        <v>493</v>
      </c>
      <c r="J269" s="71">
        <v>0</v>
      </c>
      <c r="K269" s="71">
        <v>0</v>
      </c>
      <c r="L269" s="71">
        <v>0</v>
      </c>
      <c r="M269" s="71">
        <v>0</v>
      </c>
      <c r="N269" s="71">
        <v>0</v>
      </c>
      <c r="O269" s="71">
        <v>0</v>
      </c>
      <c r="P269" s="71">
        <v>0</v>
      </c>
      <c r="Q269" s="71">
        <v>0</v>
      </c>
      <c r="R269" s="71">
        <v>0</v>
      </c>
      <c r="S269" s="71">
        <f t="shared" si="8"/>
        <v>1651.49</v>
      </c>
      <c r="T269" s="71">
        <f t="shared" si="9"/>
        <v>0</v>
      </c>
    </row>
    <row r="270" spans="1:20">
      <c r="A270" s="68">
        <v>25</v>
      </c>
      <c r="B270" s="68">
        <v>2824</v>
      </c>
      <c r="C270" s="69" t="s">
        <v>497</v>
      </c>
      <c r="D270" s="72">
        <v>40319</v>
      </c>
      <c r="E270" s="72"/>
      <c r="F270" s="68">
        <v>2037</v>
      </c>
      <c r="G270" s="70">
        <v>4043.16</v>
      </c>
      <c r="H270" s="71">
        <v>0</v>
      </c>
      <c r="I270" s="70" t="s">
        <v>493</v>
      </c>
      <c r="J270" s="71">
        <v>0</v>
      </c>
      <c r="K270" s="71">
        <v>0</v>
      </c>
      <c r="L270" s="71">
        <v>0</v>
      </c>
      <c r="M270" s="71">
        <v>0</v>
      </c>
      <c r="N270" s="71">
        <v>0</v>
      </c>
      <c r="O270" s="71">
        <v>0</v>
      </c>
      <c r="P270" s="71">
        <v>0</v>
      </c>
      <c r="Q270" s="71">
        <v>0</v>
      </c>
      <c r="R270" s="71">
        <v>0</v>
      </c>
      <c r="S270" s="71">
        <f t="shared" si="8"/>
        <v>4043.16</v>
      </c>
      <c r="T270" s="71">
        <f t="shared" si="9"/>
        <v>0</v>
      </c>
    </row>
    <row r="271" spans="1:20">
      <c r="A271" s="68">
        <v>37</v>
      </c>
      <c r="B271" s="68">
        <v>2827</v>
      </c>
      <c r="C271" s="69" t="s">
        <v>459</v>
      </c>
      <c r="D271" s="72">
        <v>40330</v>
      </c>
      <c r="E271" s="72"/>
      <c r="F271" s="68">
        <v>2009</v>
      </c>
      <c r="G271" s="70">
        <v>1651.49</v>
      </c>
      <c r="H271" s="71">
        <v>0</v>
      </c>
      <c r="I271" s="70" t="s">
        <v>493</v>
      </c>
      <c r="J271" s="71">
        <v>0</v>
      </c>
      <c r="K271" s="71">
        <v>0</v>
      </c>
      <c r="L271" s="71">
        <v>178.97</v>
      </c>
      <c r="M271" s="71">
        <v>0</v>
      </c>
      <c r="N271" s="71">
        <v>0</v>
      </c>
      <c r="O271" s="71">
        <v>0</v>
      </c>
      <c r="P271" s="71">
        <v>0</v>
      </c>
      <c r="Q271" s="71">
        <v>0</v>
      </c>
      <c r="R271" s="71">
        <v>0</v>
      </c>
      <c r="S271" s="71">
        <f t="shared" si="8"/>
        <v>1651.49</v>
      </c>
      <c r="T271" s="71">
        <f t="shared" si="9"/>
        <v>178.97</v>
      </c>
    </row>
    <row r="272" spans="1:20">
      <c r="A272" s="68">
        <v>1</v>
      </c>
      <c r="B272" s="68">
        <v>2831</v>
      </c>
      <c r="C272" s="69" t="s">
        <v>235</v>
      </c>
      <c r="D272" s="72">
        <v>40339</v>
      </c>
      <c r="E272" s="72"/>
      <c r="F272" s="68">
        <v>2009</v>
      </c>
      <c r="G272" s="70">
        <v>1651.49</v>
      </c>
      <c r="H272" s="71">
        <v>0</v>
      </c>
      <c r="I272" s="70" t="s">
        <v>493</v>
      </c>
      <c r="J272" s="71">
        <v>0</v>
      </c>
      <c r="K272" s="71">
        <v>0</v>
      </c>
      <c r="L272" s="71">
        <v>0</v>
      </c>
      <c r="M272" s="71">
        <v>0</v>
      </c>
      <c r="N272" s="71">
        <v>3000</v>
      </c>
      <c r="O272" s="71">
        <v>0</v>
      </c>
      <c r="P272" s="71">
        <v>0</v>
      </c>
      <c r="Q272" s="71">
        <v>0</v>
      </c>
      <c r="R272" s="71">
        <v>0</v>
      </c>
      <c r="S272" s="71">
        <f t="shared" si="8"/>
        <v>1651.49</v>
      </c>
      <c r="T272" s="71">
        <f t="shared" si="9"/>
        <v>3000</v>
      </c>
    </row>
    <row r="273" spans="1:20">
      <c r="A273" s="68">
        <v>1</v>
      </c>
      <c r="B273" s="68">
        <v>2833</v>
      </c>
      <c r="C273" s="69" t="s">
        <v>236</v>
      </c>
      <c r="D273" s="72">
        <v>40350</v>
      </c>
      <c r="E273" s="72"/>
      <c r="F273" s="68">
        <v>2009</v>
      </c>
      <c r="G273" s="70">
        <v>1734.07</v>
      </c>
      <c r="H273" s="71">
        <v>0</v>
      </c>
      <c r="I273" s="70" t="s">
        <v>493</v>
      </c>
      <c r="J273" s="71">
        <v>930.5</v>
      </c>
      <c r="K273" s="71">
        <v>0</v>
      </c>
      <c r="L273" s="71">
        <v>0</v>
      </c>
      <c r="M273" s="71">
        <v>0</v>
      </c>
      <c r="N273" s="71">
        <v>0</v>
      </c>
      <c r="O273" s="71">
        <v>0</v>
      </c>
      <c r="P273" s="71">
        <v>0</v>
      </c>
      <c r="Q273" s="71">
        <v>0</v>
      </c>
      <c r="R273" s="71">
        <v>0</v>
      </c>
      <c r="S273" s="71">
        <f t="shared" si="8"/>
        <v>1734.07</v>
      </c>
      <c r="T273" s="71">
        <f t="shared" si="9"/>
        <v>930.5</v>
      </c>
    </row>
    <row r="274" spans="1:20">
      <c r="A274" s="68">
        <v>1</v>
      </c>
      <c r="B274" s="68">
        <v>2834</v>
      </c>
      <c r="C274" s="69" t="s">
        <v>237</v>
      </c>
      <c r="D274" s="72">
        <v>40350</v>
      </c>
      <c r="E274" s="72"/>
      <c r="F274" s="68">
        <v>2009</v>
      </c>
      <c r="G274" s="70">
        <v>1651.49</v>
      </c>
      <c r="H274" s="71">
        <v>0</v>
      </c>
      <c r="I274" s="70" t="s">
        <v>493</v>
      </c>
      <c r="J274" s="71">
        <v>708.95</v>
      </c>
      <c r="K274" s="71">
        <v>0</v>
      </c>
      <c r="L274" s="71">
        <v>0</v>
      </c>
      <c r="M274" s="71">
        <v>0</v>
      </c>
      <c r="N274" s="71">
        <v>0</v>
      </c>
      <c r="O274" s="71">
        <v>0</v>
      </c>
      <c r="P274" s="71">
        <v>0</v>
      </c>
      <c r="Q274" s="71">
        <v>0</v>
      </c>
      <c r="R274" s="71">
        <v>0</v>
      </c>
      <c r="S274" s="71">
        <f t="shared" si="8"/>
        <v>1651.49</v>
      </c>
      <c r="T274" s="71">
        <f t="shared" si="9"/>
        <v>708.95</v>
      </c>
    </row>
    <row r="275" spans="1:20">
      <c r="A275" s="68">
        <v>1</v>
      </c>
      <c r="B275" s="68">
        <v>2835</v>
      </c>
      <c r="C275" s="69" t="s">
        <v>476</v>
      </c>
      <c r="D275" s="72">
        <v>40360</v>
      </c>
      <c r="E275" s="72"/>
      <c r="F275" s="68">
        <v>2009</v>
      </c>
      <c r="G275" s="70">
        <v>1651.49</v>
      </c>
      <c r="H275" s="71">
        <v>0</v>
      </c>
      <c r="I275" s="70" t="s">
        <v>493</v>
      </c>
      <c r="J275" s="71">
        <v>0</v>
      </c>
      <c r="K275" s="71">
        <v>0</v>
      </c>
      <c r="L275" s="71">
        <v>0</v>
      </c>
      <c r="M275" s="71">
        <v>0</v>
      </c>
      <c r="N275" s="71">
        <v>0</v>
      </c>
      <c r="O275" s="71">
        <v>0</v>
      </c>
      <c r="P275" s="71">
        <v>0</v>
      </c>
      <c r="Q275" s="71">
        <v>0</v>
      </c>
      <c r="R275" s="71">
        <v>0</v>
      </c>
      <c r="S275" s="71">
        <f t="shared" si="8"/>
        <v>1651.49</v>
      </c>
      <c r="T275" s="71">
        <f t="shared" si="9"/>
        <v>0</v>
      </c>
    </row>
    <row r="276" spans="1:20">
      <c r="A276" s="68">
        <v>50</v>
      </c>
      <c r="B276" s="68">
        <v>2836</v>
      </c>
      <c r="C276" s="69" t="s">
        <v>470</v>
      </c>
      <c r="D276" s="72">
        <v>40367</v>
      </c>
      <c r="E276" s="72"/>
      <c r="F276" s="68">
        <v>2009</v>
      </c>
      <c r="G276" s="70">
        <v>1651.49</v>
      </c>
      <c r="H276" s="71">
        <v>0</v>
      </c>
      <c r="I276" s="70" t="s">
        <v>493</v>
      </c>
      <c r="J276" s="71">
        <v>0</v>
      </c>
      <c r="K276" s="71">
        <v>0</v>
      </c>
      <c r="L276" s="71">
        <v>0</v>
      </c>
      <c r="M276" s="71">
        <v>0</v>
      </c>
      <c r="N276" s="71">
        <v>0</v>
      </c>
      <c r="O276" s="71">
        <v>0</v>
      </c>
      <c r="P276" s="71">
        <v>0</v>
      </c>
      <c r="Q276" s="71">
        <v>0</v>
      </c>
      <c r="R276" s="71">
        <v>0</v>
      </c>
      <c r="S276" s="71">
        <f t="shared" si="8"/>
        <v>1651.49</v>
      </c>
      <c r="T276" s="71">
        <f t="shared" si="9"/>
        <v>0</v>
      </c>
    </row>
    <row r="277" spans="1:20">
      <c r="A277" s="68">
        <v>1</v>
      </c>
      <c r="B277" s="68">
        <v>2837</v>
      </c>
      <c r="C277" s="69" t="s">
        <v>238</v>
      </c>
      <c r="D277" s="72">
        <v>40371</v>
      </c>
      <c r="E277" s="72"/>
      <c r="F277" s="68">
        <v>2009</v>
      </c>
      <c r="G277" s="70">
        <v>1651.49</v>
      </c>
      <c r="H277" s="71">
        <v>0</v>
      </c>
      <c r="I277" s="70" t="s">
        <v>493</v>
      </c>
      <c r="J277" s="71">
        <v>930.5</v>
      </c>
      <c r="K277" s="71">
        <v>0</v>
      </c>
      <c r="L277" s="71">
        <v>0</v>
      </c>
      <c r="M277" s="71">
        <v>0</v>
      </c>
      <c r="N277" s="71">
        <v>0</v>
      </c>
      <c r="O277" s="71">
        <v>0</v>
      </c>
      <c r="P277" s="71">
        <v>0</v>
      </c>
      <c r="Q277" s="71">
        <v>0</v>
      </c>
      <c r="R277" s="71">
        <v>0</v>
      </c>
      <c r="S277" s="71">
        <f t="shared" si="8"/>
        <v>1651.49</v>
      </c>
      <c r="T277" s="71">
        <f t="shared" si="9"/>
        <v>930.5</v>
      </c>
    </row>
    <row r="278" spans="1:20">
      <c r="A278" s="68">
        <v>16</v>
      </c>
      <c r="B278" s="68">
        <v>2838</v>
      </c>
      <c r="C278" s="69" t="s">
        <v>436</v>
      </c>
      <c r="D278" s="72">
        <v>40372</v>
      </c>
      <c r="E278" s="72"/>
      <c r="F278" s="68">
        <v>2009</v>
      </c>
      <c r="G278" s="70">
        <v>1651.49</v>
      </c>
      <c r="H278" s="71">
        <v>0</v>
      </c>
      <c r="I278" s="70" t="s">
        <v>493</v>
      </c>
      <c r="J278" s="71">
        <v>0</v>
      </c>
      <c r="K278" s="71">
        <v>0</v>
      </c>
      <c r="L278" s="71">
        <v>178.97</v>
      </c>
      <c r="M278" s="71">
        <v>0</v>
      </c>
      <c r="N278" s="71">
        <v>0</v>
      </c>
      <c r="O278" s="71">
        <v>0</v>
      </c>
      <c r="P278" s="71">
        <v>0</v>
      </c>
      <c r="Q278" s="71">
        <v>0</v>
      </c>
      <c r="R278" s="71">
        <v>0</v>
      </c>
      <c r="S278" s="71">
        <f t="shared" si="8"/>
        <v>1651.49</v>
      </c>
      <c r="T278" s="71">
        <f t="shared" si="9"/>
        <v>178.97</v>
      </c>
    </row>
    <row r="279" spans="1:20">
      <c r="A279" s="68">
        <v>1</v>
      </c>
      <c r="B279" s="68">
        <v>2839</v>
      </c>
      <c r="C279" s="69" t="s">
        <v>239</v>
      </c>
      <c r="D279" s="72">
        <v>40379</v>
      </c>
      <c r="E279" s="72"/>
      <c r="F279" s="68">
        <v>2008</v>
      </c>
      <c r="G279" s="70">
        <v>1911.8</v>
      </c>
      <c r="H279" s="71">
        <v>0</v>
      </c>
      <c r="I279" s="70" t="s">
        <v>493</v>
      </c>
      <c r="J279" s="71">
        <v>1993.92</v>
      </c>
      <c r="K279" s="71">
        <v>0</v>
      </c>
      <c r="L279" s="71">
        <v>0</v>
      </c>
      <c r="M279" s="71">
        <v>0</v>
      </c>
      <c r="N279" s="71">
        <v>0</v>
      </c>
      <c r="O279" s="71">
        <v>0</v>
      </c>
      <c r="P279" s="71">
        <v>0</v>
      </c>
      <c r="Q279" s="71">
        <v>0</v>
      </c>
      <c r="R279" s="71">
        <v>0</v>
      </c>
      <c r="S279" s="71">
        <f t="shared" si="8"/>
        <v>1911.8</v>
      </c>
      <c r="T279" s="71">
        <f t="shared" si="9"/>
        <v>1993.92</v>
      </c>
    </row>
    <row r="280" spans="1:20">
      <c r="A280" s="68">
        <v>1</v>
      </c>
      <c r="B280" s="68">
        <v>2849</v>
      </c>
      <c r="C280" s="69" t="s">
        <v>240</v>
      </c>
      <c r="D280" s="72">
        <v>40422</v>
      </c>
      <c r="E280" s="72"/>
      <c r="F280" s="68">
        <v>2003</v>
      </c>
      <c r="G280" s="70">
        <v>1122.48</v>
      </c>
      <c r="H280" s="71">
        <v>0</v>
      </c>
      <c r="I280" s="70" t="s">
        <v>493</v>
      </c>
      <c r="J280" s="71">
        <v>0</v>
      </c>
      <c r="K280" s="71">
        <v>0</v>
      </c>
      <c r="L280" s="71">
        <v>0</v>
      </c>
      <c r="M280" s="71">
        <v>0</v>
      </c>
      <c r="N280" s="71">
        <v>0</v>
      </c>
      <c r="O280" s="71">
        <v>0</v>
      </c>
      <c r="P280" s="71">
        <v>0</v>
      </c>
      <c r="Q280" s="71">
        <v>0</v>
      </c>
      <c r="R280" s="71">
        <v>0</v>
      </c>
      <c r="S280" s="71">
        <f t="shared" si="8"/>
        <v>1122.48</v>
      </c>
      <c r="T280" s="71">
        <f t="shared" si="9"/>
        <v>0</v>
      </c>
    </row>
    <row r="281" spans="1:20">
      <c r="A281" s="68">
        <v>1</v>
      </c>
      <c r="B281" s="68">
        <v>2850</v>
      </c>
      <c r="C281" s="69" t="s">
        <v>241</v>
      </c>
      <c r="D281" s="72">
        <v>40422</v>
      </c>
      <c r="E281" s="72"/>
      <c r="F281" s="68">
        <v>2003</v>
      </c>
      <c r="G281" s="70">
        <v>1122.48</v>
      </c>
      <c r="H281" s="71">
        <v>0</v>
      </c>
      <c r="I281" s="70" t="s">
        <v>493</v>
      </c>
      <c r="J281" s="71">
        <v>0</v>
      </c>
      <c r="K281" s="71">
        <v>0</v>
      </c>
      <c r="L281" s="71">
        <v>0</v>
      </c>
      <c r="M281" s="71">
        <v>0</v>
      </c>
      <c r="N281" s="71">
        <v>0</v>
      </c>
      <c r="O281" s="71">
        <v>0</v>
      </c>
      <c r="P281" s="71">
        <v>0</v>
      </c>
      <c r="Q281" s="71">
        <v>0</v>
      </c>
      <c r="R281" s="71">
        <v>0</v>
      </c>
      <c r="S281" s="71">
        <f t="shared" si="8"/>
        <v>1122.48</v>
      </c>
      <c r="T281" s="71">
        <f t="shared" si="9"/>
        <v>0</v>
      </c>
    </row>
    <row r="282" spans="1:20">
      <c r="A282" s="68">
        <v>1</v>
      </c>
      <c r="B282" s="68">
        <v>2853</v>
      </c>
      <c r="C282" s="69" t="s">
        <v>242</v>
      </c>
      <c r="D282" s="72">
        <v>40422</v>
      </c>
      <c r="E282" s="72"/>
      <c r="F282" s="68">
        <v>2003</v>
      </c>
      <c r="G282" s="70">
        <v>1237.54</v>
      </c>
      <c r="H282" s="71">
        <v>0</v>
      </c>
      <c r="I282" s="70" t="s">
        <v>493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1">
        <v>0</v>
      </c>
      <c r="P282" s="71">
        <v>0</v>
      </c>
      <c r="Q282" s="71">
        <v>0</v>
      </c>
      <c r="R282" s="71">
        <v>0</v>
      </c>
      <c r="S282" s="71">
        <f t="shared" si="8"/>
        <v>1237.54</v>
      </c>
      <c r="T282" s="71">
        <f t="shared" si="9"/>
        <v>0</v>
      </c>
    </row>
    <row r="283" spans="1:20">
      <c r="A283" s="68">
        <v>1</v>
      </c>
      <c r="B283" s="68">
        <v>2854</v>
      </c>
      <c r="C283" s="69" t="s">
        <v>243</v>
      </c>
      <c r="D283" s="72">
        <v>40422</v>
      </c>
      <c r="E283" s="72"/>
      <c r="F283" s="68">
        <v>2003</v>
      </c>
      <c r="G283" s="70">
        <v>1122.48</v>
      </c>
      <c r="H283" s="71">
        <v>0</v>
      </c>
      <c r="I283" s="70" t="s">
        <v>493</v>
      </c>
      <c r="J283" s="71">
        <v>0</v>
      </c>
      <c r="K283" s="71">
        <v>0</v>
      </c>
      <c r="L283" s="71">
        <v>0</v>
      </c>
      <c r="M283" s="71">
        <v>0</v>
      </c>
      <c r="N283" s="71">
        <v>0</v>
      </c>
      <c r="O283" s="71">
        <v>0</v>
      </c>
      <c r="P283" s="71">
        <v>0</v>
      </c>
      <c r="Q283" s="71">
        <v>0</v>
      </c>
      <c r="R283" s="71">
        <v>0</v>
      </c>
      <c r="S283" s="71">
        <f t="shared" si="8"/>
        <v>1122.48</v>
      </c>
      <c r="T283" s="71">
        <f t="shared" si="9"/>
        <v>0</v>
      </c>
    </row>
    <row r="284" spans="1:20">
      <c r="A284" s="68">
        <v>1</v>
      </c>
      <c r="B284" s="68">
        <v>2856</v>
      </c>
      <c r="C284" s="69" t="s">
        <v>244</v>
      </c>
      <c r="D284" s="72">
        <v>40429</v>
      </c>
      <c r="E284" s="72"/>
      <c r="F284" s="68">
        <v>2018</v>
      </c>
      <c r="G284" s="70">
        <v>1572.83</v>
      </c>
      <c r="H284" s="71">
        <v>0</v>
      </c>
      <c r="I284" s="70" t="s">
        <v>493</v>
      </c>
      <c r="J284" s="71">
        <v>0</v>
      </c>
      <c r="K284" s="71">
        <v>0</v>
      </c>
      <c r="L284" s="71">
        <v>0</v>
      </c>
      <c r="M284" s="71">
        <v>0</v>
      </c>
      <c r="N284" s="71">
        <v>0</v>
      </c>
      <c r="O284" s="71">
        <v>0</v>
      </c>
      <c r="P284" s="71">
        <v>0</v>
      </c>
      <c r="Q284" s="71">
        <v>0</v>
      </c>
      <c r="R284" s="71">
        <v>0</v>
      </c>
      <c r="S284" s="71">
        <f t="shared" si="8"/>
        <v>1572.83</v>
      </c>
      <c r="T284" s="71">
        <f t="shared" si="9"/>
        <v>0</v>
      </c>
    </row>
    <row r="285" spans="1:20">
      <c r="A285" s="68">
        <v>1</v>
      </c>
      <c r="B285" s="68">
        <v>2857</v>
      </c>
      <c r="C285" s="69" t="s">
        <v>245</v>
      </c>
      <c r="D285" s="72">
        <v>40431</v>
      </c>
      <c r="E285" s="72"/>
      <c r="F285" s="68">
        <v>2009</v>
      </c>
      <c r="G285" s="70">
        <v>1651.5</v>
      </c>
      <c r="H285" s="71">
        <v>0</v>
      </c>
      <c r="I285" s="70" t="s">
        <v>493</v>
      </c>
      <c r="J285" s="71">
        <v>0</v>
      </c>
      <c r="K285" s="71">
        <v>0</v>
      </c>
      <c r="L285" s="71">
        <v>0</v>
      </c>
      <c r="M285" s="71">
        <v>0</v>
      </c>
      <c r="N285" s="71">
        <v>0</v>
      </c>
      <c r="O285" s="71">
        <v>0</v>
      </c>
      <c r="P285" s="71">
        <v>0</v>
      </c>
      <c r="Q285" s="71">
        <v>0</v>
      </c>
      <c r="R285" s="71">
        <v>0</v>
      </c>
      <c r="S285" s="71">
        <f t="shared" si="8"/>
        <v>1651.5</v>
      </c>
      <c r="T285" s="71">
        <f t="shared" si="9"/>
        <v>0</v>
      </c>
    </row>
    <row r="286" spans="1:20">
      <c r="A286" s="68">
        <v>1</v>
      </c>
      <c r="B286" s="68">
        <v>2860</v>
      </c>
      <c r="C286" s="69" t="s">
        <v>246</v>
      </c>
      <c r="D286" s="72">
        <v>40455</v>
      </c>
      <c r="E286" s="72"/>
      <c r="F286" s="68">
        <v>2003</v>
      </c>
      <c r="G286" s="70">
        <v>1122.48</v>
      </c>
      <c r="H286" s="71">
        <v>0</v>
      </c>
      <c r="I286" s="70" t="s">
        <v>493</v>
      </c>
      <c r="J286" s="71">
        <v>0</v>
      </c>
      <c r="K286" s="71">
        <v>0</v>
      </c>
      <c r="L286" s="71">
        <v>0</v>
      </c>
      <c r="M286" s="71">
        <v>0</v>
      </c>
      <c r="N286" s="71">
        <v>0</v>
      </c>
      <c r="O286" s="71">
        <v>0</v>
      </c>
      <c r="P286" s="71">
        <v>0</v>
      </c>
      <c r="Q286" s="71">
        <v>0</v>
      </c>
      <c r="R286" s="71">
        <v>0</v>
      </c>
      <c r="S286" s="71">
        <f t="shared" si="8"/>
        <v>1122.48</v>
      </c>
      <c r="T286" s="71">
        <f t="shared" si="9"/>
        <v>0</v>
      </c>
    </row>
    <row r="287" spans="1:20">
      <c r="A287" s="68">
        <v>1</v>
      </c>
      <c r="B287" s="68">
        <v>2863</v>
      </c>
      <c r="C287" s="69" t="s">
        <v>247</v>
      </c>
      <c r="D287" s="72">
        <v>40455</v>
      </c>
      <c r="E287" s="72"/>
      <c r="F287" s="68">
        <v>2003</v>
      </c>
      <c r="G287" s="70">
        <v>1122.48</v>
      </c>
      <c r="H287" s="71">
        <v>0</v>
      </c>
      <c r="I287" s="70" t="s">
        <v>493</v>
      </c>
      <c r="J287" s="71">
        <v>0</v>
      </c>
      <c r="K287" s="71">
        <v>0</v>
      </c>
      <c r="L287" s="71">
        <v>0</v>
      </c>
      <c r="M287" s="71">
        <v>0</v>
      </c>
      <c r="N287" s="71">
        <v>0</v>
      </c>
      <c r="O287" s="71">
        <v>0</v>
      </c>
      <c r="P287" s="71">
        <v>0</v>
      </c>
      <c r="Q287" s="71">
        <v>0</v>
      </c>
      <c r="R287" s="71">
        <v>0</v>
      </c>
      <c r="S287" s="71">
        <f t="shared" si="8"/>
        <v>1122.48</v>
      </c>
      <c r="T287" s="71">
        <f t="shared" si="9"/>
        <v>0</v>
      </c>
    </row>
    <row r="288" spans="1:20">
      <c r="A288" s="68">
        <v>1</v>
      </c>
      <c r="B288" s="68">
        <v>2864</v>
      </c>
      <c r="C288" s="69" t="s">
        <v>248</v>
      </c>
      <c r="D288" s="72">
        <v>40455</v>
      </c>
      <c r="E288" s="72"/>
      <c r="F288" s="68">
        <v>2003</v>
      </c>
      <c r="G288" s="70">
        <v>1299.4100000000001</v>
      </c>
      <c r="H288" s="71">
        <v>0</v>
      </c>
      <c r="I288" s="70" t="s">
        <v>493</v>
      </c>
      <c r="J288" s="71">
        <v>708.95</v>
      </c>
      <c r="K288" s="71">
        <v>0</v>
      </c>
      <c r="L288" s="71">
        <v>0</v>
      </c>
      <c r="M288" s="71">
        <v>0</v>
      </c>
      <c r="N288" s="71">
        <v>0</v>
      </c>
      <c r="O288" s="71">
        <v>0</v>
      </c>
      <c r="P288" s="71">
        <v>0</v>
      </c>
      <c r="Q288" s="71">
        <v>0</v>
      </c>
      <c r="R288" s="71">
        <v>0</v>
      </c>
      <c r="S288" s="71">
        <f t="shared" si="8"/>
        <v>1299.4100000000001</v>
      </c>
      <c r="T288" s="71">
        <f t="shared" si="9"/>
        <v>708.95</v>
      </c>
    </row>
    <row r="289" spans="1:20">
      <c r="A289" s="68">
        <v>1</v>
      </c>
      <c r="B289" s="68">
        <v>2866</v>
      </c>
      <c r="C289" s="69" t="s">
        <v>249</v>
      </c>
      <c r="D289" s="72">
        <v>40455</v>
      </c>
      <c r="E289" s="72"/>
      <c r="F289" s="68">
        <v>2003</v>
      </c>
      <c r="G289" s="70">
        <v>1122.48</v>
      </c>
      <c r="H289" s="71">
        <v>0</v>
      </c>
      <c r="I289" s="70" t="s">
        <v>493</v>
      </c>
      <c r="J289" s="71">
        <v>930.5</v>
      </c>
      <c r="K289" s="71">
        <v>0</v>
      </c>
      <c r="L289" s="71">
        <v>0</v>
      </c>
      <c r="M289" s="71">
        <v>0</v>
      </c>
      <c r="N289" s="71">
        <v>0</v>
      </c>
      <c r="O289" s="71">
        <v>0</v>
      </c>
      <c r="P289" s="71">
        <v>0</v>
      </c>
      <c r="Q289" s="71">
        <v>0</v>
      </c>
      <c r="R289" s="71">
        <v>0</v>
      </c>
      <c r="S289" s="71">
        <f t="shared" si="8"/>
        <v>1122.48</v>
      </c>
      <c r="T289" s="71">
        <f t="shared" si="9"/>
        <v>930.5</v>
      </c>
    </row>
    <row r="290" spans="1:20">
      <c r="A290" s="68">
        <v>1</v>
      </c>
      <c r="B290" s="68">
        <v>2867</v>
      </c>
      <c r="C290" s="69" t="s">
        <v>250</v>
      </c>
      <c r="D290" s="72">
        <v>40455</v>
      </c>
      <c r="E290" s="72"/>
      <c r="F290" s="68">
        <v>2003</v>
      </c>
      <c r="G290" s="70">
        <v>1237.53</v>
      </c>
      <c r="H290" s="71">
        <v>0</v>
      </c>
      <c r="I290" s="70" t="s">
        <v>493</v>
      </c>
      <c r="J290" s="71">
        <v>0</v>
      </c>
      <c r="K290" s="71">
        <v>0</v>
      </c>
      <c r="L290" s="71">
        <v>0</v>
      </c>
      <c r="M290" s="71">
        <v>0</v>
      </c>
      <c r="N290" s="71">
        <v>0</v>
      </c>
      <c r="O290" s="71">
        <v>0</v>
      </c>
      <c r="P290" s="71">
        <v>0</v>
      </c>
      <c r="Q290" s="71">
        <v>0</v>
      </c>
      <c r="R290" s="71">
        <v>0</v>
      </c>
      <c r="S290" s="71">
        <f t="shared" si="8"/>
        <v>1237.53</v>
      </c>
      <c r="T290" s="71">
        <f t="shared" si="9"/>
        <v>0</v>
      </c>
    </row>
    <row r="291" spans="1:20">
      <c r="A291" s="68">
        <v>1</v>
      </c>
      <c r="B291" s="68">
        <v>2869</v>
      </c>
      <c r="C291" s="69" t="s">
        <v>251</v>
      </c>
      <c r="D291" s="72">
        <v>40455</v>
      </c>
      <c r="E291" s="72"/>
      <c r="F291" s="68">
        <v>2003</v>
      </c>
      <c r="G291" s="70">
        <v>1122.48</v>
      </c>
      <c r="H291" s="71">
        <v>0</v>
      </c>
      <c r="I291" s="70" t="s">
        <v>493</v>
      </c>
      <c r="J291" s="71">
        <v>0</v>
      </c>
      <c r="K291" s="71">
        <v>0</v>
      </c>
      <c r="L291" s="71">
        <v>0</v>
      </c>
      <c r="M291" s="71">
        <v>0</v>
      </c>
      <c r="N291" s="71">
        <v>0</v>
      </c>
      <c r="O291" s="71">
        <v>0</v>
      </c>
      <c r="P291" s="71">
        <v>0</v>
      </c>
      <c r="Q291" s="71">
        <v>0</v>
      </c>
      <c r="R291" s="71">
        <v>0</v>
      </c>
      <c r="S291" s="71">
        <f t="shared" si="8"/>
        <v>1122.48</v>
      </c>
      <c r="T291" s="71">
        <f t="shared" si="9"/>
        <v>0</v>
      </c>
    </row>
    <row r="292" spans="1:20">
      <c r="A292" s="68">
        <v>1</v>
      </c>
      <c r="B292" s="68">
        <v>2870</v>
      </c>
      <c r="C292" s="69" t="s">
        <v>252</v>
      </c>
      <c r="D292" s="72">
        <v>40455</v>
      </c>
      <c r="E292" s="72"/>
      <c r="F292" s="68">
        <v>2042</v>
      </c>
      <c r="G292" s="70">
        <v>1237.55</v>
      </c>
      <c r="H292" s="71">
        <v>0</v>
      </c>
      <c r="I292" s="70" t="s">
        <v>493</v>
      </c>
      <c r="J292" s="71">
        <v>0</v>
      </c>
      <c r="K292" s="71">
        <v>0</v>
      </c>
      <c r="L292" s="71">
        <v>0</v>
      </c>
      <c r="M292" s="71">
        <v>0</v>
      </c>
      <c r="N292" s="71">
        <v>0</v>
      </c>
      <c r="O292" s="71">
        <v>0</v>
      </c>
      <c r="P292" s="71">
        <v>0</v>
      </c>
      <c r="Q292" s="71">
        <v>0</v>
      </c>
      <c r="R292" s="71">
        <v>0</v>
      </c>
      <c r="S292" s="71">
        <f t="shared" si="8"/>
        <v>1237.55</v>
      </c>
      <c r="T292" s="71">
        <f t="shared" si="9"/>
        <v>0</v>
      </c>
    </row>
    <row r="293" spans="1:20">
      <c r="A293" s="68">
        <v>1</v>
      </c>
      <c r="B293" s="68">
        <v>2871</v>
      </c>
      <c r="C293" s="69" t="s">
        <v>253</v>
      </c>
      <c r="D293" s="72">
        <v>40455</v>
      </c>
      <c r="E293" s="72"/>
      <c r="F293" s="68">
        <v>2003</v>
      </c>
      <c r="G293" s="70">
        <v>1237.54</v>
      </c>
      <c r="H293" s="71">
        <v>0</v>
      </c>
      <c r="I293" s="70" t="s">
        <v>493</v>
      </c>
      <c r="J293" s="71">
        <v>0</v>
      </c>
      <c r="K293" s="71">
        <v>0</v>
      </c>
      <c r="L293" s="71">
        <v>0</v>
      </c>
      <c r="M293" s="71">
        <v>0</v>
      </c>
      <c r="N293" s="71">
        <v>0</v>
      </c>
      <c r="O293" s="71">
        <v>0</v>
      </c>
      <c r="P293" s="71">
        <v>0</v>
      </c>
      <c r="Q293" s="71">
        <v>0</v>
      </c>
      <c r="R293" s="71">
        <v>0</v>
      </c>
      <c r="S293" s="71">
        <f t="shared" si="8"/>
        <v>1237.54</v>
      </c>
      <c r="T293" s="71">
        <f t="shared" si="9"/>
        <v>0</v>
      </c>
    </row>
    <row r="294" spans="1:20">
      <c r="A294" s="68">
        <v>16</v>
      </c>
      <c r="B294" s="68">
        <v>2873</v>
      </c>
      <c r="C294" s="69" t="s">
        <v>437</v>
      </c>
      <c r="D294" s="72">
        <v>40455</v>
      </c>
      <c r="E294" s="72"/>
      <c r="F294" s="68">
        <v>2037</v>
      </c>
      <c r="G294" s="70">
        <v>4043.16</v>
      </c>
      <c r="H294" s="71">
        <v>0</v>
      </c>
      <c r="I294" s="70" t="s">
        <v>493</v>
      </c>
      <c r="J294" s="71">
        <v>0</v>
      </c>
      <c r="K294" s="71">
        <v>0</v>
      </c>
      <c r="L294" s="71">
        <v>0</v>
      </c>
      <c r="M294" s="71">
        <v>0</v>
      </c>
      <c r="N294" s="71">
        <v>0</v>
      </c>
      <c r="O294" s="71">
        <v>0</v>
      </c>
      <c r="P294" s="71">
        <v>0</v>
      </c>
      <c r="Q294" s="71">
        <v>0</v>
      </c>
      <c r="R294" s="71">
        <v>0</v>
      </c>
      <c r="S294" s="71">
        <f t="shared" si="8"/>
        <v>4043.16</v>
      </c>
      <c r="T294" s="71">
        <f t="shared" si="9"/>
        <v>0</v>
      </c>
    </row>
    <row r="295" spans="1:20">
      <c r="A295" s="68">
        <v>25</v>
      </c>
      <c r="B295" s="68">
        <v>2878</v>
      </c>
      <c r="C295" s="69" t="s">
        <v>450</v>
      </c>
      <c r="D295" s="72">
        <v>40457</v>
      </c>
      <c r="E295" s="72"/>
      <c r="F295" s="68">
        <v>2009</v>
      </c>
      <c r="G295" s="70">
        <v>1651.49</v>
      </c>
      <c r="H295" s="71">
        <v>0</v>
      </c>
      <c r="I295" s="70" t="s">
        <v>493</v>
      </c>
      <c r="J295" s="71">
        <v>0</v>
      </c>
      <c r="K295" s="71">
        <v>0</v>
      </c>
      <c r="L295" s="71">
        <v>178.97</v>
      </c>
      <c r="M295" s="71">
        <v>0</v>
      </c>
      <c r="N295" s="71">
        <v>0</v>
      </c>
      <c r="O295" s="71">
        <v>0</v>
      </c>
      <c r="P295" s="71">
        <v>0</v>
      </c>
      <c r="Q295" s="71">
        <v>0</v>
      </c>
      <c r="R295" s="71">
        <v>0</v>
      </c>
      <c r="S295" s="71">
        <f t="shared" si="8"/>
        <v>1651.49</v>
      </c>
      <c r="T295" s="71">
        <f t="shared" si="9"/>
        <v>178.97</v>
      </c>
    </row>
    <row r="296" spans="1:20">
      <c r="A296" s="68">
        <v>1</v>
      </c>
      <c r="B296" s="68">
        <v>2882</v>
      </c>
      <c r="C296" s="69" t="s">
        <v>254</v>
      </c>
      <c r="D296" s="72">
        <v>40485</v>
      </c>
      <c r="E296" s="72"/>
      <c r="F296" s="68">
        <v>2003</v>
      </c>
      <c r="G296" s="70">
        <v>1237.53</v>
      </c>
      <c r="H296" s="71">
        <v>0</v>
      </c>
      <c r="I296" s="70" t="s">
        <v>493</v>
      </c>
      <c r="J296" s="71">
        <v>0</v>
      </c>
      <c r="K296" s="71">
        <v>0</v>
      </c>
      <c r="L296" s="71">
        <v>0</v>
      </c>
      <c r="M296" s="71">
        <v>0</v>
      </c>
      <c r="N296" s="71">
        <v>0</v>
      </c>
      <c r="O296" s="71">
        <v>0</v>
      </c>
      <c r="P296" s="71">
        <v>0</v>
      </c>
      <c r="Q296" s="71">
        <v>0</v>
      </c>
      <c r="R296" s="71">
        <v>0</v>
      </c>
      <c r="S296" s="71">
        <f t="shared" si="8"/>
        <v>1237.53</v>
      </c>
      <c r="T296" s="71">
        <f t="shared" si="9"/>
        <v>0</v>
      </c>
    </row>
    <row r="297" spans="1:20">
      <c r="A297" s="68">
        <v>1</v>
      </c>
      <c r="B297" s="68">
        <v>2887</v>
      </c>
      <c r="C297" s="69" t="s">
        <v>255</v>
      </c>
      <c r="D297" s="72">
        <v>40513</v>
      </c>
      <c r="E297" s="72"/>
      <c r="F297" s="68">
        <v>2009</v>
      </c>
      <c r="G297" s="70">
        <v>1651.5</v>
      </c>
      <c r="H297" s="71">
        <v>0</v>
      </c>
      <c r="I297" s="70" t="s">
        <v>493</v>
      </c>
      <c r="J297" s="71">
        <v>0</v>
      </c>
      <c r="K297" s="71">
        <v>0</v>
      </c>
      <c r="L297" s="71">
        <v>0</v>
      </c>
      <c r="M297" s="71">
        <v>0</v>
      </c>
      <c r="N297" s="71">
        <v>0</v>
      </c>
      <c r="O297" s="71">
        <v>0</v>
      </c>
      <c r="P297" s="71">
        <v>0</v>
      </c>
      <c r="Q297" s="71">
        <v>0</v>
      </c>
      <c r="R297" s="71">
        <v>0</v>
      </c>
      <c r="S297" s="71">
        <f t="shared" si="8"/>
        <v>1651.5</v>
      </c>
      <c r="T297" s="71">
        <f t="shared" si="9"/>
        <v>0</v>
      </c>
    </row>
    <row r="298" spans="1:20">
      <c r="A298" s="68">
        <v>1</v>
      </c>
      <c r="B298" s="68">
        <v>2889</v>
      </c>
      <c r="C298" s="69" t="s">
        <v>256</v>
      </c>
      <c r="D298" s="72">
        <v>40575</v>
      </c>
      <c r="E298" s="72"/>
      <c r="F298" s="68">
        <v>2008</v>
      </c>
      <c r="G298" s="70">
        <v>1911.8</v>
      </c>
      <c r="H298" s="71">
        <v>0</v>
      </c>
      <c r="I298" s="70" t="s">
        <v>493</v>
      </c>
      <c r="J298" s="71">
        <v>0</v>
      </c>
      <c r="K298" s="71">
        <v>0</v>
      </c>
      <c r="L298" s="71">
        <v>0</v>
      </c>
      <c r="M298" s="71">
        <v>0</v>
      </c>
      <c r="N298" s="71">
        <v>0</v>
      </c>
      <c r="O298" s="71">
        <v>0</v>
      </c>
      <c r="P298" s="71">
        <v>0</v>
      </c>
      <c r="Q298" s="71">
        <v>0</v>
      </c>
      <c r="R298" s="71">
        <v>0</v>
      </c>
      <c r="S298" s="71">
        <f t="shared" si="8"/>
        <v>1911.8</v>
      </c>
      <c r="T298" s="71">
        <f t="shared" si="9"/>
        <v>0</v>
      </c>
    </row>
    <row r="299" spans="1:20">
      <c r="A299" s="68">
        <v>1</v>
      </c>
      <c r="B299" s="68">
        <v>2890</v>
      </c>
      <c r="C299" s="69" t="s">
        <v>257</v>
      </c>
      <c r="D299" s="72">
        <v>40575</v>
      </c>
      <c r="E299" s="72"/>
      <c r="F299" s="68">
        <v>2003</v>
      </c>
      <c r="G299" s="70">
        <v>1122.48</v>
      </c>
      <c r="H299" s="71">
        <v>0</v>
      </c>
      <c r="I299" s="70" t="s">
        <v>493</v>
      </c>
      <c r="J299" s="71">
        <v>0</v>
      </c>
      <c r="K299" s="71">
        <v>0</v>
      </c>
      <c r="L299" s="71">
        <v>0</v>
      </c>
      <c r="M299" s="71">
        <v>0</v>
      </c>
      <c r="N299" s="71">
        <v>0</v>
      </c>
      <c r="O299" s="71">
        <v>0</v>
      </c>
      <c r="P299" s="71">
        <v>0</v>
      </c>
      <c r="Q299" s="71">
        <v>0</v>
      </c>
      <c r="R299" s="71">
        <v>0</v>
      </c>
      <c r="S299" s="71">
        <f t="shared" si="8"/>
        <v>1122.48</v>
      </c>
      <c r="T299" s="71">
        <f t="shared" si="9"/>
        <v>0</v>
      </c>
    </row>
    <row r="300" spans="1:20">
      <c r="A300" s="68">
        <v>1</v>
      </c>
      <c r="B300" s="68">
        <v>2891</v>
      </c>
      <c r="C300" s="69" t="s">
        <v>258</v>
      </c>
      <c r="D300" s="72">
        <v>40575</v>
      </c>
      <c r="E300" s="72"/>
      <c r="F300" s="68">
        <v>2003</v>
      </c>
      <c r="G300" s="70">
        <v>1178.6099999999999</v>
      </c>
      <c r="H300" s="71">
        <v>0</v>
      </c>
      <c r="I300" s="70" t="s">
        <v>493</v>
      </c>
      <c r="J300" s="71">
        <v>0</v>
      </c>
      <c r="K300" s="71">
        <v>0</v>
      </c>
      <c r="L300" s="71">
        <v>0</v>
      </c>
      <c r="M300" s="71">
        <v>0</v>
      </c>
      <c r="N300" s="71">
        <v>0</v>
      </c>
      <c r="O300" s="71">
        <v>0</v>
      </c>
      <c r="P300" s="71">
        <v>0</v>
      </c>
      <c r="Q300" s="71">
        <v>0</v>
      </c>
      <c r="R300" s="71">
        <v>0</v>
      </c>
      <c r="S300" s="71">
        <f t="shared" si="8"/>
        <v>1178.6099999999999</v>
      </c>
      <c r="T300" s="71">
        <f t="shared" si="9"/>
        <v>0</v>
      </c>
    </row>
    <row r="301" spans="1:20">
      <c r="A301" s="68">
        <v>1</v>
      </c>
      <c r="B301" s="68">
        <v>2894</v>
      </c>
      <c r="C301" s="69" t="s">
        <v>259</v>
      </c>
      <c r="D301" s="72">
        <v>40575</v>
      </c>
      <c r="E301" s="72"/>
      <c r="F301" s="68">
        <v>2003</v>
      </c>
      <c r="G301" s="70">
        <v>1237.54</v>
      </c>
      <c r="H301" s="71">
        <v>0</v>
      </c>
      <c r="I301" s="70" t="s">
        <v>493</v>
      </c>
      <c r="J301" s="71">
        <v>0</v>
      </c>
      <c r="K301" s="71">
        <v>0</v>
      </c>
      <c r="L301" s="71">
        <v>0</v>
      </c>
      <c r="M301" s="71">
        <v>0</v>
      </c>
      <c r="N301" s="71">
        <v>0</v>
      </c>
      <c r="O301" s="71">
        <v>0</v>
      </c>
      <c r="P301" s="71">
        <v>0</v>
      </c>
      <c r="Q301" s="71">
        <v>0</v>
      </c>
      <c r="R301" s="71">
        <v>0</v>
      </c>
      <c r="S301" s="71">
        <f t="shared" si="8"/>
        <v>1237.54</v>
      </c>
      <c r="T301" s="71">
        <f t="shared" si="9"/>
        <v>0</v>
      </c>
    </row>
    <row r="302" spans="1:20">
      <c r="A302" s="68">
        <v>1</v>
      </c>
      <c r="B302" s="68">
        <v>2895</v>
      </c>
      <c r="C302" s="69" t="s">
        <v>260</v>
      </c>
      <c r="D302" s="72">
        <v>40575</v>
      </c>
      <c r="E302" s="72"/>
      <c r="F302" s="68">
        <v>2003</v>
      </c>
      <c r="G302" s="70">
        <v>1122.48</v>
      </c>
      <c r="H302" s="71">
        <v>0</v>
      </c>
      <c r="I302" s="70" t="s">
        <v>493</v>
      </c>
      <c r="J302" s="71">
        <v>0</v>
      </c>
      <c r="K302" s="71">
        <v>0</v>
      </c>
      <c r="L302" s="71">
        <v>0</v>
      </c>
      <c r="M302" s="71">
        <v>0</v>
      </c>
      <c r="N302" s="71">
        <v>0</v>
      </c>
      <c r="O302" s="71">
        <v>0</v>
      </c>
      <c r="P302" s="71">
        <v>0</v>
      </c>
      <c r="Q302" s="71">
        <v>0</v>
      </c>
      <c r="R302" s="71">
        <v>0</v>
      </c>
      <c r="S302" s="71">
        <f t="shared" si="8"/>
        <v>1122.48</v>
      </c>
      <c r="T302" s="71">
        <f t="shared" si="9"/>
        <v>0</v>
      </c>
    </row>
    <row r="303" spans="1:20">
      <c r="A303" s="68">
        <v>47</v>
      </c>
      <c r="B303" s="68">
        <v>2904</v>
      </c>
      <c r="C303" s="69" t="s">
        <v>465</v>
      </c>
      <c r="D303" s="72">
        <v>40605</v>
      </c>
      <c r="E303" s="72"/>
      <c r="F303" s="68">
        <v>2009</v>
      </c>
      <c r="G303" s="70">
        <v>1651.5</v>
      </c>
      <c r="H303" s="71">
        <v>0</v>
      </c>
      <c r="I303" s="70" t="s">
        <v>493</v>
      </c>
      <c r="J303" s="71">
        <v>0</v>
      </c>
      <c r="K303" s="71">
        <v>0</v>
      </c>
      <c r="L303" s="71">
        <v>0</v>
      </c>
      <c r="M303" s="71">
        <v>0</v>
      </c>
      <c r="N303" s="71">
        <v>0</v>
      </c>
      <c r="O303" s="71">
        <v>0</v>
      </c>
      <c r="P303" s="71">
        <v>0</v>
      </c>
      <c r="Q303" s="71">
        <v>0</v>
      </c>
      <c r="R303" s="71">
        <v>0</v>
      </c>
      <c r="S303" s="71">
        <f t="shared" si="8"/>
        <v>1651.5</v>
      </c>
      <c r="T303" s="71">
        <f t="shared" si="9"/>
        <v>0</v>
      </c>
    </row>
    <row r="304" spans="1:20">
      <c r="A304" s="68">
        <v>14</v>
      </c>
      <c r="B304" s="68">
        <v>2906</v>
      </c>
      <c r="C304" s="69" t="s">
        <v>433</v>
      </c>
      <c r="D304" s="72">
        <v>40612</v>
      </c>
      <c r="E304" s="72"/>
      <c r="F304" s="68">
        <v>2037</v>
      </c>
      <c r="G304" s="70">
        <v>4043.16</v>
      </c>
      <c r="H304" s="71">
        <v>0</v>
      </c>
      <c r="I304" s="70" t="s">
        <v>493</v>
      </c>
      <c r="J304" s="71">
        <v>0</v>
      </c>
      <c r="K304" s="71">
        <v>0</v>
      </c>
      <c r="L304" s="71">
        <v>0</v>
      </c>
      <c r="M304" s="71">
        <v>0</v>
      </c>
      <c r="N304" s="71">
        <v>0</v>
      </c>
      <c r="O304" s="71">
        <v>0</v>
      </c>
      <c r="P304" s="71">
        <v>0</v>
      </c>
      <c r="Q304" s="71">
        <v>0</v>
      </c>
      <c r="R304" s="71">
        <v>0</v>
      </c>
      <c r="S304" s="71">
        <f t="shared" si="8"/>
        <v>4043.16</v>
      </c>
      <c r="T304" s="71">
        <f t="shared" si="9"/>
        <v>0</v>
      </c>
    </row>
    <row r="305" spans="1:20">
      <c r="A305" s="68">
        <v>1</v>
      </c>
      <c r="B305" s="68">
        <v>2907</v>
      </c>
      <c r="C305" s="69" t="s">
        <v>261</v>
      </c>
      <c r="D305" s="72">
        <v>40623</v>
      </c>
      <c r="E305" s="72"/>
      <c r="F305" s="68">
        <v>2009</v>
      </c>
      <c r="G305" s="70">
        <v>1651.5</v>
      </c>
      <c r="H305" s="71">
        <v>0</v>
      </c>
      <c r="I305" s="70" t="s">
        <v>493</v>
      </c>
      <c r="J305" s="71">
        <v>0</v>
      </c>
      <c r="K305" s="71">
        <v>0</v>
      </c>
      <c r="L305" s="71">
        <v>0</v>
      </c>
      <c r="M305" s="71">
        <v>0</v>
      </c>
      <c r="N305" s="71">
        <v>0</v>
      </c>
      <c r="O305" s="71">
        <v>0</v>
      </c>
      <c r="P305" s="71">
        <v>0</v>
      </c>
      <c r="Q305" s="71">
        <v>0</v>
      </c>
      <c r="R305" s="71">
        <v>0</v>
      </c>
      <c r="S305" s="71">
        <f t="shared" si="8"/>
        <v>1651.5</v>
      </c>
      <c r="T305" s="71">
        <f t="shared" si="9"/>
        <v>0</v>
      </c>
    </row>
    <row r="306" spans="1:20">
      <c r="A306" s="68">
        <v>1</v>
      </c>
      <c r="B306" s="68">
        <v>2909</v>
      </c>
      <c r="C306" s="69" t="s">
        <v>262</v>
      </c>
      <c r="D306" s="72">
        <v>40634</v>
      </c>
      <c r="E306" s="72"/>
      <c r="F306" s="68">
        <v>2009</v>
      </c>
      <c r="G306" s="70">
        <v>1651.5</v>
      </c>
      <c r="H306" s="71">
        <v>0</v>
      </c>
      <c r="I306" s="70" t="s">
        <v>493</v>
      </c>
      <c r="J306" s="71">
        <v>0</v>
      </c>
      <c r="K306" s="71">
        <v>0</v>
      </c>
      <c r="L306" s="71">
        <v>0</v>
      </c>
      <c r="M306" s="71">
        <v>0</v>
      </c>
      <c r="N306" s="71">
        <v>0</v>
      </c>
      <c r="O306" s="71">
        <v>0</v>
      </c>
      <c r="P306" s="71">
        <v>0</v>
      </c>
      <c r="Q306" s="71">
        <v>0</v>
      </c>
      <c r="R306" s="71">
        <v>0</v>
      </c>
      <c r="S306" s="71">
        <f t="shared" si="8"/>
        <v>1651.5</v>
      </c>
      <c r="T306" s="71">
        <f t="shared" si="9"/>
        <v>0</v>
      </c>
    </row>
    <row r="307" spans="1:20">
      <c r="A307" s="68">
        <v>1</v>
      </c>
      <c r="B307" s="68">
        <v>2910</v>
      </c>
      <c r="C307" s="69" t="s">
        <v>263</v>
      </c>
      <c r="D307" s="72">
        <v>40639</v>
      </c>
      <c r="E307" s="72"/>
      <c r="F307" s="68">
        <v>2009</v>
      </c>
      <c r="G307" s="70">
        <v>1734.07</v>
      </c>
      <c r="H307" s="71">
        <v>0</v>
      </c>
      <c r="I307" s="70" t="s">
        <v>493</v>
      </c>
      <c r="J307" s="71">
        <v>1993.92</v>
      </c>
      <c r="K307" s="71">
        <v>0</v>
      </c>
      <c r="L307" s="71">
        <v>0</v>
      </c>
      <c r="M307" s="71">
        <v>1250</v>
      </c>
      <c r="N307" s="71">
        <v>0</v>
      </c>
      <c r="O307" s="71">
        <v>0</v>
      </c>
      <c r="P307" s="71">
        <v>0</v>
      </c>
      <c r="Q307" s="71">
        <v>0</v>
      </c>
      <c r="R307" s="71">
        <v>0</v>
      </c>
      <c r="S307" s="71">
        <f t="shared" si="8"/>
        <v>1734.07</v>
      </c>
      <c r="T307" s="71">
        <f t="shared" si="9"/>
        <v>3243.92</v>
      </c>
    </row>
    <row r="308" spans="1:20">
      <c r="A308" s="68">
        <v>1</v>
      </c>
      <c r="B308" s="68">
        <v>2911</v>
      </c>
      <c r="C308" s="69" t="s">
        <v>264</v>
      </c>
      <c r="D308" s="72">
        <v>40644</v>
      </c>
      <c r="E308" s="72"/>
      <c r="F308" s="68">
        <v>2003</v>
      </c>
      <c r="G308" s="70">
        <v>1237.53</v>
      </c>
      <c r="H308" s="71">
        <v>0</v>
      </c>
      <c r="I308" s="70" t="s">
        <v>493</v>
      </c>
      <c r="J308" s="71">
        <v>0</v>
      </c>
      <c r="K308" s="71">
        <v>0</v>
      </c>
      <c r="L308" s="71">
        <v>0</v>
      </c>
      <c r="M308" s="71">
        <v>0</v>
      </c>
      <c r="N308" s="71">
        <v>0</v>
      </c>
      <c r="O308" s="71">
        <v>0</v>
      </c>
      <c r="P308" s="71">
        <v>0</v>
      </c>
      <c r="Q308" s="71">
        <v>0</v>
      </c>
      <c r="R308" s="71">
        <v>0</v>
      </c>
      <c r="S308" s="71">
        <f t="shared" si="8"/>
        <v>1237.53</v>
      </c>
      <c r="T308" s="71">
        <f t="shared" si="9"/>
        <v>0</v>
      </c>
    </row>
    <row r="309" spans="1:20">
      <c r="A309" s="68">
        <v>1</v>
      </c>
      <c r="B309" s="68">
        <v>2913</v>
      </c>
      <c r="C309" s="69" t="s">
        <v>265</v>
      </c>
      <c r="D309" s="72">
        <v>40644</v>
      </c>
      <c r="E309" s="72"/>
      <c r="F309" s="68">
        <v>2003</v>
      </c>
      <c r="G309" s="70">
        <v>1237.53</v>
      </c>
      <c r="H309" s="71">
        <v>0</v>
      </c>
      <c r="I309" s="70" t="s">
        <v>493</v>
      </c>
      <c r="J309" s="71">
        <v>0</v>
      </c>
      <c r="K309" s="71">
        <v>0</v>
      </c>
      <c r="L309" s="71">
        <v>0</v>
      </c>
      <c r="M309" s="71">
        <v>0</v>
      </c>
      <c r="N309" s="71">
        <v>0</v>
      </c>
      <c r="O309" s="71">
        <v>0</v>
      </c>
      <c r="P309" s="71">
        <v>0</v>
      </c>
      <c r="Q309" s="71">
        <v>0</v>
      </c>
      <c r="R309" s="71">
        <v>0</v>
      </c>
      <c r="S309" s="71">
        <f t="shared" si="8"/>
        <v>1237.53</v>
      </c>
      <c r="T309" s="71">
        <f t="shared" si="9"/>
        <v>0</v>
      </c>
    </row>
    <row r="310" spans="1:20">
      <c r="A310" s="68">
        <v>1</v>
      </c>
      <c r="B310" s="68">
        <v>2915</v>
      </c>
      <c r="C310" s="69" t="s">
        <v>266</v>
      </c>
      <c r="D310" s="72">
        <v>40647</v>
      </c>
      <c r="E310" s="72"/>
      <c r="F310" s="68">
        <v>2003</v>
      </c>
      <c r="G310" s="70">
        <v>1237.53</v>
      </c>
      <c r="H310" s="71">
        <v>0</v>
      </c>
      <c r="I310" s="70" t="s">
        <v>493</v>
      </c>
      <c r="J310" s="71">
        <v>0</v>
      </c>
      <c r="K310" s="71">
        <v>0</v>
      </c>
      <c r="L310" s="71">
        <v>0</v>
      </c>
      <c r="M310" s="71">
        <v>0</v>
      </c>
      <c r="N310" s="71">
        <v>0</v>
      </c>
      <c r="O310" s="71">
        <v>0</v>
      </c>
      <c r="P310" s="71">
        <v>0</v>
      </c>
      <c r="Q310" s="71">
        <v>0</v>
      </c>
      <c r="R310" s="71">
        <v>0</v>
      </c>
      <c r="S310" s="71">
        <f t="shared" si="8"/>
        <v>1237.53</v>
      </c>
      <c r="T310" s="71">
        <f t="shared" si="9"/>
        <v>0</v>
      </c>
    </row>
    <row r="311" spans="1:20">
      <c r="A311" s="68">
        <v>1</v>
      </c>
      <c r="B311" s="68">
        <v>2917</v>
      </c>
      <c r="C311" s="69" t="s">
        <v>267</v>
      </c>
      <c r="D311" s="72">
        <v>40644</v>
      </c>
      <c r="E311" s="72"/>
      <c r="F311" s="68">
        <v>2003</v>
      </c>
      <c r="G311" s="70">
        <v>1299.4100000000001</v>
      </c>
      <c r="H311" s="71">
        <v>0</v>
      </c>
      <c r="I311" s="70" t="s">
        <v>493</v>
      </c>
      <c r="J311" s="71">
        <v>0</v>
      </c>
      <c r="K311" s="71">
        <v>0</v>
      </c>
      <c r="L311" s="71">
        <v>0</v>
      </c>
      <c r="M311" s="71">
        <v>0</v>
      </c>
      <c r="N311" s="71">
        <v>0</v>
      </c>
      <c r="O311" s="71">
        <v>0</v>
      </c>
      <c r="P311" s="71">
        <v>0</v>
      </c>
      <c r="Q311" s="71">
        <v>0</v>
      </c>
      <c r="R311" s="71">
        <v>0</v>
      </c>
      <c r="S311" s="71">
        <f t="shared" si="8"/>
        <v>1299.4100000000001</v>
      </c>
      <c r="T311" s="71">
        <f t="shared" si="9"/>
        <v>0</v>
      </c>
    </row>
    <row r="312" spans="1:20">
      <c r="A312" s="68">
        <v>1</v>
      </c>
      <c r="B312" s="68">
        <v>2918</v>
      </c>
      <c r="C312" s="69" t="s">
        <v>268</v>
      </c>
      <c r="D312" s="72">
        <v>40644</v>
      </c>
      <c r="E312" s="72"/>
      <c r="F312" s="68">
        <v>2003</v>
      </c>
      <c r="G312" s="70">
        <v>1122.48</v>
      </c>
      <c r="H312" s="71">
        <v>0</v>
      </c>
      <c r="I312" s="70" t="s">
        <v>493</v>
      </c>
      <c r="J312" s="71">
        <v>0</v>
      </c>
      <c r="K312" s="71">
        <v>0</v>
      </c>
      <c r="L312" s="71">
        <v>0</v>
      </c>
      <c r="M312" s="71">
        <v>0</v>
      </c>
      <c r="N312" s="71">
        <v>0</v>
      </c>
      <c r="O312" s="71">
        <v>0</v>
      </c>
      <c r="P312" s="71">
        <v>0</v>
      </c>
      <c r="Q312" s="71">
        <v>0</v>
      </c>
      <c r="R312" s="71">
        <v>0</v>
      </c>
      <c r="S312" s="71">
        <f t="shared" si="8"/>
        <v>1122.48</v>
      </c>
      <c r="T312" s="71">
        <f t="shared" si="9"/>
        <v>0</v>
      </c>
    </row>
    <row r="313" spans="1:20">
      <c r="A313" s="68">
        <v>1</v>
      </c>
      <c r="B313" s="68">
        <v>2921</v>
      </c>
      <c r="C313" s="69" t="s">
        <v>269</v>
      </c>
      <c r="D313" s="72">
        <v>40644</v>
      </c>
      <c r="E313" s="72"/>
      <c r="F313" s="68">
        <v>2003</v>
      </c>
      <c r="G313" s="70">
        <v>1237.53</v>
      </c>
      <c r="H313" s="71">
        <v>0</v>
      </c>
      <c r="I313" s="70" t="s">
        <v>493</v>
      </c>
      <c r="J313" s="71">
        <v>0</v>
      </c>
      <c r="K313" s="71">
        <v>0</v>
      </c>
      <c r="L313" s="71">
        <v>0</v>
      </c>
      <c r="M313" s="71">
        <v>0</v>
      </c>
      <c r="N313" s="71">
        <v>0</v>
      </c>
      <c r="O313" s="71">
        <v>0</v>
      </c>
      <c r="P313" s="71">
        <v>0</v>
      </c>
      <c r="Q313" s="71">
        <v>0</v>
      </c>
      <c r="R313" s="71">
        <v>0</v>
      </c>
      <c r="S313" s="71">
        <f t="shared" si="8"/>
        <v>1237.53</v>
      </c>
      <c r="T313" s="71">
        <f t="shared" si="9"/>
        <v>0</v>
      </c>
    </row>
    <row r="314" spans="1:20">
      <c r="A314" s="68">
        <v>1</v>
      </c>
      <c r="B314" s="68">
        <v>2922</v>
      </c>
      <c r="C314" s="69" t="s">
        <v>270</v>
      </c>
      <c r="D314" s="72">
        <v>40644</v>
      </c>
      <c r="E314" s="72"/>
      <c r="F314" s="68">
        <v>2003</v>
      </c>
      <c r="G314" s="70">
        <v>1299.4100000000001</v>
      </c>
      <c r="H314" s="71">
        <v>0</v>
      </c>
      <c r="I314" s="70" t="s">
        <v>493</v>
      </c>
      <c r="J314" s="71">
        <v>0</v>
      </c>
      <c r="K314" s="71">
        <v>0</v>
      </c>
      <c r="L314" s="71">
        <v>0</v>
      </c>
      <c r="M314" s="71">
        <v>0</v>
      </c>
      <c r="N314" s="71">
        <v>0</v>
      </c>
      <c r="O314" s="71">
        <v>0</v>
      </c>
      <c r="P314" s="71">
        <v>0</v>
      </c>
      <c r="Q314" s="71">
        <v>0</v>
      </c>
      <c r="R314" s="71">
        <v>0</v>
      </c>
      <c r="S314" s="71">
        <f t="shared" si="8"/>
        <v>1299.4100000000001</v>
      </c>
      <c r="T314" s="71">
        <f t="shared" si="9"/>
        <v>0</v>
      </c>
    </row>
    <row r="315" spans="1:20">
      <c r="A315" s="68">
        <v>1</v>
      </c>
      <c r="B315" s="68">
        <v>2924</v>
      </c>
      <c r="C315" s="69" t="s">
        <v>271</v>
      </c>
      <c r="D315" s="72">
        <v>40646</v>
      </c>
      <c r="E315" s="72"/>
      <c r="F315" s="68">
        <v>2009</v>
      </c>
      <c r="G315" s="70">
        <v>1651.49</v>
      </c>
      <c r="H315" s="71">
        <v>0</v>
      </c>
      <c r="I315" s="70" t="s">
        <v>493</v>
      </c>
      <c r="J315" s="71">
        <v>0</v>
      </c>
      <c r="K315" s="71">
        <v>0</v>
      </c>
      <c r="L315" s="71">
        <v>0</v>
      </c>
      <c r="M315" s="71">
        <v>0</v>
      </c>
      <c r="N315" s="71">
        <v>0</v>
      </c>
      <c r="O315" s="71">
        <v>0</v>
      </c>
      <c r="P315" s="71">
        <v>0</v>
      </c>
      <c r="Q315" s="71">
        <v>0</v>
      </c>
      <c r="R315" s="71">
        <v>0</v>
      </c>
      <c r="S315" s="71">
        <f t="shared" si="8"/>
        <v>1651.49</v>
      </c>
      <c r="T315" s="71">
        <f t="shared" si="9"/>
        <v>0</v>
      </c>
    </row>
    <row r="316" spans="1:20">
      <c r="A316" s="68">
        <v>1</v>
      </c>
      <c r="B316" s="68">
        <v>2926</v>
      </c>
      <c r="C316" s="69" t="s">
        <v>272</v>
      </c>
      <c r="D316" s="72">
        <v>40665</v>
      </c>
      <c r="E316" s="72"/>
      <c r="F316" s="68">
        <v>2003</v>
      </c>
      <c r="G316" s="70">
        <v>1364.42</v>
      </c>
      <c r="H316" s="71">
        <v>0</v>
      </c>
      <c r="I316" s="70" t="s">
        <v>493</v>
      </c>
      <c r="J316" s="71">
        <v>0</v>
      </c>
      <c r="K316" s="71">
        <v>0</v>
      </c>
      <c r="L316" s="71">
        <v>0</v>
      </c>
      <c r="M316" s="71">
        <v>0</v>
      </c>
      <c r="N316" s="71">
        <v>0</v>
      </c>
      <c r="O316" s="71">
        <v>0</v>
      </c>
      <c r="P316" s="71">
        <v>0</v>
      </c>
      <c r="Q316" s="71">
        <v>0</v>
      </c>
      <c r="R316" s="71">
        <v>0</v>
      </c>
      <c r="S316" s="71">
        <f t="shared" si="8"/>
        <v>1364.42</v>
      </c>
      <c r="T316" s="71">
        <f t="shared" si="9"/>
        <v>0</v>
      </c>
    </row>
    <row r="317" spans="1:20">
      <c r="A317" s="68">
        <v>1</v>
      </c>
      <c r="B317" s="68">
        <v>2927</v>
      </c>
      <c r="C317" s="69" t="s">
        <v>273</v>
      </c>
      <c r="D317" s="72">
        <v>40665</v>
      </c>
      <c r="E317" s="72"/>
      <c r="F317" s="68">
        <v>2003</v>
      </c>
      <c r="G317" s="70">
        <v>1237.54</v>
      </c>
      <c r="H317" s="71">
        <v>0</v>
      </c>
      <c r="I317" s="70" t="s">
        <v>493</v>
      </c>
      <c r="J317" s="71">
        <v>0</v>
      </c>
      <c r="K317" s="71">
        <v>0</v>
      </c>
      <c r="L317" s="71">
        <v>0</v>
      </c>
      <c r="M317" s="71">
        <v>0</v>
      </c>
      <c r="N317" s="71">
        <v>0</v>
      </c>
      <c r="O317" s="71">
        <v>0</v>
      </c>
      <c r="P317" s="71">
        <v>0</v>
      </c>
      <c r="Q317" s="71">
        <v>0</v>
      </c>
      <c r="R317" s="71">
        <v>0</v>
      </c>
      <c r="S317" s="71">
        <f t="shared" si="8"/>
        <v>1237.54</v>
      </c>
      <c r="T317" s="71">
        <f t="shared" si="9"/>
        <v>0</v>
      </c>
    </row>
    <row r="318" spans="1:20">
      <c r="A318" s="68">
        <v>1</v>
      </c>
      <c r="B318" s="68">
        <v>2930</v>
      </c>
      <c r="C318" s="69" t="s">
        <v>274</v>
      </c>
      <c r="D318" s="72">
        <v>40665</v>
      </c>
      <c r="E318" s="72"/>
      <c r="F318" s="68">
        <v>2043</v>
      </c>
      <c r="G318" s="70">
        <v>1364.42</v>
      </c>
      <c r="H318" s="71">
        <v>0</v>
      </c>
      <c r="I318" s="70" t="s">
        <v>493</v>
      </c>
      <c r="J318" s="71">
        <v>0</v>
      </c>
      <c r="K318" s="71">
        <v>0</v>
      </c>
      <c r="L318" s="71">
        <v>0</v>
      </c>
      <c r="M318" s="71">
        <v>0</v>
      </c>
      <c r="N318" s="71">
        <v>0</v>
      </c>
      <c r="O318" s="71">
        <v>0</v>
      </c>
      <c r="P318" s="71">
        <v>0</v>
      </c>
      <c r="Q318" s="71">
        <v>0</v>
      </c>
      <c r="R318" s="71">
        <v>0</v>
      </c>
      <c r="S318" s="71">
        <f t="shared" si="8"/>
        <v>1364.42</v>
      </c>
      <c r="T318" s="71">
        <f t="shared" si="9"/>
        <v>0</v>
      </c>
    </row>
    <row r="319" spans="1:20">
      <c r="A319" s="68">
        <v>1</v>
      </c>
      <c r="B319" s="68">
        <v>2931</v>
      </c>
      <c r="C319" s="69" t="s">
        <v>275</v>
      </c>
      <c r="D319" s="72">
        <v>40665</v>
      </c>
      <c r="E319" s="72"/>
      <c r="F319" s="68">
        <v>2003</v>
      </c>
      <c r="G319" s="70">
        <v>1237.53</v>
      </c>
      <c r="H319" s="71">
        <v>0</v>
      </c>
      <c r="I319" s="70" t="s">
        <v>493</v>
      </c>
      <c r="J319" s="71">
        <v>708.95</v>
      </c>
      <c r="K319" s="71">
        <v>0</v>
      </c>
      <c r="L319" s="71">
        <v>0</v>
      </c>
      <c r="M319" s="71">
        <v>0</v>
      </c>
      <c r="N319" s="71">
        <v>0</v>
      </c>
      <c r="O319" s="71">
        <v>0</v>
      </c>
      <c r="P319" s="71">
        <v>0</v>
      </c>
      <c r="Q319" s="71">
        <v>0</v>
      </c>
      <c r="R319" s="71">
        <v>0</v>
      </c>
      <c r="S319" s="71">
        <f t="shared" si="8"/>
        <v>1237.53</v>
      </c>
      <c r="T319" s="71">
        <f t="shared" si="9"/>
        <v>708.95</v>
      </c>
    </row>
    <row r="320" spans="1:20">
      <c r="A320" s="68">
        <v>1</v>
      </c>
      <c r="B320" s="68">
        <v>2933</v>
      </c>
      <c r="C320" s="69" t="s">
        <v>276</v>
      </c>
      <c r="D320" s="72">
        <v>40665</v>
      </c>
      <c r="E320" s="72"/>
      <c r="F320" s="68">
        <v>2042</v>
      </c>
      <c r="G320" s="70">
        <v>1237.53</v>
      </c>
      <c r="H320" s="71">
        <v>0</v>
      </c>
      <c r="I320" s="70" t="s">
        <v>493</v>
      </c>
      <c r="J320" s="71">
        <v>0</v>
      </c>
      <c r="K320" s="71">
        <v>0</v>
      </c>
      <c r="L320" s="71">
        <v>0</v>
      </c>
      <c r="M320" s="71">
        <v>0</v>
      </c>
      <c r="N320" s="71">
        <v>0</v>
      </c>
      <c r="O320" s="71">
        <v>0</v>
      </c>
      <c r="P320" s="71">
        <v>0</v>
      </c>
      <c r="Q320" s="71">
        <v>0</v>
      </c>
      <c r="R320" s="71">
        <v>0</v>
      </c>
      <c r="S320" s="71">
        <f t="shared" si="8"/>
        <v>1237.53</v>
      </c>
      <c r="T320" s="71">
        <f t="shared" si="9"/>
        <v>0</v>
      </c>
    </row>
    <row r="321" spans="1:20">
      <c r="A321" s="68">
        <v>1</v>
      </c>
      <c r="B321" s="68">
        <v>2936</v>
      </c>
      <c r="C321" s="69" t="s">
        <v>277</v>
      </c>
      <c r="D321" s="72">
        <v>40665</v>
      </c>
      <c r="E321" s="72"/>
      <c r="F321" s="68">
        <v>2003</v>
      </c>
      <c r="G321" s="70">
        <v>1237.53</v>
      </c>
      <c r="H321" s="71">
        <v>0</v>
      </c>
      <c r="I321" s="70" t="s">
        <v>493</v>
      </c>
      <c r="J321" s="71">
        <v>0</v>
      </c>
      <c r="K321" s="71">
        <v>0</v>
      </c>
      <c r="L321" s="71">
        <v>0</v>
      </c>
      <c r="M321" s="71">
        <v>0</v>
      </c>
      <c r="N321" s="71">
        <v>0</v>
      </c>
      <c r="O321" s="71">
        <v>0</v>
      </c>
      <c r="P321" s="71">
        <v>0</v>
      </c>
      <c r="Q321" s="71">
        <v>0</v>
      </c>
      <c r="R321" s="71">
        <v>0</v>
      </c>
      <c r="S321" s="71">
        <f t="shared" si="8"/>
        <v>1237.53</v>
      </c>
      <c r="T321" s="71">
        <f t="shared" si="9"/>
        <v>0</v>
      </c>
    </row>
    <row r="322" spans="1:20">
      <c r="A322" s="68">
        <v>1</v>
      </c>
      <c r="B322" s="68">
        <v>2937</v>
      </c>
      <c r="C322" s="69" t="s">
        <v>278</v>
      </c>
      <c r="D322" s="72">
        <v>40665</v>
      </c>
      <c r="E322" s="72"/>
      <c r="F322" s="68">
        <v>2003</v>
      </c>
      <c r="G322" s="70">
        <v>1122.48</v>
      </c>
      <c r="H322" s="71">
        <v>0</v>
      </c>
      <c r="I322" s="70" t="s">
        <v>493</v>
      </c>
      <c r="J322" s="71">
        <v>0</v>
      </c>
      <c r="K322" s="71">
        <v>0</v>
      </c>
      <c r="L322" s="71">
        <v>0</v>
      </c>
      <c r="M322" s="71">
        <v>0</v>
      </c>
      <c r="N322" s="71">
        <v>0</v>
      </c>
      <c r="O322" s="71">
        <v>0</v>
      </c>
      <c r="P322" s="71">
        <v>0</v>
      </c>
      <c r="Q322" s="71">
        <v>0</v>
      </c>
      <c r="R322" s="71">
        <v>0</v>
      </c>
      <c r="S322" s="71">
        <f t="shared" si="8"/>
        <v>1122.48</v>
      </c>
      <c r="T322" s="71">
        <f t="shared" si="9"/>
        <v>0</v>
      </c>
    </row>
    <row r="323" spans="1:20">
      <c r="A323" s="68">
        <v>1</v>
      </c>
      <c r="B323" s="68">
        <v>2941</v>
      </c>
      <c r="C323" s="69" t="s">
        <v>279</v>
      </c>
      <c r="D323" s="72">
        <v>40672</v>
      </c>
      <c r="E323" s="72"/>
      <c r="F323" s="68">
        <v>2009</v>
      </c>
      <c r="G323" s="70">
        <v>1651.49</v>
      </c>
      <c r="H323" s="71">
        <v>0</v>
      </c>
      <c r="I323" s="70" t="s">
        <v>493</v>
      </c>
      <c r="J323" s="71">
        <v>708.95</v>
      </c>
      <c r="K323" s="71">
        <v>0</v>
      </c>
      <c r="L323" s="71">
        <v>0</v>
      </c>
      <c r="M323" s="71">
        <v>0</v>
      </c>
      <c r="N323" s="71">
        <v>0</v>
      </c>
      <c r="O323" s="71">
        <v>0</v>
      </c>
      <c r="P323" s="71">
        <v>0</v>
      </c>
      <c r="Q323" s="71">
        <v>0</v>
      </c>
      <c r="R323" s="71">
        <v>0</v>
      </c>
      <c r="S323" s="71">
        <f t="shared" si="8"/>
        <v>1651.49</v>
      </c>
      <c r="T323" s="71">
        <f t="shared" si="9"/>
        <v>708.95</v>
      </c>
    </row>
    <row r="324" spans="1:20">
      <c r="A324" s="68">
        <v>1</v>
      </c>
      <c r="B324" s="68">
        <v>2942</v>
      </c>
      <c r="C324" s="69" t="s">
        <v>280</v>
      </c>
      <c r="D324" s="72">
        <v>40682</v>
      </c>
      <c r="E324" s="72"/>
      <c r="F324" s="68">
        <v>2003</v>
      </c>
      <c r="G324" s="70">
        <v>1237.54</v>
      </c>
      <c r="H324" s="71">
        <v>0</v>
      </c>
      <c r="I324" s="70" t="s">
        <v>493</v>
      </c>
      <c r="J324" s="71">
        <v>0</v>
      </c>
      <c r="K324" s="71">
        <v>0</v>
      </c>
      <c r="L324" s="71">
        <v>0</v>
      </c>
      <c r="M324" s="71">
        <v>0</v>
      </c>
      <c r="N324" s="71">
        <v>0</v>
      </c>
      <c r="O324" s="71">
        <v>0</v>
      </c>
      <c r="P324" s="71">
        <v>0</v>
      </c>
      <c r="Q324" s="71">
        <v>0</v>
      </c>
      <c r="R324" s="71">
        <v>0</v>
      </c>
      <c r="S324" s="71">
        <f t="shared" si="8"/>
        <v>1237.54</v>
      </c>
      <c r="T324" s="71">
        <f t="shared" si="9"/>
        <v>0</v>
      </c>
    </row>
    <row r="325" spans="1:20">
      <c r="A325" s="68">
        <v>1</v>
      </c>
      <c r="B325" s="68">
        <v>2943</v>
      </c>
      <c r="C325" s="69" t="s">
        <v>281</v>
      </c>
      <c r="D325" s="72">
        <v>40682</v>
      </c>
      <c r="E325" s="72"/>
      <c r="F325" s="68">
        <v>2003</v>
      </c>
      <c r="G325" s="70">
        <v>1122.48</v>
      </c>
      <c r="H325" s="71">
        <v>0</v>
      </c>
      <c r="I325" s="70" t="s">
        <v>493</v>
      </c>
      <c r="J325" s="71">
        <v>0</v>
      </c>
      <c r="K325" s="71">
        <v>0</v>
      </c>
      <c r="L325" s="71">
        <v>0</v>
      </c>
      <c r="M325" s="71">
        <v>0</v>
      </c>
      <c r="N325" s="71">
        <v>0</v>
      </c>
      <c r="O325" s="71">
        <v>0</v>
      </c>
      <c r="P325" s="71">
        <v>0</v>
      </c>
      <c r="Q325" s="71">
        <v>0</v>
      </c>
      <c r="R325" s="71">
        <v>0</v>
      </c>
      <c r="S325" s="71">
        <f t="shared" ref="S325:S388" si="10">SUM(G325:H325)</f>
        <v>1122.48</v>
      </c>
      <c r="T325" s="71">
        <f t="shared" ref="T325:T388" si="11">SUM(J325:R325)</f>
        <v>0</v>
      </c>
    </row>
    <row r="326" spans="1:20">
      <c r="A326" s="68">
        <v>59</v>
      </c>
      <c r="B326" s="68">
        <v>2962</v>
      </c>
      <c r="C326" s="69" t="s">
        <v>483</v>
      </c>
      <c r="D326" s="72">
        <v>41732</v>
      </c>
      <c r="E326" s="72"/>
      <c r="F326" s="68">
        <v>2010</v>
      </c>
      <c r="G326" s="70">
        <v>1572.83</v>
      </c>
      <c r="H326" s="71">
        <v>0</v>
      </c>
      <c r="I326" s="70" t="s">
        <v>493</v>
      </c>
      <c r="J326" s="71">
        <v>0</v>
      </c>
      <c r="K326" s="71">
        <v>0</v>
      </c>
      <c r="L326" s="71">
        <v>178.97</v>
      </c>
      <c r="M326" s="71">
        <v>0</v>
      </c>
      <c r="N326" s="71">
        <v>0</v>
      </c>
      <c r="O326" s="71">
        <v>0</v>
      </c>
      <c r="P326" s="71">
        <v>0</v>
      </c>
      <c r="Q326" s="71">
        <v>0</v>
      </c>
      <c r="R326" s="71">
        <v>0</v>
      </c>
      <c r="S326" s="71">
        <f t="shared" si="10"/>
        <v>1572.83</v>
      </c>
      <c r="T326" s="71">
        <f t="shared" si="11"/>
        <v>178.97</v>
      </c>
    </row>
    <row r="327" spans="1:20">
      <c r="A327" s="68">
        <v>1</v>
      </c>
      <c r="B327" s="68">
        <v>2967</v>
      </c>
      <c r="C327" s="69" t="s">
        <v>418</v>
      </c>
      <c r="D327" s="72">
        <v>41732</v>
      </c>
      <c r="E327" s="72"/>
      <c r="F327" s="68">
        <v>2037</v>
      </c>
      <c r="G327" s="70">
        <v>3492.62</v>
      </c>
      <c r="H327" s="71">
        <v>0</v>
      </c>
      <c r="I327" s="70" t="s">
        <v>493</v>
      </c>
      <c r="J327" s="71">
        <v>0</v>
      </c>
      <c r="K327" s="71">
        <v>0</v>
      </c>
      <c r="L327" s="71">
        <v>0</v>
      </c>
      <c r="M327" s="71">
        <v>0</v>
      </c>
      <c r="N327" s="71">
        <v>0</v>
      </c>
      <c r="O327" s="71">
        <v>0</v>
      </c>
      <c r="P327" s="71">
        <v>0</v>
      </c>
      <c r="Q327" s="71">
        <v>0</v>
      </c>
      <c r="R327" s="71">
        <v>0</v>
      </c>
      <c r="S327" s="71">
        <f t="shared" si="10"/>
        <v>3492.62</v>
      </c>
      <c r="T327" s="71">
        <f t="shared" si="11"/>
        <v>0</v>
      </c>
    </row>
    <row r="328" spans="1:20">
      <c r="A328" s="68">
        <v>1</v>
      </c>
      <c r="B328" s="68">
        <v>2969</v>
      </c>
      <c r="C328" s="69" t="s">
        <v>283</v>
      </c>
      <c r="D328" s="72">
        <v>41732</v>
      </c>
      <c r="E328" s="72"/>
      <c r="F328" s="68">
        <v>2010</v>
      </c>
      <c r="G328" s="70">
        <v>1572.84</v>
      </c>
      <c r="H328" s="71">
        <v>0</v>
      </c>
      <c r="I328" s="70" t="s">
        <v>493</v>
      </c>
      <c r="J328" s="71">
        <v>930.5</v>
      </c>
      <c r="K328" s="71">
        <v>0</v>
      </c>
      <c r="L328" s="71">
        <v>0</v>
      </c>
      <c r="M328" s="71">
        <v>0</v>
      </c>
      <c r="N328" s="71">
        <v>0</v>
      </c>
      <c r="O328" s="71">
        <v>0</v>
      </c>
      <c r="P328" s="71">
        <v>0</v>
      </c>
      <c r="Q328" s="71">
        <v>0</v>
      </c>
      <c r="R328" s="71">
        <v>0</v>
      </c>
      <c r="S328" s="71">
        <f t="shared" si="10"/>
        <v>1572.84</v>
      </c>
      <c r="T328" s="71">
        <f t="shared" si="11"/>
        <v>930.5</v>
      </c>
    </row>
    <row r="329" spans="1:20">
      <c r="A329" s="68">
        <v>3</v>
      </c>
      <c r="B329" s="68">
        <v>2970</v>
      </c>
      <c r="C329" s="69" t="s">
        <v>419</v>
      </c>
      <c r="D329" s="72">
        <v>41732</v>
      </c>
      <c r="E329" s="72"/>
      <c r="F329" s="68">
        <v>2010</v>
      </c>
      <c r="G329" s="70">
        <v>1572.83</v>
      </c>
      <c r="H329" s="71">
        <v>0</v>
      </c>
      <c r="I329" s="70" t="s">
        <v>493</v>
      </c>
      <c r="J329" s="71">
        <v>0</v>
      </c>
      <c r="K329" s="71">
        <v>0</v>
      </c>
      <c r="L329" s="71">
        <v>0</v>
      </c>
      <c r="M329" s="71">
        <v>0</v>
      </c>
      <c r="N329" s="71">
        <v>0</v>
      </c>
      <c r="O329" s="71">
        <v>0</v>
      </c>
      <c r="P329" s="71">
        <v>0</v>
      </c>
      <c r="Q329" s="71">
        <v>0</v>
      </c>
      <c r="R329" s="71">
        <v>0</v>
      </c>
      <c r="S329" s="71">
        <f t="shared" si="10"/>
        <v>1572.83</v>
      </c>
      <c r="T329" s="71">
        <f t="shared" si="11"/>
        <v>0</v>
      </c>
    </row>
    <row r="330" spans="1:20">
      <c r="A330" s="68">
        <v>10</v>
      </c>
      <c r="B330" s="68">
        <v>2971</v>
      </c>
      <c r="C330" s="69" t="s">
        <v>474</v>
      </c>
      <c r="D330" s="72">
        <v>41732</v>
      </c>
      <c r="E330" s="72"/>
      <c r="F330" s="68">
        <v>2010</v>
      </c>
      <c r="G330" s="70">
        <v>1572.83</v>
      </c>
      <c r="H330" s="71">
        <v>0</v>
      </c>
      <c r="I330" s="70" t="s">
        <v>493</v>
      </c>
      <c r="J330" s="71">
        <v>0</v>
      </c>
      <c r="K330" s="71">
        <v>0</v>
      </c>
      <c r="L330" s="71">
        <v>0</v>
      </c>
      <c r="M330" s="71">
        <v>0</v>
      </c>
      <c r="N330" s="71">
        <v>0</v>
      </c>
      <c r="O330" s="71">
        <v>0</v>
      </c>
      <c r="P330" s="71">
        <v>0</v>
      </c>
      <c r="Q330" s="71">
        <v>0</v>
      </c>
      <c r="R330" s="71">
        <v>0</v>
      </c>
      <c r="S330" s="71">
        <f t="shared" si="10"/>
        <v>1572.83</v>
      </c>
      <c r="T330" s="71">
        <f t="shared" si="11"/>
        <v>0</v>
      </c>
    </row>
    <row r="331" spans="1:20">
      <c r="A331" s="68">
        <v>10</v>
      </c>
      <c r="B331" s="68">
        <v>2973</v>
      </c>
      <c r="C331" s="69" t="s">
        <v>428</v>
      </c>
      <c r="D331" s="72">
        <v>41732</v>
      </c>
      <c r="E331" s="72"/>
      <c r="F331" s="68">
        <v>2010</v>
      </c>
      <c r="G331" s="70">
        <v>1572.83</v>
      </c>
      <c r="H331" s="71">
        <v>0</v>
      </c>
      <c r="I331" s="70" t="s">
        <v>493</v>
      </c>
      <c r="J331" s="71">
        <v>0</v>
      </c>
      <c r="K331" s="71">
        <v>0</v>
      </c>
      <c r="L331" s="71">
        <v>178.97</v>
      </c>
      <c r="M331" s="71">
        <v>0</v>
      </c>
      <c r="N331" s="71">
        <v>0</v>
      </c>
      <c r="O331" s="71">
        <v>0</v>
      </c>
      <c r="P331" s="71">
        <v>0</v>
      </c>
      <c r="Q331" s="71">
        <v>0</v>
      </c>
      <c r="R331" s="71">
        <v>0</v>
      </c>
      <c r="S331" s="71">
        <f t="shared" si="10"/>
        <v>1572.83</v>
      </c>
      <c r="T331" s="71">
        <f t="shared" si="11"/>
        <v>178.97</v>
      </c>
    </row>
    <row r="332" spans="1:20">
      <c r="A332" s="68">
        <v>3</v>
      </c>
      <c r="B332" s="68">
        <v>2974</v>
      </c>
      <c r="C332" s="69" t="s">
        <v>429</v>
      </c>
      <c r="D332" s="72">
        <v>41732</v>
      </c>
      <c r="E332" s="72"/>
      <c r="F332" s="68">
        <v>2010</v>
      </c>
      <c r="G332" s="70">
        <v>1572.83</v>
      </c>
      <c r="H332" s="71">
        <v>0</v>
      </c>
      <c r="I332" s="70" t="s">
        <v>493</v>
      </c>
      <c r="J332" s="71">
        <v>0</v>
      </c>
      <c r="K332" s="71">
        <v>0</v>
      </c>
      <c r="L332" s="71">
        <v>0</v>
      </c>
      <c r="M332" s="71">
        <v>0</v>
      </c>
      <c r="N332" s="71">
        <v>0</v>
      </c>
      <c r="O332" s="71">
        <v>0</v>
      </c>
      <c r="P332" s="71">
        <v>0</v>
      </c>
      <c r="Q332" s="71">
        <v>0</v>
      </c>
      <c r="R332" s="71">
        <v>0</v>
      </c>
      <c r="S332" s="71">
        <f t="shared" si="10"/>
        <v>1572.83</v>
      </c>
      <c r="T332" s="71">
        <f t="shared" si="11"/>
        <v>0</v>
      </c>
    </row>
    <row r="333" spans="1:20">
      <c r="A333" s="68">
        <v>23</v>
      </c>
      <c r="B333" s="68">
        <v>2977</v>
      </c>
      <c r="C333" s="69" t="s">
        <v>443</v>
      </c>
      <c r="D333" s="72">
        <v>41732</v>
      </c>
      <c r="E333" s="72"/>
      <c r="F333" s="68">
        <v>2037</v>
      </c>
      <c r="G333" s="70">
        <v>3492.62</v>
      </c>
      <c r="H333" s="71">
        <v>0</v>
      </c>
      <c r="I333" s="70" t="s">
        <v>493</v>
      </c>
      <c r="J333" s="71">
        <v>0</v>
      </c>
      <c r="K333" s="71">
        <v>0</v>
      </c>
      <c r="L333" s="71">
        <v>0</v>
      </c>
      <c r="M333" s="71">
        <v>0</v>
      </c>
      <c r="N333" s="71">
        <v>0</v>
      </c>
      <c r="O333" s="71">
        <v>0</v>
      </c>
      <c r="P333" s="71">
        <v>0</v>
      </c>
      <c r="Q333" s="71">
        <v>0</v>
      </c>
      <c r="R333" s="71">
        <v>0</v>
      </c>
      <c r="S333" s="71">
        <f t="shared" si="10"/>
        <v>3492.62</v>
      </c>
      <c r="T333" s="71">
        <f t="shared" si="11"/>
        <v>0</v>
      </c>
    </row>
    <row r="334" spans="1:20">
      <c r="A334" s="68">
        <v>23</v>
      </c>
      <c r="B334" s="68">
        <v>2978</v>
      </c>
      <c r="C334" s="69" t="s">
        <v>444</v>
      </c>
      <c r="D334" s="72">
        <v>41732</v>
      </c>
      <c r="E334" s="72"/>
      <c r="F334" s="68">
        <v>2010</v>
      </c>
      <c r="G334" s="70">
        <v>1572.83</v>
      </c>
      <c r="H334" s="71">
        <v>0</v>
      </c>
      <c r="I334" s="70" t="s">
        <v>493</v>
      </c>
      <c r="J334" s="71">
        <v>0</v>
      </c>
      <c r="K334" s="71">
        <v>0</v>
      </c>
      <c r="L334" s="71">
        <v>178.97</v>
      </c>
      <c r="M334" s="71">
        <v>0</v>
      </c>
      <c r="N334" s="71">
        <v>0</v>
      </c>
      <c r="O334" s="71">
        <v>0</v>
      </c>
      <c r="P334" s="71">
        <v>0</v>
      </c>
      <c r="Q334" s="71">
        <v>0</v>
      </c>
      <c r="R334" s="71">
        <v>0</v>
      </c>
      <c r="S334" s="71">
        <f t="shared" si="10"/>
        <v>1572.83</v>
      </c>
      <c r="T334" s="71">
        <f t="shared" si="11"/>
        <v>178.97</v>
      </c>
    </row>
    <row r="335" spans="1:20">
      <c r="A335" s="68">
        <v>1</v>
      </c>
      <c r="B335" s="68">
        <v>2982</v>
      </c>
      <c r="C335" s="69" t="s">
        <v>284</v>
      </c>
      <c r="D335" s="72">
        <v>41732</v>
      </c>
      <c r="E335" s="72"/>
      <c r="F335" s="68">
        <v>2033</v>
      </c>
      <c r="G335" s="70">
        <v>2736.54</v>
      </c>
      <c r="H335" s="71">
        <v>0</v>
      </c>
      <c r="I335" s="70" t="s">
        <v>493</v>
      </c>
      <c r="J335" s="71">
        <v>0</v>
      </c>
      <c r="K335" s="71">
        <v>0</v>
      </c>
      <c r="L335" s="71">
        <v>0</v>
      </c>
      <c r="M335" s="71">
        <v>0</v>
      </c>
      <c r="N335" s="71">
        <v>0</v>
      </c>
      <c r="O335" s="71">
        <v>0</v>
      </c>
      <c r="P335" s="71">
        <v>0</v>
      </c>
      <c r="Q335" s="71">
        <v>0</v>
      </c>
      <c r="R335" s="71">
        <v>0</v>
      </c>
      <c r="S335" s="71">
        <f t="shared" si="10"/>
        <v>2736.54</v>
      </c>
      <c r="T335" s="71">
        <f t="shared" si="11"/>
        <v>0</v>
      </c>
    </row>
    <row r="336" spans="1:20">
      <c r="A336" s="68">
        <v>1</v>
      </c>
      <c r="B336" s="68">
        <v>2983</v>
      </c>
      <c r="C336" s="69" t="s">
        <v>285</v>
      </c>
      <c r="D336" s="72">
        <v>41732</v>
      </c>
      <c r="E336" s="72"/>
      <c r="F336" s="68">
        <v>2019</v>
      </c>
      <c r="G336" s="70">
        <v>1572.83</v>
      </c>
      <c r="H336" s="71">
        <v>0</v>
      </c>
      <c r="I336" s="70" t="s">
        <v>493</v>
      </c>
      <c r="J336" s="71">
        <v>708.95</v>
      </c>
      <c r="K336" s="71">
        <v>0</v>
      </c>
      <c r="L336" s="71">
        <v>0</v>
      </c>
      <c r="M336" s="71">
        <v>0</v>
      </c>
      <c r="N336" s="71">
        <v>0</v>
      </c>
      <c r="O336" s="71">
        <v>0</v>
      </c>
      <c r="P336" s="71">
        <v>0</v>
      </c>
      <c r="Q336" s="71">
        <v>0</v>
      </c>
      <c r="R336" s="71">
        <v>0</v>
      </c>
      <c r="S336" s="71">
        <f t="shared" si="10"/>
        <v>1572.83</v>
      </c>
      <c r="T336" s="71">
        <f t="shared" si="11"/>
        <v>708.95</v>
      </c>
    </row>
    <row r="337" spans="1:20">
      <c r="A337" s="68">
        <v>1</v>
      </c>
      <c r="B337" s="68">
        <v>2988</v>
      </c>
      <c r="C337" s="69" t="s">
        <v>286</v>
      </c>
      <c r="D337" s="72">
        <v>41732</v>
      </c>
      <c r="E337" s="72"/>
      <c r="F337" s="68">
        <v>2032</v>
      </c>
      <c r="G337" s="70">
        <v>2736.54</v>
      </c>
      <c r="H337" s="71">
        <v>0</v>
      </c>
      <c r="I337" s="70" t="s">
        <v>493</v>
      </c>
      <c r="J337" s="71">
        <v>0</v>
      </c>
      <c r="K337" s="71">
        <v>0</v>
      </c>
      <c r="L337" s="71">
        <v>0</v>
      </c>
      <c r="M337" s="71">
        <v>0</v>
      </c>
      <c r="N337" s="71">
        <v>0</v>
      </c>
      <c r="O337" s="71">
        <v>0</v>
      </c>
      <c r="P337" s="71">
        <v>0</v>
      </c>
      <c r="Q337" s="71">
        <v>0</v>
      </c>
      <c r="R337" s="71">
        <v>0</v>
      </c>
      <c r="S337" s="71">
        <f t="shared" si="10"/>
        <v>2736.54</v>
      </c>
      <c r="T337" s="71">
        <f t="shared" si="11"/>
        <v>0</v>
      </c>
    </row>
    <row r="338" spans="1:20">
      <c r="A338" s="68">
        <v>1</v>
      </c>
      <c r="B338" s="68">
        <v>2990</v>
      </c>
      <c r="C338" s="69" t="s">
        <v>287</v>
      </c>
      <c r="D338" s="72">
        <v>41732</v>
      </c>
      <c r="E338" s="72"/>
      <c r="F338" s="68">
        <v>2008</v>
      </c>
      <c r="G338" s="70">
        <v>1572.83</v>
      </c>
      <c r="H338" s="71">
        <v>0</v>
      </c>
      <c r="I338" s="70" t="s">
        <v>493</v>
      </c>
      <c r="J338" s="71">
        <v>0</v>
      </c>
      <c r="K338" s="71">
        <v>0</v>
      </c>
      <c r="L338" s="71">
        <v>0</v>
      </c>
      <c r="M338" s="71">
        <v>0</v>
      </c>
      <c r="N338" s="71">
        <v>0</v>
      </c>
      <c r="O338" s="71">
        <v>0</v>
      </c>
      <c r="P338" s="71">
        <v>0</v>
      </c>
      <c r="Q338" s="71">
        <v>0</v>
      </c>
      <c r="R338" s="71">
        <v>0</v>
      </c>
      <c r="S338" s="71">
        <f t="shared" si="10"/>
        <v>1572.83</v>
      </c>
      <c r="T338" s="71">
        <f t="shared" si="11"/>
        <v>0</v>
      </c>
    </row>
    <row r="339" spans="1:20">
      <c r="A339" s="68">
        <v>1</v>
      </c>
      <c r="B339" s="68">
        <v>2991</v>
      </c>
      <c r="C339" s="69" t="s">
        <v>288</v>
      </c>
      <c r="D339" s="72">
        <v>41732</v>
      </c>
      <c r="E339" s="72"/>
      <c r="F339" s="68">
        <v>2008</v>
      </c>
      <c r="G339" s="70">
        <v>1572.83</v>
      </c>
      <c r="H339" s="71">
        <v>0</v>
      </c>
      <c r="I339" s="70" t="s">
        <v>493</v>
      </c>
      <c r="J339" s="71">
        <v>708.95</v>
      </c>
      <c r="K339" s="71">
        <v>0</v>
      </c>
      <c r="L339" s="71">
        <v>0</v>
      </c>
      <c r="M339" s="71">
        <v>0</v>
      </c>
      <c r="N339" s="71">
        <v>0</v>
      </c>
      <c r="O339" s="71">
        <v>0</v>
      </c>
      <c r="P339" s="71">
        <v>0</v>
      </c>
      <c r="Q339" s="71">
        <v>0</v>
      </c>
      <c r="R339" s="71">
        <v>0</v>
      </c>
      <c r="S339" s="71">
        <f t="shared" si="10"/>
        <v>1572.83</v>
      </c>
      <c r="T339" s="71">
        <f t="shared" si="11"/>
        <v>708.95</v>
      </c>
    </row>
    <row r="340" spans="1:20">
      <c r="A340" s="68">
        <v>1</v>
      </c>
      <c r="B340" s="68">
        <v>2995</v>
      </c>
      <c r="C340" s="69" t="s">
        <v>289</v>
      </c>
      <c r="D340" s="72">
        <v>41751</v>
      </c>
      <c r="E340" s="72"/>
      <c r="F340" s="68">
        <v>2036</v>
      </c>
      <c r="G340" s="70">
        <v>4763.66</v>
      </c>
      <c r="H340" s="71">
        <v>0</v>
      </c>
      <c r="I340" s="70" t="s">
        <v>493</v>
      </c>
      <c r="J340" s="71">
        <v>1993.92</v>
      </c>
      <c r="K340" s="71">
        <v>0</v>
      </c>
      <c r="L340" s="71">
        <v>0</v>
      </c>
      <c r="M340" s="71">
        <v>0</v>
      </c>
      <c r="N340" s="71">
        <v>0</v>
      </c>
      <c r="O340" s="71">
        <v>0</v>
      </c>
      <c r="P340" s="71">
        <v>0</v>
      </c>
      <c r="Q340" s="71">
        <v>0</v>
      </c>
      <c r="R340" s="71">
        <v>0</v>
      </c>
      <c r="S340" s="71">
        <f t="shared" si="10"/>
        <v>4763.66</v>
      </c>
      <c r="T340" s="71">
        <f t="shared" si="11"/>
        <v>1993.92</v>
      </c>
    </row>
    <row r="341" spans="1:20">
      <c r="A341" s="68">
        <v>1</v>
      </c>
      <c r="B341" s="68">
        <v>2996</v>
      </c>
      <c r="C341" s="69" t="s">
        <v>290</v>
      </c>
      <c r="D341" s="72">
        <v>41751</v>
      </c>
      <c r="E341" s="72"/>
      <c r="F341" s="68">
        <v>2036</v>
      </c>
      <c r="G341" s="70">
        <v>4763.66</v>
      </c>
      <c r="H341" s="71">
        <v>0</v>
      </c>
      <c r="I341" s="70" t="s">
        <v>493</v>
      </c>
      <c r="J341" s="71">
        <v>0</v>
      </c>
      <c r="K341" s="71">
        <v>0</v>
      </c>
      <c r="L341" s="71">
        <v>0</v>
      </c>
      <c r="M341" s="71">
        <v>0</v>
      </c>
      <c r="N341" s="71">
        <v>0</v>
      </c>
      <c r="O341" s="71">
        <v>0</v>
      </c>
      <c r="P341" s="71">
        <v>0</v>
      </c>
      <c r="Q341" s="71">
        <v>0</v>
      </c>
      <c r="R341" s="71">
        <v>0</v>
      </c>
      <c r="S341" s="71">
        <f t="shared" si="10"/>
        <v>4763.66</v>
      </c>
      <c r="T341" s="71">
        <f t="shared" si="11"/>
        <v>0</v>
      </c>
    </row>
    <row r="342" spans="1:20">
      <c r="A342" s="68">
        <v>1</v>
      </c>
      <c r="B342" s="68">
        <v>2997</v>
      </c>
      <c r="C342" s="69" t="s">
        <v>291</v>
      </c>
      <c r="D342" s="72">
        <v>41751</v>
      </c>
      <c r="E342" s="72"/>
      <c r="F342" s="68">
        <v>2036</v>
      </c>
      <c r="G342" s="70">
        <v>4763.66</v>
      </c>
      <c r="H342" s="71">
        <v>0</v>
      </c>
      <c r="I342" s="70" t="s">
        <v>493</v>
      </c>
      <c r="J342" s="71">
        <v>0</v>
      </c>
      <c r="K342" s="71">
        <v>0</v>
      </c>
      <c r="L342" s="71">
        <v>0</v>
      </c>
      <c r="M342" s="71">
        <v>0</v>
      </c>
      <c r="N342" s="71">
        <v>0</v>
      </c>
      <c r="O342" s="71">
        <v>0</v>
      </c>
      <c r="P342" s="71">
        <v>0</v>
      </c>
      <c r="Q342" s="71">
        <v>0</v>
      </c>
      <c r="R342" s="71">
        <v>0</v>
      </c>
      <c r="S342" s="71">
        <f t="shared" si="10"/>
        <v>4763.66</v>
      </c>
      <c r="T342" s="71">
        <f t="shared" si="11"/>
        <v>0</v>
      </c>
    </row>
    <row r="343" spans="1:20">
      <c r="A343" s="68">
        <v>1</v>
      </c>
      <c r="B343" s="68">
        <v>2998</v>
      </c>
      <c r="C343" s="69" t="s">
        <v>292</v>
      </c>
      <c r="D343" s="72">
        <v>41751</v>
      </c>
      <c r="E343" s="72"/>
      <c r="F343" s="68">
        <v>2036</v>
      </c>
      <c r="G343" s="70">
        <v>4763.66</v>
      </c>
      <c r="H343" s="71">
        <v>0</v>
      </c>
      <c r="I343" s="70" t="s">
        <v>493</v>
      </c>
      <c r="J343" s="71">
        <v>5739.47</v>
      </c>
      <c r="K343" s="71">
        <v>0</v>
      </c>
      <c r="L343" s="71">
        <v>0</v>
      </c>
      <c r="M343" s="71">
        <v>0</v>
      </c>
      <c r="N343" s="71">
        <v>0</v>
      </c>
      <c r="O343" s="71">
        <v>0</v>
      </c>
      <c r="P343" s="71">
        <v>0</v>
      </c>
      <c r="Q343" s="71">
        <v>0</v>
      </c>
      <c r="R343" s="71">
        <v>0</v>
      </c>
      <c r="S343" s="71">
        <f t="shared" si="10"/>
        <v>4763.66</v>
      </c>
      <c r="T343" s="71">
        <f t="shared" si="11"/>
        <v>5739.47</v>
      </c>
    </row>
    <row r="344" spans="1:20">
      <c r="A344" s="68">
        <v>1</v>
      </c>
      <c r="B344" s="68">
        <v>3000</v>
      </c>
      <c r="C344" s="69" t="s">
        <v>293</v>
      </c>
      <c r="D344" s="72">
        <v>41751</v>
      </c>
      <c r="E344" s="72"/>
      <c r="F344" s="68">
        <v>2018</v>
      </c>
      <c r="G344" s="70">
        <v>1572.83</v>
      </c>
      <c r="H344" s="71">
        <v>0</v>
      </c>
      <c r="I344" s="70" t="s">
        <v>493</v>
      </c>
      <c r="J344" s="71">
        <v>0</v>
      </c>
      <c r="K344" s="71">
        <v>0</v>
      </c>
      <c r="L344" s="71">
        <v>0</v>
      </c>
      <c r="M344" s="71">
        <v>0</v>
      </c>
      <c r="N344" s="71">
        <v>0</v>
      </c>
      <c r="O344" s="71">
        <v>0</v>
      </c>
      <c r="P344" s="71">
        <v>0</v>
      </c>
      <c r="Q344" s="71">
        <v>0</v>
      </c>
      <c r="R344" s="71">
        <v>0</v>
      </c>
      <c r="S344" s="71">
        <f t="shared" si="10"/>
        <v>1572.83</v>
      </c>
      <c r="T344" s="71">
        <f t="shared" si="11"/>
        <v>0</v>
      </c>
    </row>
    <row r="345" spans="1:20">
      <c r="A345" s="68">
        <v>1</v>
      </c>
      <c r="B345" s="68">
        <v>3003</v>
      </c>
      <c r="C345" s="69" t="s">
        <v>294</v>
      </c>
      <c r="D345" s="72">
        <v>41751</v>
      </c>
      <c r="E345" s="72"/>
      <c r="F345" s="68">
        <v>2024</v>
      </c>
      <c r="G345" s="70">
        <v>2736.54</v>
      </c>
      <c r="H345" s="71">
        <v>0</v>
      </c>
      <c r="I345" s="70" t="s">
        <v>493</v>
      </c>
      <c r="J345" s="71">
        <v>0</v>
      </c>
      <c r="K345" s="71">
        <v>0</v>
      </c>
      <c r="L345" s="71">
        <v>0</v>
      </c>
      <c r="M345" s="71">
        <v>0</v>
      </c>
      <c r="N345" s="71">
        <v>0</v>
      </c>
      <c r="O345" s="71">
        <v>0</v>
      </c>
      <c r="P345" s="71">
        <v>0</v>
      </c>
      <c r="Q345" s="71">
        <v>0</v>
      </c>
      <c r="R345" s="71">
        <v>0</v>
      </c>
      <c r="S345" s="71">
        <f t="shared" si="10"/>
        <v>2736.54</v>
      </c>
      <c r="T345" s="71">
        <f t="shared" si="11"/>
        <v>0</v>
      </c>
    </row>
    <row r="346" spans="1:20">
      <c r="A346" s="68">
        <v>1</v>
      </c>
      <c r="B346" s="68">
        <v>3004</v>
      </c>
      <c r="C346" s="69" t="s">
        <v>295</v>
      </c>
      <c r="D346" s="72">
        <v>41751</v>
      </c>
      <c r="E346" s="72"/>
      <c r="F346" s="68">
        <v>2024</v>
      </c>
      <c r="G346" s="70">
        <v>2736.54</v>
      </c>
      <c r="H346" s="71">
        <v>0</v>
      </c>
      <c r="I346" s="70" t="s">
        <v>493</v>
      </c>
      <c r="J346" s="71">
        <v>708.95</v>
      </c>
      <c r="K346" s="71">
        <v>0</v>
      </c>
      <c r="L346" s="71">
        <v>0</v>
      </c>
      <c r="M346" s="71">
        <v>0</v>
      </c>
      <c r="N346" s="71">
        <v>0</v>
      </c>
      <c r="O346" s="71">
        <v>0</v>
      </c>
      <c r="P346" s="71">
        <v>0</v>
      </c>
      <c r="Q346" s="71">
        <v>0</v>
      </c>
      <c r="R346" s="71">
        <v>0</v>
      </c>
      <c r="S346" s="71">
        <f t="shared" si="10"/>
        <v>2736.54</v>
      </c>
      <c r="T346" s="71">
        <f t="shared" si="11"/>
        <v>708.95</v>
      </c>
    </row>
    <row r="347" spans="1:20">
      <c r="A347" s="68">
        <v>1</v>
      </c>
      <c r="B347" s="68">
        <v>3012</v>
      </c>
      <c r="C347" s="69" t="s">
        <v>296</v>
      </c>
      <c r="D347" s="72">
        <v>41751</v>
      </c>
      <c r="E347" s="72"/>
      <c r="F347" s="68">
        <v>2018</v>
      </c>
      <c r="G347" s="70">
        <v>1572.83</v>
      </c>
      <c r="H347" s="71">
        <v>0</v>
      </c>
      <c r="I347" s="70" t="s">
        <v>493</v>
      </c>
      <c r="J347" s="71">
        <v>0</v>
      </c>
      <c r="K347" s="71">
        <v>0</v>
      </c>
      <c r="L347" s="71">
        <v>0</v>
      </c>
      <c r="M347" s="71">
        <v>0</v>
      </c>
      <c r="N347" s="71">
        <v>0</v>
      </c>
      <c r="O347" s="71">
        <v>0</v>
      </c>
      <c r="P347" s="71">
        <v>0</v>
      </c>
      <c r="Q347" s="71">
        <v>0</v>
      </c>
      <c r="R347" s="71">
        <v>0</v>
      </c>
      <c r="S347" s="71">
        <f t="shared" si="10"/>
        <v>1572.83</v>
      </c>
      <c r="T347" s="71">
        <f t="shared" si="11"/>
        <v>0</v>
      </c>
    </row>
    <row r="348" spans="1:20">
      <c r="A348" s="68">
        <v>1</v>
      </c>
      <c r="B348" s="68">
        <v>3015</v>
      </c>
      <c r="C348" s="69" t="s">
        <v>297</v>
      </c>
      <c r="D348" s="72">
        <v>41751</v>
      </c>
      <c r="E348" s="72"/>
      <c r="F348" s="68">
        <v>2018</v>
      </c>
      <c r="G348" s="70">
        <v>1572.83</v>
      </c>
      <c r="H348" s="71">
        <v>0</v>
      </c>
      <c r="I348" s="70" t="s">
        <v>493</v>
      </c>
      <c r="J348" s="71">
        <v>0</v>
      </c>
      <c r="K348" s="71">
        <v>0</v>
      </c>
      <c r="L348" s="71">
        <v>0</v>
      </c>
      <c r="M348" s="71">
        <v>0</v>
      </c>
      <c r="N348" s="71">
        <v>0</v>
      </c>
      <c r="O348" s="71">
        <v>0</v>
      </c>
      <c r="P348" s="71">
        <v>0</v>
      </c>
      <c r="Q348" s="71">
        <v>0</v>
      </c>
      <c r="R348" s="71">
        <v>0</v>
      </c>
      <c r="S348" s="71">
        <f t="shared" si="10"/>
        <v>1572.83</v>
      </c>
      <c r="T348" s="71">
        <f t="shared" si="11"/>
        <v>0</v>
      </c>
    </row>
    <row r="349" spans="1:20">
      <c r="A349" s="68">
        <v>1</v>
      </c>
      <c r="B349" s="68">
        <v>3016</v>
      </c>
      <c r="C349" s="69" t="s">
        <v>298</v>
      </c>
      <c r="D349" s="72">
        <v>41751</v>
      </c>
      <c r="E349" s="72"/>
      <c r="F349" s="68">
        <v>2018</v>
      </c>
      <c r="G349" s="70">
        <v>1572.83</v>
      </c>
      <c r="H349" s="71">
        <v>0</v>
      </c>
      <c r="I349" s="70" t="s">
        <v>493</v>
      </c>
      <c r="J349" s="71">
        <v>0</v>
      </c>
      <c r="K349" s="71">
        <v>0</v>
      </c>
      <c r="L349" s="71">
        <v>0</v>
      </c>
      <c r="M349" s="71">
        <v>0</v>
      </c>
      <c r="N349" s="71">
        <v>0</v>
      </c>
      <c r="O349" s="71">
        <v>0</v>
      </c>
      <c r="P349" s="71">
        <v>0</v>
      </c>
      <c r="Q349" s="71">
        <v>0</v>
      </c>
      <c r="R349" s="71">
        <v>0</v>
      </c>
      <c r="S349" s="71">
        <f t="shared" si="10"/>
        <v>1572.83</v>
      </c>
      <c r="T349" s="71">
        <f t="shared" si="11"/>
        <v>0</v>
      </c>
    </row>
    <row r="350" spans="1:20">
      <c r="A350" s="68">
        <v>1</v>
      </c>
      <c r="B350" s="68">
        <v>3019</v>
      </c>
      <c r="C350" s="69" t="s">
        <v>299</v>
      </c>
      <c r="D350" s="72">
        <v>41751</v>
      </c>
      <c r="E350" s="72"/>
      <c r="F350" s="68">
        <v>2018</v>
      </c>
      <c r="G350" s="70">
        <v>1572.83</v>
      </c>
      <c r="H350" s="71">
        <v>0</v>
      </c>
      <c r="I350" s="70" t="s">
        <v>493</v>
      </c>
      <c r="J350" s="71">
        <v>0</v>
      </c>
      <c r="K350" s="71">
        <v>0</v>
      </c>
      <c r="L350" s="71">
        <v>0</v>
      </c>
      <c r="M350" s="71">
        <v>0</v>
      </c>
      <c r="N350" s="71">
        <v>0</v>
      </c>
      <c r="O350" s="71">
        <v>0</v>
      </c>
      <c r="P350" s="71">
        <v>0</v>
      </c>
      <c r="Q350" s="71">
        <v>0</v>
      </c>
      <c r="R350" s="71">
        <v>0</v>
      </c>
      <c r="S350" s="71">
        <f t="shared" si="10"/>
        <v>1572.83</v>
      </c>
      <c r="T350" s="71">
        <f t="shared" si="11"/>
        <v>0</v>
      </c>
    </row>
    <row r="351" spans="1:20">
      <c r="A351" s="68">
        <v>1</v>
      </c>
      <c r="B351" s="68">
        <v>3020</v>
      </c>
      <c r="C351" s="69" t="s">
        <v>300</v>
      </c>
      <c r="D351" s="72">
        <v>41751</v>
      </c>
      <c r="E351" s="72"/>
      <c r="F351" s="68">
        <v>2009</v>
      </c>
      <c r="G351" s="70">
        <v>1572.83</v>
      </c>
      <c r="H351" s="71">
        <v>0</v>
      </c>
      <c r="I351" s="70" t="s">
        <v>493</v>
      </c>
      <c r="J351" s="71">
        <v>0</v>
      </c>
      <c r="K351" s="71">
        <v>0</v>
      </c>
      <c r="L351" s="71">
        <v>0</v>
      </c>
      <c r="M351" s="71">
        <v>0</v>
      </c>
      <c r="N351" s="71">
        <v>0</v>
      </c>
      <c r="O351" s="71">
        <v>0</v>
      </c>
      <c r="P351" s="71">
        <v>0</v>
      </c>
      <c r="Q351" s="71">
        <v>0</v>
      </c>
      <c r="R351" s="71">
        <v>0</v>
      </c>
      <c r="S351" s="71">
        <f t="shared" si="10"/>
        <v>1572.83</v>
      </c>
      <c r="T351" s="71">
        <f t="shared" si="11"/>
        <v>0</v>
      </c>
    </row>
    <row r="352" spans="1:20">
      <c r="A352" s="68">
        <v>10</v>
      </c>
      <c r="B352" s="68">
        <v>3023</v>
      </c>
      <c r="C352" s="69" t="s">
        <v>439</v>
      </c>
      <c r="D352" s="72">
        <v>41751</v>
      </c>
      <c r="E352" s="72"/>
      <c r="F352" s="68">
        <v>2037</v>
      </c>
      <c r="G352" s="70">
        <v>3492.62</v>
      </c>
      <c r="H352" s="71">
        <v>0</v>
      </c>
      <c r="I352" s="70" t="s">
        <v>493</v>
      </c>
      <c r="J352" s="71">
        <v>0</v>
      </c>
      <c r="K352" s="71">
        <v>0</v>
      </c>
      <c r="L352" s="71">
        <v>0</v>
      </c>
      <c r="M352" s="71">
        <v>0</v>
      </c>
      <c r="N352" s="71">
        <v>0</v>
      </c>
      <c r="O352" s="71">
        <v>0</v>
      </c>
      <c r="P352" s="71">
        <v>0</v>
      </c>
      <c r="Q352" s="71">
        <v>0</v>
      </c>
      <c r="R352" s="71">
        <v>0</v>
      </c>
      <c r="S352" s="71">
        <f t="shared" si="10"/>
        <v>3492.62</v>
      </c>
      <c r="T352" s="71">
        <f t="shared" si="11"/>
        <v>0</v>
      </c>
    </row>
    <row r="353" spans="1:20">
      <c r="A353" s="68">
        <v>3</v>
      </c>
      <c r="B353" s="68">
        <v>3025</v>
      </c>
      <c r="C353" s="69" t="s">
        <v>477</v>
      </c>
      <c r="D353" s="72">
        <v>41751</v>
      </c>
      <c r="E353" s="72"/>
      <c r="F353" s="68">
        <v>2037</v>
      </c>
      <c r="G353" s="70">
        <v>3492.62</v>
      </c>
      <c r="H353" s="71">
        <v>0</v>
      </c>
      <c r="I353" s="70" t="s">
        <v>493</v>
      </c>
      <c r="J353" s="71">
        <v>0</v>
      </c>
      <c r="K353" s="71">
        <v>0</v>
      </c>
      <c r="L353" s="71">
        <v>0</v>
      </c>
      <c r="M353" s="71">
        <v>0</v>
      </c>
      <c r="N353" s="71">
        <v>0</v>
      </c>
      <c r="O353" s="71">
        <v>0</v>
      </c>
      <c r="P353" s="71">
        <v>0</v>
      </c>
      <c r="Q353" s="71">
        <v>0</v>
      </c>
      <c r="R353" s="71">
        <v>0</v>
      </c>
      <c r="S353" s="71">
        <f t="shared" si="10"/>
        <v>3492.62</v>
      </c>
      <c r="T353" s="71">
        <f t="shared" si="11"/>
        <v>0</v>
      </c>
    </row>
    <row r="354" spans="1:20">
      <c r="A354" s="68">
        <v>48</v>
      </c>
      <c r="B354" s="68">
        <v>3027</v>
      </c>
      <c r="C354" s="69" t="s">
        <v>301</v>
      </c>
      <c r="D354" s="72">
        <v>41751</v>
      </c>
      <c r="E354" s="72"/>
      <c r="F354" s="68">
        <v>2037</v>
      </c>
      <c r="G354" s="70">
        <v>3492.62</v>
      </c>
      <c r="H354" s="71">
        <v>0</v>
      </c>
      <c r="I354" s="70" t="s">
        <v>493</v>
      </c>
      <c r="J354" s="71">
        <v>0</v>
      </c>
      <c r="K354" s="71">
        <v>0</v>
      </c>
      <c r="L354" s="71">
        <v>0</v>
      </c>
      <c r="M354" s="71">
        <v>0</v>
      </c>
      <c r="N354" s="71">
        <v>0</v>
      </c>
      <c r="O354" s="71">
        <v>0</v>
      </c>
      <c r="P354" s="71">
        <v>0</v>
      </c>
      <c r="Q354" s="71">
        <v>0</v>
      </c>
      <c r="R354" s="71">
        <v>0</v>
      </c>
      <c r="S354" s="71">
        <f t="shared" si="10"/>
        <v>3492.62</v>
      </c>
      <c r="T354" s="71">
        <f t="shared" si="11"/>
        <v>0</v>
      </c>
    </row>
    <row r="355" spans="1:20">
      <c r="A355" s="68">
        <v>1</v>
      </c>
      <c r="B355" s="68">
        <v>3028</v>
      </c>
      <c r="C355" s="69" t="s">
        <v>302</v>
      </c>
      <c r="D355" s="72">
        <v>41775</v>
      </c>
      <c r="E355" s="72"/>
      <c r="F355" s="68">
        <v>2036</v>
      </c>
      <c r="G355" s="70">
        <v>4763.66</v>
      </c>
      <c r="H355" s="71">
        <v>0</v>
      </c>
      <c r="I355" s="70" t="s">
        <v>493</v>
      </c>
      <c r="J355" s="71">
        <v>1993.92</v>
      </c>
      <c r="K355" s="71">
        <v>0</v>
      </c>
      <c r="L355" s="71">
        <v>0</v>
      </c>
      <c r="M355" s="71">
        <v>0</v>
      </c>
      <c r="N355" s="71">
        <v>0</v>
      </c>
      <c r="O355" s="71">
        <v>0</v>
      </c>
      <c r="P355" s="71">
        <v>0</v>
      </c>
      <c r="Q355" s="71">
        <v>0</v>
      </c>
      <c r="R355" s="71">
        <v>0</v>
      </c>
      <c r="S355" s="71">
        <f t="shared" si="10"/>
        <v>4763.66</v>
      </c>
      <c r="T355" s="71">
        <f t="shared" si="11"/>
        <v>1993.92</v>
      </c>
    </row>
    <row r="356" spans="1:20">
      <c r="A356" s="68">
        <v>51</v>
      </c>
      <c r="B356" s="68">
        <v>3029</v>
      </c>
      <c r="C356" s="69" t="s">
        <v>475</v>
      </c>
      <c r="D356" s="72">
        <v>41806</v>
      </c>
      <c r="E356" s="72"/>
      <c r="F356" s="68">
        <v>2037</v>
      </c>
      <c r="G356" s="70">
        <v>3492.62</v>
      </c>
      <c r="H356" s="71">
        <v>0</v>
      </c>
      <c r="I356" s="70" t="s">
        <v>493</v>
      </c>
      <c r="J356" s="71">
        <v>0</v>
      </c>
      <c r="K356" s="71">
        <v>0</v>
      </c>
      <c r="L356" s="71">
        <v>0</v>
      </c>
      <c r="M356" s="71">
        <v>0</v>
      </c>
      <c r="N356" s="71">
        <v>0</v>
      </c>
      <c r="O356" s="71">
        <v>0</v>
      </c>
      <c r="P356" s="71">
        <v>0</v>
      </c>
      <c r="Q356" s="71">
        <v>0</v>
      </c>
      <c r="R356" s="71">
        <v>0</v>
      </c>
      <c r="S356" s="71">
        <f t="shared" si="10"/>
        <v>3492.62</v>
      </c>
      <c r="T356" s="71">
        <f t="shared" si="11"/>
        <v>0</v>
      </c>
    </row>
    <row r="357" spans="1:20">
      <c r="A357" s="68">
        <v>1</v>
      </c>
      <c r="B357" s="68">
        <v>3031</v>
      </c>
      <c r="C357" s="69" t="s">
        <v>303</v>
      </c>
      <c r="D357" s="72">
        <v>41782</v>
      </c>
      <c r="E357" s="72"/>
      <c r="F357" s="68">
        <v>2034</v>
      </c>
      <c r="G357" s="70">
        <v>5418.23</v>
      </c>
      <c r="H357" s="71">
        <v>0</v>
      </c>
      <c r="I357" s="70" t="s">
        <v>493</v>
      </c>
      <c r="J357" s="71">
        <v>0</v>
      </c>
      <c r="K357" s="71">
        <v>0</v>
      </c>
      <c r="L357" s="71">
        <v>0</v>
      </c>
      <c r="M357" s="71">
        <v>0</v>
      </c>
      <c r="N357" s="71">
        <v>0</v>
      </c>
      <c r="O357" s="71">
        <v>0</v>
      </c>
      <c r="P357" s="71">
        <v>0</v>
      </c>
      <c r="Q357" s="71">
        <v>0</v>
      </c>
      <c r="R357" s="71">
        <v>0</v>
      </c>
      <c r="S357" s="71">
        <f t="shared" si="10"/>
        <v>5418.23</v>
      </c>
      <c r="T357" s="71">
        <f t="shared" si="11"/>
        <v>0</v>
      </c>
    </row>
    <row r="358" spans="1:20">
      <c r="A358" s="68">
        <v>2</v>
      </c>
      <c r="B358" s="68">
        <v>3032</v>
      </c>
      <c r="C358" s="69" t="s">
        <v>416</v>
      </c>
      <c r="D358" s="72">
        <v>41806</v>
      </c>
      <c r="E358" s="72"/>
      <c r="F358" s="68">
        <v>2037</v>
      </c>
      <c r="G358" s="70">
        <v>3492.62</v>
      </c>
      <c r="H358" s="71">
        <v>0</v>
      </c>
      <c r="I358" s="70" t="s">
        <v>493</v>
      </c>
      <c r="J358" s="71">
        <v>0</v>
      </c>
      <c r="K358" s="71">
        <v>0</v>
      </c>
      <c r="L358" s="71">
        <v>0</v>
      </c>
      <c r="M358" s="71">
        <v>0</v>
      </c>
      <c r="N358" s="71">
        <v>0</v>
      </c>
      <c r="O358" s="71">
        <v>0</v>
      </c>
      <c r="P358" s="71">
        <v>0</v>
      </c>
      <c r="Q358" s="71">
        <v>0</v>
      </c>
      <c r="R358" s="71">
        <v>0</v>
      </c>
      <c r="S358" s="71">
        <f t="shared" si="10"/>
        <v>3492.62</v>
      </c>
      <c r="T358" s="71">
        <f t="shared" si="11"/>
        <v>0</v>
      </c>
    </row>
    <row r="359" spans="1:20">
      <c r="A359" s="68">
        <v>1</v>
      </c>
      <c r="B359" s="68">
        <v>3036</v>
      </c>
      <c r="C359" s="69" t="s">
        <v>304</v>
      </c>
      <c r="D359" s="72">
        <v>41837</v>
      </c>
      <c r="E359" s="72"/>
      <c r="F359" s="68">
        <v>2018</v>
      </c>
      <c r="G359" s="70">
        <v>1572.83</v>
      </c>
      <c r="H359" s="71">
        <v>0</v>
      </c>
      <c r="I359" s="70" t="s">
        <v>493</v>
      </c>
      <c r="J359" s="71">
        <v>0</v>
      </c>
      <c r="K359" s="71">
        <v>0</v>
      </c>
      <c r="L359" s="71">
        <v>0</v>
      </c>
      <c r="M359" s="71">
        <v>0</v>
      </c>
      <c r="N359" s="71">
        <v>0</v>
      </c>
      <c r="O359" s="71">
        <v>0</v>
      </c>
      <c r="P359" s="71">
        <v>0</v>
      </c>
      <c r="Q359" s="71">
        <v>0</v>
      </c>
      <c r="R359" s="71">
        <v>0</v>
      </c>
      <c r="S359" s="71">
        <f t="shared" si="10"/>
        <v>1572.83</v>
      </c>
      <c r="T359" s="71">
        <f t="shared" si="11"/>
        <v>0</v>
      </c>
    </row>
    <row r="360" spans="1:20">
      <c r="A360" s="68">
        <v>1</v>
      </c>
      <c r="B360" s="68">
        <v>3037</v>
      </c>
      <c r="C360" s="69" t="s">
        <v>305</v>
      </c>
      <c r="D360" s="72">
        <v>41837</v>
      </c>
      <c r="E360" s="72"/>
      <c r="F360" s="68">
        <v>2001</v>
      </c>
      <c r="G360" s="70">
        <v>1073</v>
      </c>
      <c r="H360" s="71">
        <v>0</v>
      </c>
      <c r="I360" s="70" t="s">
        <v>493</v>
      </c>
      <c r="J360" s="71">
        <v>0</v>
      </c>
      <c r="K360" s="71">
        <v>0</v>
      </c>
      <c r="L360" s="71">
        <v>0</v>
      </c>
      <c r="M360" s="71">
        <v>0</v>
      </c>
      <c r="N360" s="71">
        <v>0</v>
      </c>
      <c r="O360" s="71">
        <v>0</v>
      </c>
      <c r="P360" s="71">
        <v>0</v>
      </c>
      <c r="Q360" s="71">
        <v>0</v>
      </c>
      <c r="R360" s="71">
        <v>0</v>
      </c>
      <c r="S360" s="71">
        <f t="shared" si="10"/>
        <v>1073</v>
      </c>
      <c r="T360" s="71">
        <f t="shared" si="11"/>
        <v>0</v>
      </c>
    </row>
    <row r="361" spans="1:20">
      <c r="A361" s="68">
        <v>1</v>
      </c>
      <c r="B361" s="68">
        <v>3039</v>
      </c>
      <c r="C361" s="69" t="s">
        <v>306</v>
      </c>
      <c r="D361" s="72">
        <v>41837</v>
      </c>
      <c r="E361" s="72"/>
      <c r="F361" s="68">
        <v>2017</v>
      </c>
      <c r="G361" s="70">
        <v>1572.83</v>
      </c>
      <c r="H361" s="71">
        <v>0</v>
      </c>
      <c r="I361" s="70" t="s">
        <v>493</v>
      </c>
      <c r="J361" s="71">
        <v>0</v>
      </c>
      <c r="K361" s="71">
        <v>0</v>
      </c>
      <c r="L361" s="71">
        <v>0</v>
      </c>
      <c r="M361" s="71">
        <v>0</v>
      </c>
      <c r="N361" s="71">
        <v>0</v>
      </c>
      <c r="O361" s="71">
        <v>0</v>
      </c>
      <c r="P361" s="71">
        <v>0</v>
      </c>
      <c r="Q361" s="71">
        <v>0</v>
      </c>
      <c r="R361" s="71">
        <v>0</v>
      </c>
      <c r="S361" s="71">
        <f t="shared" si="10"/>
        <v>1572.83</v>
      </c>
      <c r="T361" s="71">
        <f t="shared" si="11"/>
        <v>0</v>
      </c>
    </row>
    <row r="362" spans="1:20">
      <c r="A362" s="68">
        <v>3</v>
      </c>
      <c r="B362" s="68">
        <v>3040</v>
      </c>
      <c r="C362" s="69" t="s">
        <v>307</v>
      </c>
      <c r="D362" s="72">
        <v>41837</v>
      </c>
      <c r="E362" s="72"/>
      <c r="F362" s="68">
        <v>2017</v>
      </c>
      <c r="G362" s="70">
        <v>1572.83</v>
      </c>
      <c r="H362" s="71">
        <v>0</v>
      </c>
      <c r="I362" s="70" t="s">
        <v>493</v>
      </c>
      <c r="J362" s="71">
        <v>0</v>
      </c>
      <c r="K362" s="71">
        <v>0</v>
      </c>
      <c r="L362" s="71">
        <v>0</v>
      </c>
      <c r="M362" s="71">
        <v>0</v>
      </c>
      <c r="N362" s="71">
        <v>0</v>
      </c>
      <c r="O362" s="71">
        <v>0</v>
      </c>
      <c r="P362" s="71">
        <v>0</v>
      </c>
      <c r="Q362" s="71">
        <v>0</v>
      </c>
      <c r="R362" s="71">
        <v>0</v>
      </c>
      <c r="S362" s="71">
        <f t="shared" si="10"/>
        <v>1572.83</v>
      </c>
      <c r="T362" s="71">
        <f t="shared" si="11"/>
        <v>0</v>
      </c>
    </row>
    <row r="363" spans="1:20">
      <c r="A363" s="68">
        <v>1</v>
      </c>
      <c r="B363" s="68">
        <v>3044</v>
      </c>
      <c r="C363" s="69" t="s">
        <v>425</v>
      </c>
      <c r="D363" s="72">
        <v>41871</v>
      </c>
      <c r="E363" s="72"/>
      <c r="F363" s="68">
        <v>2037</v>
      </c>
      <c r="G363" s="70">
        <v>3492.62</v>
      </c>
      <c r="H363" s="71">
        <v>0</v>
      </c>
      <c r="I363" s="70" t="s">
        <v>493</v>
      </c>
      <c r="J363" s="71">
        <v>0</v>
      </c>
      <c r="K363" s="71">
        <v>0</v>
      </c>
      <c r="L363" s="71">
        <v>0</v>
      </c>
      <c r="M363" s="71">
        <v>0</v>
      </c>
      <c r="N363" s="71">
        <v>0</v>
      </c>
      <c r="O363" s="71">
        <v>0</v>
      </c>
      <c r="P363" s="71">
        <v>0</v>
      </c>
      <c r="Q363" s="71">
        <v>0</v>
      </c>
      <c r="R363" s="71">
        <v>0</v>
      </c>
      <c r="S363" s="71">
        <f t="shared" si="10"/>
        <v>3492.62</v>
      </c>
      <c r="T363" s="71">
        <f t="shared" si="11"/>
        <v>0</v>
      </c>
    </row>
    <row r="364" spans="1:20">
      <c r="A364" s="68">
        <v>37</v>
      </c>
      <c r="B364" s="68">
        <v>3045</v>
      </c>
      <c r="C364" s="69" t="s">
        <v>460</v>
      </c>
      <c r="D364" s="72">
        <v>41871</v>
      </c>
      <c r="E364" s="72"/>
      <c r="F364" s="68">
        <v>2037</v>
      </c>
      <c r="G364" s="70">
        <v>3492.62</v>
      </c>
      <c r="H364" s="71">
        <v>0</v>
      </c>
      <c r="I364" s="70" t="s">
        <v>493</v>
      </c>
      <c r="J364" s="71">
        <v>0</v>
      </c>
      <c r="K364" s="71">
        <v>0</v>
      </c>
      <c r="L364" s="71">
        <v>0</v>
      </c>
      <c r="M364" s="71">
        <v>0</v>
      </c>
      <c r="N364" s="71">
        <v>0</v>
      </c>
      <c r="O364" s="71">
        <v>0</v>
      </c>
      <c r="P364" s="71">
        <v>0</v>
      </c>
      <c r="Q364" s="71">
        <v>0</v>
      </c>
      <c r="R364" s="71">
        <v>0</v>
      </c>
      <c r="S364" s="71">
        <f t="shared" si="10"/>
        <v>3492.62</v>
      </c>
      <c r="T364" s="71">
        <f t="shared" si="11"/>
        <v>0</v>
      </c>
    </row>
    <row r="365" spans="1:20">
      <c r="A365" s="68">
        <v>1</v>
      </c>
      <c r="B365" s="68">
        <v>3046</v>
      </c>
      <c r="C365" s="69" t="s">
        <v>479</v>
      </c>
      <c r="D365" s="72">
        <v>41871</v>
      </c>
      <c r="E365" s="72"/>
      <c r="F365" s="68">
        <v>2037</v>
      </c>
      <c r="G365" s="70">
        <v>3492.62</v>
      </c>
      <c r="H365" s="71">
        <v>0</v>
      </c>
      <c r="I365" s="70" t="s">
        <v>493</v>
      </c>
      <c r="J365" s="71">
        <v>0</v>
      </c>
      <c r="K365" s="71">
        <v>0</v>
      </c>
      <c r="L365" s="71">
        <v>0</v>
      </c>
      <c r="M365" s="71">
        <v>0</v>
      </c>
      <c r="N365" s="71">
        <v>0</v>
      </c>
      <c r="O365" s="71">
        <v>0</v>
      </c>
      <c r="P365" s="71">
        <v>0</v>
      </c>
      <c r="Q365" s="71">
        <v>0</v>
      </c>
      <c r="R365" s="71">
        <v>0</v>
      </c>
      <c r="S365" s="71">
        <f t="shared" si="10"/>
        <v>3492.62</v>
      </c>
      <c r="T365" s="71">
        <f t="shared" si="11"/>
        <v>0</v>
      </c>
    </row>
    <row r="366" spans="1:20">
      <c r="A366" s="68">
        <v>1</v>
      </c>
      <c r="B366" s="68">
        <v>3047</v>
      </c>
      <c r="C366" s="69" t="s">
        <v>308</v>
      </c>
      <c r="D366" s="72">
        <v>41871</v>
      </c>
      <c r="E366" s="72"/>
      <c r="F366" s="68">
        <v>2009</v>
      </c>
      <c r="G366" s="70">
        <v>1572.83</v>
      </c>
      <c r="H366" s="71">
        <v>0</v>
      </c>
      <c r="I366" s="70" t="s">
        <v>493</v>
      </c>
      <c r="J366" s="71">
        <v>0</v>
      </c>
      <c r="K366" s="71">
        <v>0</v>
      </c>
      <c r="L366" s="71">
        <v>0</v>
      </c>
      <c r="M366" s="71">
        <v>0</v>
      </c>
      <c r="N366" s="71">
        <v>0</v>
      </c>
      <c r="O366" s="71">
        <v>0</v>
      </c>
      <c r="P366" s="71">
        <v>0</v>
      </c>
      <c r="Q366" s="71">
        <v>0</v>
      </c>
      <c r="R366" s="71">
        <v>0</v>
      </c>
      <c r="S366" s="71">
        <f t="shared" si="10"/>
        <v>1572.83</v>
      </c>
      <c r="T366" s="71">
        <f t="shared" si="11"/>
        <v>0</v>
      </c>
    </row>
    <row r="367" spans="1:20">
      <c r="A367" s="68">
        <v>1</v>
      </c>
      <c r="B367" s="68">
        <v>3049</v>
      </c>
      <c r="C367" s="69" t="s">
        <v>309</v>
      </c>
      <c r="D367" s="72">
        <v>41871</v>
      </c>
      <c r="E367" s="72"/>
      <c r="F367" s="68">
        <v>2030</v>
      </c>
      <c r="G367" s="70">
        <v>2736.54</v>
      </c>
      <c r="H367" s="71">
        <v>0</v>
      </c>
      <c r="I367" s="70" t="s">
        <v>493</v>
      </c>
      <c r="J367" s="71">
        <v>1993.92</v>
      </c>
      <c r="K367" s="71">
        <v>0</v>
      </c>
      <c r="L367" s="71">
        <v>0</v>
      </c>
      <c r="M367" s="71">
        <v>0</v>
      </c>
      <c r="N367" s="71">
        <v>0</v>
      </c>
      <c r="O367" s="71">
        <v>0</v>
      </c>
      <c r="P367" s="71">
        <v>0</v>
      </c>
      <c r="Q367" s="71">
        <v>0</v>
      </c>
      <c r="R367" s="71">
        <v>0</v>
      </c>
      <c r="S367" s="71">
        <f t="shared" si="10"/>
        <v>2736.54</v>
      </c>
      <c r="T367" s="71">
        <f t="shared" si="11"/>
        <v>1993.92</v>
      </c>
    </row>
    <row r="368" spans="1:20">
      <c r="A368" s="68">
        <v>1</v>
      </c>
      <c r="B368" s="68">
        <v>3052</v>
      </c>
      <c r="C368" s="69" t="s">
        <v>310</v>
      </c>
      <c r="D368" s="72">
        <v>41884</v>
      </c>
      <c r="E368" s="72"/>
      <c r="F368" s="68">
        <v>2035</v>
      </c>
      <c r="G368" s="70">
        <v>4763.66</v>
      </c>
      <c r="H368" s="71">
        <v>0</v>
      </c>
      <c r="I368" s="70" t="s">
        <v>493</v>
      </c>
      <c r="J368" s="71">
        <v>0</v>
      </c>
      <c r="K368" s="71">
        <v>0</v>
      </c>
      <c r="L368" s="71">
        <v>0</v>
      </c>
      <c r="M368" s="71">
        <v>0</v>
      </c>
      <c r="N368" s="71">
        <v>0</v>
      </c>
      <c r="O368" s="71">
        <v>0</v>
      </c>
      <c r="P368" s="71">
        <v>0</v>
      </c>
      <c r="Q368" s="71">
        <v>0</v>
      </c>
      <c r="R368" s="71">
        <v>0</v>
      </c>
      <c r="S368" s="71">
        <f t="shared" si="10"/>
        <v>4763.66</v>
      </c>
      <c r="T368" s="71">
        <f t="shared" si="11"/>
        <v>0</v>
      </c>
    </row>
    <row r="369" spans="1:20">
      <c r="A369" s="68">
        <v>50</v>
      </c>
      <c r="B369" s="68">
        <v>3055</v>
      </c>
      <c r="C369" s="69" t="s">
        <v>471</v>
      </c>
      <c r="D369" s="72">
        <v>41927</v>
      </c>
      <c r="E369" s="72"/>
      <c r="F369" s="68">
        <v>2037</v>
      </c>
      <c r="G369" s="70">
        <v>3492.62</v>
      </c>
      <c r="H369" s="71">
        <v>0</v>
      </c>
      <c r="I369" s="70" t="s">
        <v>493</v>
      </c>
      <c r="J369" s="71">
        <v>0</v>
      </c>
      <c r="K369" s="71">
        <v>0</v>
      </c>
      <c r="L369" s="71">
        <v>0</v>
      </c>
      <c r="M369" s="71">
        <v>0</v>
      </c>
      <c r="N369" s="71">
        <v>0</v>
      </c>
      <c r="O369" s="71">
        <v>0</v>
      </c>
      <c r="P369" s="71">
        <v>0</v>
      </c>
      <c r="Q369" s="71">
        <v>0</v>
      </c>
      <c r="R369" s="71">
        <v>0</v>
      </c>
      <c r="S369" s="71">
        <f t="shared" si="10"/>
        <v>3492.62</v>
      </c>
      <c r="T369" s="71">
        <f t="shared" si="11"/>
        <v>0</v>
      </c>
    </row>
    <row r="370" spans="1:20">
      <c r="A370" s="68">
        <v>1</v>
      </c>
      <c r="B370" s="68">
        <v>3057</v>
      </c>
      <c r="C370" s="69" t="s">
        <v>311</v>
      </c>
      <c r="D370" s="72">
        <v>41946</v>
      </c>
      <c r="E370" s="72"/>
      <c r="F370" s="68">
        <v>2018</v>
      </c>
      <c r="G370" s="70">
        <v>1572.83</v>
      </c>
      <c r="H370" s="71">
        <v>0</v>
      </c>
      <c r="I370" s="70" t="s">
        <v>493</v>
      </c>
      <c r="J370" s="71">
        <v>0</v>
      </c>
      <c r="K370" s="71">
        <v>0</v>
      </c>
      <c r="L370" s="71">
        <v>0</v>
      </c>
      <c r="M370" s="71">
        <v>0</v>
      </c>
      <c r="N370" s="71">
        <v>0</v>
      </c>
      <c r="O370" s="71">
        <v>0</v>
      </c>
      <c r="P370" s="71">
        <v>0</v>
      </c>
      <c r="Q370" s="71">
        <v>0</v>
      </c>
      <c r="R370" s="71">
        <v>0</v>
      </c>
      <c r="S370" s="71">
        <f t="shared" si="10"/>
        <v>1572.83</v>
      </c>
      <c r="T370" s="71">
        <f t="shared" si="11"/>
        <v>0</v>
      </c>
    </row>
    <row r="371" spans="1:20">
      <c r="A371" s="68">
        <v>1</v>
      </c>
      <c r="B371" s="68">
        <v>3061</v>
      </c>
      <c r="C371" s="69" t="s">
        <v>312</v>
      </c>
      <c r="D371" s="72">
        <v>41974</v>
      </c>
      <c r="E371" s="72"/>
      <c r="F371" s="68">
        <v>2018</v>
      </c>
      <c r="G371" s="70">
        <v>1572.83</v>
      </c>
      <c r="H371" s="71">
        <v>0</v>
      </c>
      <c r="I371" s="70" t="s">
        <v>493</v>
      </c>
      <c r="J371" s="71">
        <v>0</v>
      </c>
      <c r="K371" s="71">
        <v>0</v>
      </c>
      <c r="L371" s="71">
        <v>0</v>
      </c>
      <c r="M371" s="71">
        <v>0</v>
      </c>
      <c r="N371" s="71">
        <v>0</v>
      </c>
      <c r="O371" s="71">
        <v>0</v>
      </c>
      <c r="P371" s="71">
        <v>0</v>
      </c>
      <c r="Q371" s="71">
        <v>0</v>
      </c>
      <c r="R371" s="71">
        <v>0</v>
      </c>
      <c r="S371" s="71">
        <f t="shared" si="10"/>
        <v>1572.83</v>
      </c>
      <c r="T371" s="71">
        <f t="shared" si="11"/>
        <v>0</v>
      </c>
    </row>
    <row r="372" spans="1:20">
      <c r="A372" s="68">
        <v>1</v>
      </c>
      <c r="B372" s="68">
        <v>3062</v>
      </c>
      <c r="C372" s="69" t="s">
        <v>313</v>
      </c>
      <c r="D372" s="72">
        <v>41976</v>
      </c>
      <c r="E372" s="72"/>
      <c r="F372" s="68">
        <v>2001</v>
      </c>
      <c r="G372" s="70">
        <v>1073</v>
      </c>
      <c r="H372" s="71">
        <v>0</v>
      </c>
      <c r="I372" s="70" t="s">
        <v>493</v>
      </c>
      <c r="J372" s="71">
        <v>0</v>
      </c>
      <c r="K372" s="71">
        <v>0</v>
      </c>
      <c r="L372" s="71">
        <v>0</v>
      </c>
      <c r="M372" s="71">
        <v>0</v>
      </c>
      <c r="N372" s="71">
        <v>0</v>
      </c>
      <c r="O372" s="71">
        <v>0</v>
      </c>
      <c r="P372" s="71">
        <v>0</v>
      </c>
      <c r="Q372" s="71">
        <v>0</v>
      </c>
      <c r="R372" s="71">
        <v>0</v>
      </c>
      <c r="S372" s="71">
        <f t="shared" si="10"/>
        <v>1073</v>
      </c>
      <c r="T372" s="71">
        <f t="shared" si="11"/>
        <v>0</v>
      </c>
    </row>
    <row r="373" spans="1:20">
      <c r="A373" s="68">
        <v>1</v>
      </c>
      <c r="B373" s="68">
        <v>3063</v>
      </c>
      <c r="C373" s="69" t="s">
        <v>314</v>
      </c>
      <c r="D373" s="72">
        <v>41978</v>
      </c>
      <c r="E373" s="72"/>
      <c r="F373" s="68">
        <v>2010</v>
      </c>
      <c r="G373" s="70">
        <v>1572.84</v>
      </c>
      <c r="H373" s="71">
        <v>0</v>
      </c>
      <c r="I373" s="70" t="s">
        <v>493</v>
      </c>
      <c r="J373" s="71">
        <v>0</v>
      </c>
      <c r="K373" s="71">
        <v>0</v>
      </c>
      <c r="L373" s="71">
        <v>0</v>
      </c>
      <c r="M373" s="71">
        <v>0</v>
      </c>
      <c r="N373" s="71">
        <v>0</v>
      </c>
      <c r="O373" s="71">
        <v>0</v>
      </c>
      <c r="P373" s="71">
        <v>0</v>
      </c>
      <c r="Q373" s="71">
        <v>0</v>
      </c>
      <c r="R373" s="71">
        <v>0</v>
      </c>
      <c r="S373" s="71">
        <f t="shared" si="10"/>
        <v>1572.84</v>
      </c>
      <c r="T373" s="71">
        <f t="shared" si="11"/>
        <v>0</v>
      </c>
    </row>
    <row r="374" spans="1:20">
      <c r="A374" s="68">
        <v>1</v>
      </c>
      <c r="B374" s="68">
        <v>3066</v>
      </c>
      <c r="C374" s="69" t="s">
        <v>315</v>
      </c>
      <c r="D374" s="72">
        <v>42009</v>
      </c>
      <c r="E374" s="72"/>
      <c r="F374" s="68">
        <v>2029</v>
      </c>
      <c r="G374" s="70">
        <v>2736.54</v>
      </c>
      <c r="H374" s="71">
        <v>0</v>
      </c>
      <c r="I374" s="70" t="s">
        <v>493</v>
      </c>
      <c r="J374" s="71">
        <v>1107.73</v>
      </c>
      <c r="K374" s="71">
        <v>0</v>
      </c>
      <c r="L374" s="71">
        <v>0</v>
      </c>
      <c r="M374" s="71">
        <v>0</v>
      </c>
      <c r="N374" s="71">
        <v>0</v>
      </c>
      <c r="O374" s="71">
        <v>0</v>
      </c>
      <c r="P374" s="71">
        <v>0</v>
      </c>
      <c r="Q374" s="71">
        <v>0</v>
      </c>
      <c r="R374" s="71">
        <v>0</v>
      </c>
      <c r="S374" s="71">
        <f t="shared" si="10"/>
        <v>2736.54</v>
      </c>
      <c r="T374" s="71">
        <f t="shared" si="11"/>
        <v>1107.73</v>
      </c>
    </row>
    <row r="375" spans="1:20">
      <c r="A375" s="68">
        <v>1</v>
      </c>
      <c r="B375" s="68">
        <v>3067</v>
      </c>
      <c r="C375" s="69" t="s">
        <v>316</v>
      </c>
      <c r="D375" s="72">
        <v>42009</v>
      </c>
      <c r="E375" s="72"/>
      <c r="F375" s="68">
        <v>2009</v>
      </c>
      <c r="G375" s="70">
        <v>1572.83</v>
      </c>
      <c r="H375" s="71">
        <v>0</v>
      </c>
      <c r="I375" s="70" t="s">
        <v>493</v>
      </c>
      <c r="J375" s="71">
        <v>0</v>
      </c>
      <c r="K375" s="71">
        <v>0</v>
      </c>
      <c r="L375" s="71">
        <v>0</v>
      </c>
      <c r="M375" s="71">
        <v>0</v>
      </c>
      <c r="N375" s="71">
        <v>0</v>
      </c>
      <c r="O375" s="71">
        <v>0</v>
      </c>
      <c r="P375" s="71">
        <v>0</v>
      </c>
      <c r="Q375" s="71">
        <v>0</v>
      </c>
      <c r="R375" s="71">
        <v>0</v>
      </c>
      <c r="S375" s="71">
        <f t="shared" si="10"/>
        <v>1572.83</v>
      </c>
      <c r="T375" s="71">
        <f t="shared" si="11"/>
        <v>0</v>
      </c>
    </row>
    <row r="376" spans="1:20">
      <c r="A376" s="68">
        <v>51</v>
      </c>
      <c r="B376" s="68">
        <v>3069</v>
      </c>
      <c r="C376" s="69" t="s">
        <v>420</v>
      </c>
      <c r="D376" s="72">
        <v>42009</v>
      </c>
      <c r="E376" s="72"/>
      <c r="F376" s="68">
        <v>2010</v>
      </c>
      <c r="G376" s="70">
        <v>1572.83</v>
      </c>
      <c r="H376" s="71">
        <v>0</v>
      </c>
      <c r="I376" s="70" t="s">
        <v>493</v>
      </c>
      <c r="J376" s="71">
        <v>0</v>
      </c>
      <c r="K376" s="71">
        <v>0</v>
      </c>
      <c r="L376" s="71">
        <v>178.97</v>
      </c>
      <c r="M376" s="71">
        <v>0</v>
      </c>
      <c r="N376" s="71">
        <v>0</v>
      </c>
      <c r="O376" s="71">
        <v>0</v>
      </c>
      <c r="P376" s="71">
        <v>0</v>
      </c>
      <c r="Q376" s="71">
        <v>0</v>
      </c>
      <c r="R376" s="71">
        <v>0</v>
      </c>
      <c r="S376" s="71">
        <f t="shared" si="10"/>
        <v>1572.83</v>
      </c>
      <c r="T376" s="71">
        <f t="shared" si="11"/>
        <v>178.97</v>
      </c>
    </row>
    <row r="377" spans="1:20">
      <c r="A377" s="68">
        <v>1</v>
      </c>
      <c r="B377" s="68">
        <v>3080</v>
      </c>
      <c r="C377" s="69" t="s">
        <v>317</v>
      </c>
      <c r="D377" s="72">
        <v>42016</v>
      </c>
      <c r="E377" s="72"/>
      <c r="F377" s="68">
        <v>2026</v>
      </c>
      <c r="G377" s="70">
        <v>2736.54</v>
      </c>
      <c r="H377" s="71">
        <v>0</v>
      </c>
      <c r="I377" s="70" t="s">
        <v>493</v>
      </c>
      <c r="J377" s="71">
        <v>0</v>
      </c>
      <c r="K377" s="71">
        <v>0</v>
      </c>
      <c r="L377" s="71">
        <v>0</v>
      </c>
      <c r="M377" s="71">
        <v>0</v>
      </c>
      <c r="N377" s="71">
        <v>0</v>
      </c>
      <c r="O377" s="71">
        <v>0</v>
      </c>
      <c r="P377" s="71">
        <v>0</v>
      </c>
      <c r="Q377" s="71">
        <v>0</v>
      </c>
      <c r="R377" s="71">
        <v>0</v>
      </c>
      <c r="S377" s="71">
        <f t="shared" si="10"/>
        <v>2736.54</v>
      </c>
      <c r="T377" s="71">
        <f t="shared" si="11"/>
        <v>0</v>
      </c>
    </row>
    <row r="378" spans="1:20">
      <c r="A378" s="68">
        <v>1</v>
      </c>
      <c r="B378" s="68">
        <v>3084</v>
      </c>
      <c r="C378" s="69" t="s">
        <v>319</v>
      </c>
      <c r="D378" s="72">
        <v>42026</v>
      </c>
      <c r="E378" s="72"/>
      <c r="F378" s="68">
        <v>2018</v>
      </c>
      <c r="G378" s="70">
        <v>1572.83</v>
      </c>
      <c r="H378" s="71">
        <v>0</v>
      </c>
      <c r="I378" s="70" t="s">
        <v>493</v>
      </c>
      <c r="J378" s="71">
        <v>0</v>
      </c>
      <c r="K378" s="71">
        <v>0</v>
      </c>
      <c r="L378" s="71">
        <v>0</v>
      </c>
      <c r="M378" s="71">
        <v>0</v>
      </c>
      <c r="N378" s="71">
        <v>0</v>
      </c>
      <c r="O378" s="71">
        <v>0</v>
      </c>
      <c r="P378" s="71">
        <v>0</v>
      </c>
      <c r="Q378" s="71">
        <v>0</v>
      </c>
      <c r="R378" s="71">
        <v>0</v>
      </c>
      <c r="S378" s="71">
        <f t="shared" si="10"/>
        <v>1572.83</v>
      </c>
      <c r="T378" s="71">
        <f t="shared" si="11"/>
        <v>0</v>
      </c>
    </row>
    <row r="379" spans="1:20">
      <c r="A379" s="68">
        <v>1</v>
      </c>
      <c r="B379" s="68">
        <v>3085</v>
      </c>
      <c r="C379" s="69" t="s">
        <v>320</v>
      </c>
      <c r="D379" s="72">
        <v>42026</v>
      </c>
      <c r="E379" s="72"/>
      <c r="F379" s="68">
        <v>2018</v>
      </c>
      <c r="G379" s="70">
        <v>1572.83</v>
      </c>
      <c r="H379" s="71">
        <v>0</v>
      </c>
      <c r="I379" s="70" t="s">
        <v>493</v>
      </c>
      <c r="J379" s="71">
        <v>0</v>
      </c>
      <c r="K379" s="71">
        <v>0</v>
      </c>
      <c r="L379" s="71">
        <v>0</v>
      </c>
      <c r="M379" s="71">
        <v>0</v>
      </c>
      <c r="N379" s="71">
        <v>0</v>
      </c>
      <c r="O379" s="71">
        <v>0</v>
      </c>
      <c r="P379" s="71">
        <v>0</v>
      </c>
      <c r="Q379" s="71">
        <v>0</v>
      </c>
      <c r="R379" s="71">
        <v>0</v>
      </c>
      <c r="S379" s="71">
        <f t="shared" si="10"/>
        <v>1572.83</v>
      </c>
      <c r="T379" s="71">
        <f t="shared" si="11"/>
        <v>0</v>
      </c>
    </row>
    <row r="380" spans="1:20">
      <c r="A380" s="68">
        <v>1</v>
      </c>
      <c r="B380" s="68">
        <v>3086</v>
      </c>
      <c r="C380" s="69" t="s">
        <v>421</v>
      </c>
      <c r="D380" s="72">
        <v>42030</v>
      </c>
      <c r="E380" s="72"/>
      <c r="F380" s="68">
        <v>2037</v>
      </c>
      <c r="G380" s="70">
        <v>3492.62</v>
      </c>
      <c r="H380" s="71">
        <v>0</v>
      </c>
      <c r="I380" s="70" t="s">
        <v>493</v>
      </c>
      <c r="J380" s="71">
        <v>0</v>
      </c>
      <c r="K380" s="71">
        <v>0</v>
      </c>
      <c r="L380" s="71">
        <v>0</v>
      </c>
      <c r="M380" s="71">
        <v>0</v>
      </c>
      <c r="N380" s="71">
        <v>0</v>
      </c>
      <c r="O380" s="71">
        <v>0</v>
      </c>
      <c r="P380" s="71">
        <v>0</v>
      </c>
      <c r="Q380" s="71">
        <v>0</v>
      </c>
      <c r="R380" s="71">
        <v>0</v>
      </c>
      <c r="S380" s="71">
        <f t="shared" si="10"/>
        <v>3492.62</v>
      </c>
      <c r="T380" s="71">
        <f t="shared" si="11"/>
        <v>0</v>
      </c>
    </row>
    <row r="381" spans="1:20">
      <c r="A381" s="68">
        <v>1</v>
      </c>
      <c r="B381" s="68">
        <v>3112</v>
      </c>
      <c r="C381" s="69" t="s">
        <v>322</v>
      </c>
      <c r="D381" s="72">
        <v>42065</v>
      </c>
      <c r="E381" s="72"/>
      <c r="F381" s="68">
        <v>2013</v>
      </c>
      <c r="G381" s="70">
        <v>1572.83</v>
      </c>
      <c r="H381" s="71">
        <v>0</v>
      </c>
      <c r="I381" s="70" t="s">
        <v>493</v>
      </c>
      <c r="J381" s="71">
        <v>0</v>
      </c>
      <c r="K381" s="71">
        <v>0</v>
      </c>
      <c r="L381" s="71">
        <v>0</v>
      </c>
      <c r="M381" s="71">
        <v>0</v>
      </c>
      <c r="N381" s="71">
        <v>0</v>
      </c>
      <c r="O381" s="71">
        <v>0</v>
      </c>
      <c r="P381" s="71">
        <v>0</v>
      </c>
      <c r="Q381" s="71">
        <v>0</v>
      </c>
      <c r="R381" s="71">
        <v>0</v>
      </c>
      <c r="S381" s="71">
        <f t="shared" si="10"/>
        <v>1572.83</v>
      </c>
      <c r="T381" s="71">
        <f t="shared" si="11"/>
        <v>0</v>
      </c>
    </row>
    <row r="382" spans="1:20">
      <c r="A382" s="68">
        <v>1</v>
      </c>
      <c r="B382" s="68">
        <v>3113</v>
      </c>
      <c r="C382" s="69" t="s">
        <v>323</v>
      </c>
      <c r="D382" s="72">
        <v>42065</v>
      </c>
      <c r="E382" s="72"/>
      <c r="F382" s="68">
        <v>2010</v>
      </c>
      <c r="G382" s="70">
        <v>1572.83</v>
      </c>
      <c r="H382" s="71">
        <v>0</v>
      </c>
      <c r="I382" s="70" t="s">
        <v>493</v>
      </c>
      <c r="J382" s="71">
        <v>0</v>
      </c>
      <c r="K382" s="71">
        <v>0</v>
      </c>
      <c r="L382" s="71">
        <v>0</v>
      </c>
      <c r="M382" s="71">
        <v>0</v>
      </c>
      <c r="N382" s="71">
        <v>0</v>
      </c>
      <c r="O382" s="71">
        <v>0</v>
      </c>
      <c r="P382" s="71">
        <v>0</v>
      </c>
      <c r="Q382" s="71">
        <v>0</v>
      </c>
      <c r="R382" s="71">
        <v>0</v>
      </c>
      <c r="S382" s="71">
        <f t="shared" si="10"/>
        <v>1572.83</v>
      </c>
      <c r="T382" s="71">
        <f t="shared" si="11"/>
        <v>0</v>
      </c>
    </row>
    <row r="383" spans="1:20">
      <c r="A383" s="68">
        <v>1</v>
      </c>
      <c r="B383" s="68">
        <v>3132</v>
      </c>
      <c r="C383" s="69" t="s">
        <v>324</v>
      </c>
      <c r="D383" s="72">
        <v>42100</v>
      </c>
      <c r="E383" s="72"/>
      <c r="F383" s="68">
        <v>2009</v>
      </c>
      <c r="G383" s="70">
        <v>1572.83</v>
      </c>
      <c r="H383" s="71">
        <v>0</v>
      </c>
      <c r="I383" s="70" t="s">
        <v>493</v>
      </c>
      <c r="J383" s="71">
        <v>0</v>
      </c>
      <c r="K383" s="71">
        <v>0</v>
      </c>
      <c r="L383" s="71">
        <v>0</v>
      </c>
      <c r="M383" s="71">
        <v>0</v>
      </c>
      <c r="N383" s="71">
        <v>0</v>
      </c>
      <c r="O383" s="71">
        <v>0</v>
      </c>
      <c r="P383" s="71">
        <v>0</v>
      </c>
      <c r="Q383" s="71">
        <v>0</v>
      </c>
      <c r="R383" s="71">
        <v>0</v>
      </c>
      <c r="S383" s="71">
        <f t="shared" si="10"/>
        <v>1572.83</v>
      </c>
      <c r="T383" s="71">
        <f t="shared" si="11"/>
        <v>0</v>
      </c>
    </row>
    <row r="384" spans="1:20">
      <c r="A384" s="68">
        <v>1</v>
      </c>
      <c r="B384" s="68">
        <v>3134</v>
      </c>
      <c r="C384" s="69" t="s">
        <v>325</v>
      </c>
      <c r="D384" s="72">
        <v>42100</v>
      </c>
      <c r="E384" s="72"/>
      <c r="F384" s="68">
        <v>2018</v>
      </c>
      <c r="G384" s="70">
        <v>1572.83</v>
      </c>
      <c r="H384" s="71">
        <v>0</v>
      </c>
      <c r="I384" s="70" t="s">
        <v>493</v>
      </c>
      <c r="J384" s="71">
        <v>0</v>
      </c>
      <c r="K384" s="71">
        <v>0</v>
      </c>
      <c r="L384" s="71">
        <v>0</v>
      </c>
      <c r="M384" s="71">
        <v>0</v>
      </c>
      <c r="N384" s="71">
        <v>0</v>
      </c>
      <c r="O384" s="71">
        <v>0</v>
      </c>
      <c r="P384" s="71">
        <v>0</v>
      </c>
      <c r="Q384" s="71">
        <v>0</v>
      </c>
      <c r="R384" s="71">
        <v>0</v>
      </c>
      <c r="S384" s="71">
        <f t="shared" si="10"/>
        <v>1572.83</v>
      </c>
      <c r="T384" s="71">
        <f t="shared" si="11"/>
        <v>0</v>
      </c>
    </row>
    <row r="385" spans="1:20">
      <c r="A385" s="68">
        <v>1</v>
      </c>
      <c r="B385" s="68">
        <v>3135</v>
      </c>
      <c r="C385" s="69" t="s">
        <v>326</v>
      </c>
      <c r="D385" s="72">
        <v>42107</v>
      </c>
      <c r="E385" s="72"/>
      <c r="F385" s="68">
        <v>2028</v>
      </c>
      <c r="G385" s="70">
        <v>2736.54</v>
      </c>
      <c r="H385" s="71">
        <v>0</v>
      </c>
      <c r="I385" s="70" t="s">
        <v>493</v>
      </c>
      <c r="J385" s="71">
        <v>1993.92</v>
      </c>
      <c r="K385" s="71">
        <v>0</v>
      </c>
      <c r="L385" s="71">
        <v>0</v>
      </c>
      <c r="M385" s="71">
        <v>0</v>
      </c>
      <c r="N385" s="71">
        <v>0</v>
      </c>
      <c r="O385" s="71">
        <v>0</v>
      </c>
      <c r="P385" s="71">
        <v>0</v>
      </c>
      <c r="Q385" s="71">
        <v>0</v>
      </c>
      <c r="R385" s="71">
        <v>0</v>
      </c>
      <c r="S385" s="71">
        <f t="shared" si="10"/>
        <v>2736.54</v>
      </c>
      <c r="T385" s="71">
        <f t="shared" si="11"/>
        <v>1993.92</v>
      </c>
    </row>
    <row r="386" spans="1:20">
      <c r="A386" s="68">
        <v>1</v>
      </c>
      <c r="B386" s="68">
        <v>3136</v>
      </c>
      <c r="C386" s="69" t="s">
        <v>327</v>
      </c>
      <c r="D386" s="72">
        <v>42107</v>
      </c>
      <c r="E386" s="72"/>
      <c r="F386" s="68">
        <v>2016</v>
      </c>
      <c r="G386" s="70">
        <v>1572.83</v>
      </c>
      <c r="H386" s="71">
        <v>0</v>
      </c>
      <c r="I386" s="70" t="s">
        <v>493</v>
      </c>
      <c r="J386" s="71">
        <v>1107.73</v>
      </c>
      <c r="K386" s="71">
        <v>0</v>
      </c>
      <c r="L386" s="71">
        <v>0</v>
      </c>
      <c r="M386" s="71">
        <v>0</v>
      </c>
      <c r="N386" s="71">
        <v>0</v>
      </c>
      <c r="O386" s="71">
        <v>0</v>
      </c>
      <c r="P386" s="71">
        <v>0</v>
      </c>
      <c r="Q386" s="71">
        <v>0</v>
      </c>
      <c r="R386" s="71">
        <v>0</v>
      </c>
      <c r="S386" s="71">
        <f t="shared" si="10"/>
        <v>1572.83</v>
      </c>
      <c r="T386" s="71">
        <f t="shared" si="11"/>
        <v>1107.73</v>
      </c>
    </row>
    <row r="387" spans="1:20">
      <c r="A387" s="68">
        <v>1</v>
      </c>
      <c r="B387" s="68">
        <v>3137</v>
      </c>
      <c r="C387" s="69" t="s">
        <v>328</v>
      </c>
      <c r="D387" s="72">
        <v>42107</v>
      </c>
      <c r="E387" s="72"/>
      <c r="F387" s="68">
        <v>2009</v>
      </c>
      <c r="G387" s="70">
        <v>1572.83</v>
      </c>
      <c r="H387" s="71">
        <v>0</v>
      </c>
      <c r="I387" s="70" t="s">
        <v>493</v>
      </c>
      <c r="J387" s="71">
        <v>0</v>
      </c>
      <c r="K387" s="71">
        <v>0</v>
      </c>
      <c r="L387" s="71">
        <v>0</v>
      </c>
      <c r="M387" s="71">
        <v>0</v>
      </c>
      <c r="N387" s="71">
        <v>0</v>
      </c>
      <c r="O387" s="71">
        <v>0</v>
      </c>
      <c r="P387" s="71">
        <v>0</v>
      </c>
      <c r="Q387" s="71">
        <v>0</v>
      </c>
      <c r="R387" s="71">
        <v>0</v>
      </c>
      <c r="S387" s="71">
        <f t="shared" si="10"/>
        <v>1572.83</v>
      </c>
      <c r="T387" s="71">
        <f t="shared" si="11"/>
        <v>0</v>
      </c>
    </row>
    <row r="388" spans="1:20">
      <c r="A388" s="68">
        <v>1</v>
      </c>
      <c r="B388" s="68">
        <v>3138</v>
      </c>
      <c r="C388" s="69" t="s">
        <v>329</v>
      </c>
      <c r="D388" s="72">
        <v>42107</v>
      </c>
      <c r="E388" s="72"/>
      <c r="F388" s="68">
        <v>2018</v>
      </c>
      <c r="G388" s="70">
        <v>1572.83</v>
      </c>
      <c r="H388" s="71">
        <v>0</v>
      </c>
      <c r="I388" s="70" t="s">
        <v>493</v>
      </c>
      <c r="J388" s="71">
        <v>708.95</v>
      </c>
      <c r="K388" s="71">
        <v>0</v>
      </c>
      <c r="L388" s="71">
        <v>0</v>
      </c>
      <c r="M388" s="71">
        <v>0</v>
      </c>
      <c r="N388" s="71">
        <v>0</v>
      </c>
      <c r="O388" s="71">
        <v>0</v>
      </c>
      <c r="P388" s="71">
        <v>0</v>
      </c>
      <c r="Q388" s="71">
        <v>0</v>
      </c>
      <c r="R388" s="71">
        <v>0</v>
      </c>
      <c r="S388" s="71">
        <f t="shared" si="10"/>
        <v>1572.83</v>
      </c>
      <c r="T388" s="71">
        <f t="shared" si="11"/>
        <v>708.95</v>
      </c>
    </row>
    <row r="389" spans="1:20">
      <c r="A389" s="68">
        <v>1</v>
      </c>
      <c r="B389" s="68">
        <v>3139</v>
      </c>
      <c r="C389" s="69" t="s">
        <v>330</v>
      </c>
      <c r="D389" s="72">
        <v>42107</v>
      </c>
      <c r="E389" s="72"/>
      <c r="F389" s="68">
        <v>2018</v>
      </c>
      <c r="G389" s="70">
        <v>1572.83</v>
      </c>
      <c r="H389" s="71">
        <v>0</v>
      </c>
      <c r="I389" s="70" t="s">
        <v>493</v>
      </c>
      <c r="J389" s="71">
        <v>0</v>
      </c>
      <c r="K389" s="71">
        <v>0</v>
      </c>
      <c r="L389" s="71">
        <v>0</v>
      </c>
      <c r="M389" s="71">
        <v>0</v>
      </c>
      <c r="N389" s="71">
        <v>0</v>
      </c>
      <c r="O389" s="71">
        <v>0</v>
      </c>
      <c r="P389" s="71">
        <v>0</v>
      </c>
      <c r="Q389" s="71">
        <v>0</v>
      </c>
      <c r="R389" s="71">
        <v>0</v>
      </c>
      <c r="S389" s="71">
        <f t="shared" ref="S389:S440" si="12">SUM(G389:H389)</f>
        <v>1572.83</v>
      </c>
      <c r="T389" s="71">
        <f t="shared" ref="T389:T440" si="13">SUM(J389:R389)</f>
        <v>0</v>
      </c>
    </row>
    <row r="390" spans="1:20">
      <c r="A390" s="68">
        <v>1</v>
      </c>
      <c r="B390" s="68">
        <v>3141</v>
      </c>
      <c r="C390" s="69" t="s">
        <v>331</v>
      </c>
      <c r="D390" s="72">
        <v>42110</v>
      </c>
      <c r="E390" s="72"/>
      <c r="F390" s="68">
        <v>2009</v>
      </c>
      <c r="G390" s="70">
        <v>1572.83</v>
      </c>
      <c r="H390" s="71">
        <v>0</v>
      </c>
      <c r="I390" s="70" t="s">
        <v>493</v>
      </c>
      <c r="J390" s="71">
        <v>0</v>
      </c>
      <c r="K390" s="71">
        <v>0</v>
      </c>
      <c r="L390" s="71">
        <v>0</v>
      </c>
      <c r="M390" s="71">
        <v>0</v>
      </c>
      <c r="N390" s="71">
        <v>0</v>
      </c>
      <c r="O390" s="71">
        <v>0</v>
      </c>
      <c r="P390" s="71">
        <v>0</v>
      </c>
      <c r="Q390" s="71">
        <v>0</v>
      </c>
      <c r="R390" s="71">
        <v>0</v>
      </c>
      <c r="S390" s="71">
        <f t="shared" si="12"/>
        <v>1572.83</v>
      </c>
      <c r="T390" s="71">
        <f t="shared" si="13"/>
        <v>0</v>
      </c>
    </row>
    <row r="391" spans="1:20">
      <c r="A391" s="68">
        <v>1</v>
      </c>
      <c r="B391" s="68">
        <v>3147</v>
      </c>
      <c r="C391" s="69" t="s">
        <v>332</v>
      </c>
      <c r="D391" s="72">
        <v>42128</v>
      </c>
      <c r="E391" s="72"/>
      <c r="F391" s="68">
        <v>2003</v>
      </c>
      <c r="G391" s="70">
        <v>1073</v>
      </c>
      <c r="H391" s="71">
        <v>0</v>
      </c>
      <c r="I391" s="70" t="s">
        <v>493</v>
      </c>
      <c r="J391" s="71">
        <v>0</v>
      </c>
      <c r="K391" s="71">
        <v>0</v>
      </c>
      <c r="L391" s="71">
        <v>0</v>
      </c>
      <c r="M391" s="71">
        <v>0</v>
      </c>
      <c r="N391" s="71">
        <v>0</v>
      </c>
      <c r="O391" s="71">
        <v>0</v>
      </c>
      <c r="P391" s="71">
        <v>0</v>
      </c>
      <c r="Q391" s="71">
        <v>0</v>
      </c>
      <c r="R391" s="71">
        <v>0</v>
      </c>
      <c r="S391" s="71">
        <f t="shared" si="12"/>
        <v>1073</v>
      </c>
      <c r="T391" s="71">
        <f t="shared" si="13"/>
        <v>0</v>
      </c>
    </row>
    <row r="392" spans="1:20">
      <c r="A392" s="68">
        <v>1</v>
      </c>
      <c r="B392" s="68">
        <v>3150</v>
      </c>
      <c r="C392" s="69" t="s">
        <v>333</v>
      </c>
      <c r="D392" s="72">
        <v>42128</v>
      </c>
      <c r="E392" s="72"/>
      <c r="F392" s="68">
        <v>2003</v>
      </c>
      <c r="G392" s="70">
        <v>1073</v>
      </c>
      <c r="H392" s="71">
        <v>0</v>
      </c>
      <c r="I392" s="70" t="s">
        <v>493</v>
      </c>
      <c r="J392" s="71">
        <v>0</v>
      </c>
      <c r="K392" s="71">
        <v>0</v>
      </c>
      <c r="L392" s="71">
        <v>0</v>
      </c>
      <c r="M392" s="71">
        <v>0</v>
      </c>
      <c r="N392" s="71">
        <v>0</v>
      </c>
      <c r="O392" s="71">
        <v>0</v>
      </c>
      <c r="P392" s="71">
        <v>0</v>
      </c>
      <c r="Q392" s="71">
        <v>0</v>
      </c>
      <c r="R392" s="71">
        <v>0</v>
      </c>
      <c r="S392" s="71">
        <f t="shared" si="12"/>
        <v>1073</v>
      </c>
      <c r="T392" s="71">
        <f t="shared" si="13"/>
        <v>0</v>
      </c>
    </row>
    <row r="393" spans="1:20">
      <c r="A393" s="68">
        <v>1</v>
      </c>
      <c r="B393" s="68">
        <v>3152</v>
      </c>
      <c r="C393" s="69" t="s">
        <v>334</v>
      </c>
      <c r="D393" s="72">
        <v>42128</v>
      </c>
      <c r="E393" s="72"/>
      <c r="F393" s="68">
        <v>2003</v>
      </c>
      <c r="G393" s="70">
        <v>1073</v>
      </c>
      <c r="H393" s="71">
        <v>0</v>
      </c>
      <c r="I393" s="70" t="s">
        <v>493</v>
      </c>
      <c r="J393" s="71">
        <v>0</v>
      </c>
      <c r="K393" s="71">
        <v>0</v>
      </c>
      <c r="L393" s="71">
        <v>0</v>
      </c>
      <c r="M393" s="71">
        <v>0</v>
      </c>
      <c r="N393" s="71">
        <v>0</v>
      </c>
      <c r="O393" s="71">
        <v>0</v>
      </c>
      <c r="P393" s="71">
        <v>0</v>
      </c>
      <c r="Q393" s="71">
        <v>0</v>
      </c>
      <c r="R393" s="71">
        <v>0</v>
      </c>
      <c r="S393" s="71">
        <f t="shared" si="12"/>
        <v>1073</v>
      </c>
      <c r="T393" s="71">
        <f t="shared" si="13"/>
        <v>0</v>
      </c>
    </row>
    <row r="394" spans="1:20">
      <c r="A394" s="68">
        <v>1</v>
      </c>
      <c r="B394" s="68">
        <v>3154</v>
      </c>
      <c r="C394" s="69" t="s">
        <v>335</v>
      </c>
      <c r="D394" s="72">
        <v>42128</v>
      </c>
      <c r="E394" s="72"/>
      <c r="F394" s="68">
        <v>2003</v>
      </c>
      <c r="G394" s="70">
        <v>1073</v>
      </c>
      <c r="H394" s="71">
        <v>0</v>
      </c>
      <c r="I394" s="70" t="s">
        <v>493</v>
      </c>
      <c r="J394" s="71">
        <v>0</v>
      </c>
      <c r="K394" s="71">
        <v>0</v>
      </c>
      <c r="L394" s="71">
        <v>0</v>
      </c>
      <c r="M394" s="71">
        <v>0</v>
      </c>
      <c r="N394" s="71">
        <v>0</v>
      </c>
      <c r="O394" s="71">
        <v>0</v>
      </c>
      <c r="P394" s="71">
        <v>0</v>
      </c>
      <c r="Q394" s="71">
        <v>0</v>
      </c>
      <c r="R394" s="71">
        <v>0</v>
      </c>
      <c r="S394" s="71">
        <f t="shared" si="12"/>
        <v>1073</v>
      </c>
      <c r="T394" s="71">
        <f t="shared" si="13"/>
        <v>0</v>
      </c>
    </row>
    <row r="395" spans="1:20">
      <c r="A395" s="68">
        <v>1</v>
      </c>
      <c r="B395" s="68">
        <v>3155</v>
      </c>
      <c r="C395" s="69" t="s">
        <v>336</v>
      </c>
      <c r="D395" s="72">
        <v>42128</v>
      </c>
      <c r="E395" s="72"/>
      <c r="F395" s="68">
        <v>2036</v>
      </c>
      <c r="G395" s="70">
        <v>4763.66</v>
      </c>
      <c r="H395" s="71">
        <v>0</v>
      </c>
      <c r="I395" s="70" t="s">
        <v>493</v>
      </c>
      <c r="J395" s="71">
        <v>0</v>
      </c>
      <c r="K395" s="71">
        <v>0</v>
      </c>
      <c r="L395" s="71">
        <v>0</v>
      </c>
      <c r="M395" s="71">
        <v>0</v>
      </c>
      <c r="N395" s="71">
        <v>0</v>
      </c>
      <c r="O395" s="71">
        <v>0</v>
      </c>
      <c r="P395" s="71">
        <v>0</v>
      </c>
      <c r="Q395" s="71">
        <v>0</v>
      </c>
      <c r="R395" s="71">
        <v>0</v>
      </c>
      <c r="S395" s="71">
        <f t="shared" si="12"/>
        <v>4763.66</v>
      </c>
      <c r="T395" s="71">
        <f t="shared" si="13"/>
        <v>0</v>
      </c>
    </row>
    <row r="396" spans="1:20">
      <c r="A396" s="68">
        <v>1</v>
      </c>
      <c r="B396" s="68">
        <v>3156</v>
      </c>
      <c r="C396" s="69" t="s">
        <v>337</v>
      </c>
      <c r="D396" s="72">
        <v>42128</v>
      </c>
      <c r="E396" s="72"/>
      <c r="F396" s="68">
        <v>2003</v>
      </c>
      <c r="G396" s="70">
        <v>1073</v>
      </c>
      <c r="H396" s="71">
        <v>0</v>
      </c>
      <c r="I396" s="70" t="s">
        <v>493</v>
      </c>
      <c r="J396" s="71">
        <v>0</v>
      </c>
      <c r="K396" s="71">
        <v>0</v>
      </c>
      <c r="L396" s="71">
        <v>0</v>
      </c>
      <c r="M396" s="71">
        <v>0</v>
      </c>
      <c r="N396" s="71">
        <v>0</v>
      </c>
      <c r="O396" s="71">
        <v>0</v>
      </c>
      <c r="P396" s="71">
        <v>0</v>
      </c>
      <c r="Q396" s="71">
        <v>0</v>
      </c>
      <c r="R396" s="71">
        <v>0</v>
      </c>
      <c r="S396" s="71">
        <f t="shared" si="12"/>
        <v>1073</v>
      </c>
      <c r="T396" s="71">
        <f t="shared" si="13"/>
        <v>0</v>
      </c>
    </row>
    <row r="397" spans="1:20">
      <c r="A397" s="68">
        <v>1</v>
      </c>
      <c r="B397" s="68">
        <v>3158</v>
      </c>
      <c r="C397" s="69" t="s">
        <v>338</v>
      </c>
      <c r="D397" s="72">
        <v>42128</v>
      </c>
      <c r="E397" s="72"/>
      <c r="F397" s="68">
        <v>2035</v>
      </c>
      <c r="G397" s="70">
        <v>4763.66</v>
      </c>
      <c r="H397" s="71">
        <v>0</v>
      </c>
      <c r="I397" s="70" t="s">
        <v>493</v>
      </c>
      <c r="J397" s="71">
        <v>0</v>
      </c>
      <c r="K397" s="71">
        <v>0</v>
      </c>
      <c r="L397" s="71">
        <v>0</v>
      </c>
      <c r="M397" s="71">
        <v>0</v>
      </c>
      <c r="N397" s="71">
        <v>0</v>
      </c>
      <c r="O397" s="71">
        <v>0</v>
      </c>
      <c r="P397" s="71">
        <v>0</v>
      </c>
      <c r="Q397" s="71">
        <v>0</v>
      </c>
      <c r="R397" s="71">
        <v>0</v>
      </c>
      <c r="S397" s="71">
        <f t="shared" si="12"/>
        <v>4763.66</v>
      </c>
      <c r="T397" s="71">
        <f t="shared" si="13"/>
        <v>0</v>
      </c>
    </row>
    <row r="398" spans="1:20">
      <c r="A398" s="68">
        <v>1</v>
      </c>
      <c r="B398" s="68">
        <v>3159</v>
      </c>
      <c r="C398" s="69" t="s">
        <v>339</v>
      </c>
      <c r="D398" s="72">
        <v>42128</v>
      </c>
      <c r="E398" s="72"/>
      <c r="F398" s="68">
        <v>2018</v>
      </c>
      <c r="G398" s="70">
        <v>1572.83</v>
      </c>
      <c r="H398" s="71">
        <v>0</v>
      </c>
      <c r="I398" s="70" t="s">
        <v>493</v>
      </c>
      <c r="J398" s="71">
        <v>0</v>
      </c>
      <c r="K398" s="71">
        <v>0</v>
      </c>
      <c r="L398" s="71">
        <v>0</v>
      </c>
      <c r="M398" s="71">
        <v>0</v>
      </c>
      <c r="N398" s="71">
        <v>0</v>
      </c>
      <c r="O398" s="71">
        <v>0</v>
      </c>
      <c r="P398" s="71">
        <v>0</v>
      </c>
      <c r="Q398" s="71">
        <v>0</v>
      </c>
      <c r="R398" s="71">
        <v>0</v>
      </c>
      <c r="S398" s="71">
        <f t="shared" si="12"/>
        <v>1572.83</v>
      </c>
      <c r="T398" s="71">
        <f t="shared" si="13"/>
        <v>0</v>
      </c>
    </row>
    <row r="399" spans="1:20">
      <c r="A399" s="68">
        <v>1</v>
      </c>
      <c r="B399" s="68">
        <v>3160</v>
      </c>
      <c r="C399" s="69" t="s">
        <v>340</v>
      </c>
      <c r="D399" s="72">
        <v>42128</v>
      </c>
      <c r="E399" s="72"/>
      <c r="F399" s="68">
        <v>2018</v>
      </c>
      <c r="G399" s="70">
        <v>1572.83</v>
      </c>
      <c r="H399" s="71">
        <v>0</v>
      </c>
      <c r="I399" s="70" t="s">
        <v>493</v>
      </c>
      <c r="J399" s="71">
        <v>0</v>
      </c>
      <c r="K399" s="71">
        <v>0</v>
      </c>
      <c r="L399" s="71">
        <v>0</v>
      </c>
      <c r="M399" s="71">
        <v>0</v>
      </c>
      <c r="N399" s="71">
        <v>0</v>
      </c>
      <c r="O399" s="71">
        <v>0</v>
      </c>
      <c r="P399" s="71">
        <v>0</v>
      </c>
      <c r="Q399" s="71">
        <v>0</v>
      </c>
      <c r="R399" s="71">
        <v>0</v>
      </c>
      <c r="S399" s="71">
        <f t="shared" si="12"/>
        <v>1572.83</v>
      </c>
      <c r="T399" s="71">
        <f t="shared" si="13"/>
        <v>0</v>
      </c>
    </row>
    <row r="400" spans="1:20">
      <c r="A400" s="68">
        <v>1</v>
      </c>
      <c r="B400" s="68">
        <v>3164</v>
      </c>
      <c r="C400" s="69" t="s">
        <v>341</v>
      </c>
      <c r="D400" s="72">
        <v>42128</v>
      </c>
      <c r="E400" s="72"/>
      <c r="F400" s="68">
        <v>2018</v>
      </c>
      <c r="G400" s="70">
        <v>1572.83</v>
      </c>
      <c r="H400" s="71">
        <v>0</v>
      </c>
      <c r="I400" s="70" t="s">
        <v>493</v>
      </c>
      <c r="J400" s="71">
        <v>0</v>
      </c>
      <c r="K400" s="71">
        <v>0</v>
      </c>
      <c r="L400" s="71">
        <v>0</v>
      </c>
      <c r="M400" s="71">
        <v>0</v>
      </c>
      <c r="N400" s="71">
        <v>0</v>
      </c>
      <c r="O400" s="71">
        <v>0</v>
      </c>
      <c r="P400" s="71">
        <v>0</v>
      </c>
      <c r="Q400" s="71">
        <v>0</v>
      </c>
      <c r="R400" s="71">
        <v>0</v>
      </c>
      <c r="S400" s="71">
        <f t="shared" si="12"/>
        <v>1572.83</v>
      </c>
      <c r="T400" s="71">
        <f t="shared" si="13"/>
        <v>0</v>
      </c>
    </row>
    <row r="401" spans="1:20">
      <c r="A401" s="68">
        <v>1</v>
      </c>
      <c r="B401" s="68">
        <v>3165</v>
      </c>
      <c r="C401" s="69" t="s">
        <v>342</v>
      </c>
      <c r="D401" s="72">
        <v>42128</v>
      </c>
      <c r="E401" s="72"/>
      <c r="F401" s="68">
        <v>2018</v>
      </c>
      <c r="G401" s="70">
        <v>1572.83</v>
      </c>
      <c r="H401" s="71">
        <v>0</v>
      </c>
      <c r="I401" s="70" t="s">
        <v>493</v>
      </c>
      <c r="J401" s="71">
        <v>0</v>
      </c>
      <c r="K401" s="71">
        <v>0</v>
      </c>
      <c r="L401" s="71">
        <v>0</v>
      </c>
      <c r="M401" s="71">
        <v>0</v>
      </c>
      <c r="N401" s="71">
        <v>0</v>
      </c>
      <c r="O401" s="71">
        <v>0</v>
      </c>
      <c r="P401" s="71">
        <v>0</v>
      </c>
      <c r="Q401" s="71">
        <v>0</v>
      </c>
      <c r="R401" s="71">
        <v>0</v>
      </c>
      <c r="S401" s="71">
        <f t="shared" si="12"/>
        <v>1572.83</v>
      </c>
      <c r="T401" s="71">
        <f t="shared" si="13"/>
        <v>0</v>
      </c>
    </row>
    <row r="402" spans="1:20">
      <c r="A402" s="68">
        <v>1</v>
      </c>
      <c r="B402" s="68">
        <v>3167</v>
      </c>
      <c r="C402" s="69" t="s">
        <v>343</v>
      </c>
      <c r="D402" s="72">
        <v>42128</v>
      </c>
      <c r="E402" s="72"/>
      <c r="F402" s="68">
        <v>2035</v>
      </c>
      <c r="G402" s="70">
        <v>4763.66</v>
      </c>
      <c r="H402" s="71">
        <v>0</v>
      </c>
      <c r="I402" s="70" t="s">
        <v>493</v>
      </c>
      <c r="J402" s="71">
        <v>1993.92</v>
      </c>
      <c r="K402" s="71">
        <v>0</v>
      </c>
      <c r="L402" s="71">
        <v>0</v>
      </c>
      <c r="M402" s="71">
        <v>0</v>
      </c>
      <c r="N402" s="71">
        <v>0</v>
      </c>
      <c r="O402" s="71">
        <v>0</v>
      </c>
      <c r="P402" s="71">
        <v>0</v>
      </c>
      <c r="Q402" s="71">
        <v>0</v>
      </c>
      <c r="R402" s="71">
        <v>0</v>
      </c>
      <c r="S402" s="71">
        <f t="shared" si="12"/>
        <v>4763.66</v>
      </c>
      <c r="T402" s="71">
        <f t="shared" si="13"/>
        <v>1993.92</v>
      </c>
    </row>
    <row r="403" spans="1:20">
      <c r="A403" s="68">
        <v>1</v>
      </c>
      <c r="B403" s="68">
        <v>3169</v>
      </c>
      <c r="C403" s="69" t="s">
        <v>344</v>
      </c>
      <c r="D403" s="72">
        <v>42128</v>
      </c>
      <c r="E403" s="72"/>
      <c r="F403" s="68">
        <v>2003</v>
      </c>
      <c r="G403" s="70">
        <v>1073</v>
      </c>
      <c r="H403" s="71">
        <v>0</v>
      </c>
      <c r="I403" s="70" t="s">
        <v>493</v>
      </c>
      <c r="J403" s="71">
        <v>0</v>
      </c>
      <c r="K403" s="71">
        <v>0</v>
      </c>
      <c r="L403" s="71">
        <v>0</v>
      </c>
      <c r="M403" s="71">
        <v>0</v>
      </c>
      <c r="N403" s="71">
        <v>0</v>
      </c>
      <c r="O403" s="71">
        <v>0</v>
      </c>
      <c r="P403" s="71">
        <v>0</v>
      </c>
      <c r="Q403" s="71">
        <v>0</v>
      </c>
      <c r="R403" s="71">
        <v>0</v>
      </c>
      <c r="S403" s="71">
        <f t="shared" si="12"/>
        <v>1073</v>
      </c>
      <c r="T403" s="71">
        <f t="shared" si="13"/>
        <v>0</v>
      </c>
    </row>
    <row r="404" spans="1:20">
      <c r="A404" s="68">
        <v>1</v>
      </c>
      <c r="B404" s="68">
        <v>3171</v>
      </c>
      <c r="C404" s="69" t="s">
        <v>345</v>
      </c>
      <c r="D404" s="72">
        <v>42128</v>
      </c>
      <c r="E404" s="72"/>
      <c r="F404" s="68">
        <v>2018</v>
      </c>
      <c r="G404" s="70">
        <v>1572.83</v>
      </c>
      <c r="H404" s="71">
        <v>0</v>
      </c>
      <c r="I404" s="70" t="s">
        <v>493</v>
      </c>
      <c r="J404" s="71">
        <v>0</v>
      </c>
      <c r="K404" s="71">
        <v>0</v>
      </c>
      <c r="L404" s="71">
        <v>0</v>
      </c>
      <c r="M404" s="71">
        <v>0</v>
      </c>
      <c r="N404" s="71">
        <v>0</v>
      </c>
      <c r="O404" s="71">
        <v>0</v>
      </c>
      <c r="P404" s="71">
        <v>0</v>
      </c>
      <c r="Q404" s="71">
        <v>0</v>
      </c>
      <c r="R404" s="71">
        <v>0</v>
      </c>
      <c r="S404" s="71">
        <f t="shared" si="12"/>
        <v>1572.83</v>
      </c>
      <c r="T404" s="71">
        <f t="shared" si="13"/>
        <v>0</v>
      </c>
    </row>
    <row r="405" spans="1:20">
      <c r="A405" s="68">
        <v>1</v>
      </c>
      <c r="B405" s="68">
        <v>3172</v>
      </c>
      <c r="C405" s="69" t="s">
        <v>346</v>
      </c>
      <c r="D405" s="72">
        <v>42128</v>
      </c>
      <c r="E405" s="72"/>
      <c r="F405" s="68">
        <v>2003</v>
      </c>
      <c r="G405" s="70">
        <v>1073</v>
      </c>
      <c r="H405" s="71">
        <v>0</v>
      </c>
      <c r="I405" s="70" t="s">
        <v>493</v>
      </c>
      <c r="J405" s="71">
        <v>0</v>
      </c>
      <c r="K405" s="71">
        <v>0</v>
      </c>
      <c r="L405" s="71">
        <v>0</v>
      </c>
      <c r="M405" s="71">
        <v>0</v>
      </c>
      <c r="N405" s="71">
        <v>0</v>
      </c>
      <c r="O405" s="71">
        <v>0</v>
      </c>
      <c r="P405" s="71">
        <v>0</v>
      </c>
      <c r="Q405" s="71">
        <v>0</v>
      </c>
      <c r="R405" s="71">
        <v>0</v>
      </c>
      <c r="S405" s="71">
        <f t="shared" si="12"/>
        <v>1073</v>
      </c>
      <c r="T405" s="71">
        <f t="shared" si="13"/>
        <v>0</v>
      </c>
    </row>
    <row r="406" spans="1:20">
      <c r="A406" s="68">
        <v>1</v>
      </c>
      <c r="B406" s="68">
        <v>3175</v>
      </c>
      <c r="C406" s="69" t="s">
        <v>347</v>
      </c>
      <c r="D406" s="72">
        <v>42128</v>
      </c>
      <c r="E406" s="72"/>
      <c r="F406" s="68">
        <v>2035</v>
      </c>
      <c r="G406" s="70">
        <v>4763.66</v>
      </c>
      <c r="H406" s="71">
        <v>0</v>
      </c>
      <c r="I406" s="70" t="s">
        <v>493</v>
      </c>
      <c r="J406" s="71">
        <v>1993.92</v>
      </c>
      <c r="K406" s="71">
        <v>0</v>
      </c>
      <c r="L406" s="71">
        <v>0</v>
      </c>
      <c r="M406" s="71">
        <v>0</v>
      </c>
      <c r="N406" s="71">
        <v>0</v>
      </c>
      <c r="O406" s="71">
        <v>0</v>
      </c>
      <c r="P406" s="71">
        <v>0</v>
      </c>
      <c r="Q406" s="71">
        <v>0</v>
      </c>
      <c r="R406" s="71">
        <v>0</v>
      </c>
      <c r="S406" s="71">
        <f t="shared" si="12"/>
        <v>4763.66</v>
      </c>
      <c r="T406" s="71">
        <f t="shared" si="13"/>
        <v>1993.92</v>
      </c>
    </row>
    <row r="407" spans="1:20">
      <c r="A407" s="68">
        <v>1</v>
      </c>
      <c r="B407" s="68">
        <v>3177</v>
      </c>
      <c r="C407" s="69" t="s">
        <v>348</v>
      </c>
      <c r="D407" s="72">
        <v>42135</v>
      </c>
      <c r="E407" s="72"/>
      <c r="F407" s="68">
        <v>2036</v>
      </c>
      <c r="G407" s="70">
        <v>4763.66</v>
      </c>
      <c r="H407" s="71">
        <v>0</v>
      </c>
      <c r="I407" s="70" t="s">
        <v>493</v>
      </c>
      <c r="J407" s="71">
        <v>1993.92</v>
      </c>
      <c r="K407" s="71">
        <v>0</v>
      </c>
      <c r="L407" s="71">
        <v>0</v>
      </c>
      <c r="M407" s="71">
        <v>0</v>
      </c>
      <c r="N407" s="71">
        <v>0</v>
      </c>
      <c r="O407" s="71">
        <v>0</v>
      </c>
      <c r="P407" s="71">
        <v>0</v>
      </c>
      <c r="Q407" s="71">
        <v>0</v>
      </c>
      <c r="R407" s="71">
        <v>0</v>
      </c>
      <c r="S407" s="71">
        <f t="shared" si="12"/>
        <v>4763.66</v>
      </c>
      <c r="T407" s="71">
        <f t="shared" si="13"/>
        <v>1993.92</v>
      </c>
    </row>
    <row r="408" spans="1:20">
      <c r="A408" s="68">
        <v>1</v>
      </c>
      <c r="B408" s="68">
        <v>3178</v>
      </c>
      <c r="C408" s="69" t="s">
        <v>349</v>
      </c>
      <c r="D408" s="72">
        <v>42142</v>
      </c>
      <c r="E408" s="72"/>
      <c r="F408" s="68">
        <v>2036</v>
      </c>
      <c r="G408" s="70">
        <v>4763.66</v>
      </c>
      <c r="H408" s="71">
        <v>0</v>
      </c>
      <c r="I408" s="70" t="s">
        <v>493</v>
      </c>
      <c r="J408" s="71">
        <v>1993.92</v>
      </c>
      <c r="K408" s="71">
        <v>0</v>
      </c>
      <c r="L408" s="71">
        <v>0</v>
      </c>
      <c r="M408" s="71">
        <v>0</v>
      </c>
      <c r="N408" s="71">
        <v>0</v>
      </c>
      <c r="O408" s="71">
        <v>0</v>
      </c>
      <c r="P408" s="71">
        <v>0</v>
      </c>
      <c r="Q408" s="71">
        <v>0</v>
      </c>
      <c r="R408" s="71">
        <v>0</v>
      </c>
      <c r="S408" s="71">
        <f t="shared" si="12"/>
        <v>4763.66</v>
      </c>
      <c r="T408" s="71">
        <f t="shared" si="13"/>
        <v>1993.92</v>
      </c>
    </row>
    <row r="409" spans="1:20">
      <c r="A409" s="68">
        <v>1</v>
      </c>
      <c r="B409" s="68">
        <v>3180</v>
      </c>
      <c r="C409" s="69" t="s">
        <v>350</v>
      </c>
      <c r="D409" s="72">
        <v>42156</v>
      </c>
      <c r="E409" s="72"/>
      <c r="F409" s="68">
        <v>2036</v>
      </c>
      <c r="G409" s="70">
        <v>4763.66</v>
      </c>
      <c r="H409" s="71">
        <v>0</v>
      </c>
      <c r="I409" s="70" t="s">
        <v>493</v>
      </c>
      <c r="J409" s="71">
        <v>1993.92</v>
      </c>
      <c r="K409" s="71">
        <v>0</v>
      </c>
      <c r="L409" s="71">
        <v>0</v>
      </c>
      <c r="M409" s="71">
        <v>0</v>
      </c>
      <c r="N409" s="71">
        <v>0</v>
      </c>
      <c r="O409" s="71">
        <v>0</v>
      </c>
      <c r="P409" s="71">
        <v>0</v>
      </c>
      <c r="Q409" s="71">
        <v>0</v>
      </c>
      <c r="R409" s="71">
        <v>0</v>
      </c>
      <c r="S409" s="71">
        <f t="shared" si="12"/>
        <v>4763.66</v>
      </c>
      <c r="T409" s="71">
        <f t="shared" si="13"/>
        <v>1993.92</v>
      </c>
    </row>
    <row r="410" spans="1:20">
      <c r="A410" s="68">
        <v>1</v>
      </c>
      <c r="B410" s="68">
        <v>3182</v>
      </c>
      <c r="C410" s="69" t="s">
        <v>351</v>
      </c>
      <c r="D410" s="72">
        <v>42186</v>
      </c>
      <c r="E410" s="72"/>
      <c r="F410" s="68">
        <v>2018</v>
      </c>
      <c r="G410" s="70">
        <v>1572.83</v>
      </c>
      <c r="H410" s="71">
        <v>0</v>
      </c>
      <c r="I410" s="70" t="s">
        <v>493</v>
      </c>
      <c r="J410" s="71">
        <v>0</v>
      </c>
      <c r="K410" s="71">
        <v>0</v>
      </c>
      <c r="L410" s="71">
        <v>0</v>
      </c>
      <c r="M410" s="71">
        <v>0</v>
      </c>
      <c r="N410" s="71">
        <v>0</v>
      </c>
      <c r="O410" s="71">
        <v>0</v>
      </c>
      <c r="P410" s="71">
        <v>0</v>
      </c>
      <c r="Q410" s="71">
        <v>0</v>
      </c>
      <c r="R410" s="71">
        <v>0</v>
      </c>
      <c r="S410" s="71">
        <f t="shared" si="12"/>
        <v>1572.83</v>
      </c>
      <c r="T410" s="71">
        <f t="shared" si="13"/>
        <v>0</v>
      </c>
    </row>
    <row r="411" spans="1:20">
      <c r="A411" s="68">
        <v>1</v>
      </c>
      <c r="B411" s="68">
        <v>3183</v>
      </c>
      <c r="C411" s="69" t="s">
        <v>352</v>
      </c>
      <c r="D411" s="72">
        <v>42192</v>
      </c>
      <c r="E411" s="72"/>
      <c r="F411" s="68">
        <v>2012</v>
      </c>
      <c r="G411" s="70">
        <v>1572.83</v>
      </c>
      <c r="H411" s="71">
        <v>0</v>
      </c>
      <c r="I411" s="70" t="s">
        <v>493</v>
      </c>
      <c r="J411" s="71">
        <v>930.5</v>
      </c>
      <c r="K411" s="71">
        <v>0</v>
      </c>
      <c r="L411" s="71">
        <v>0</v>
      </c>
      <c r="M411" s="71">
        <v>0</v>
      </c>
      <c r="N411" s="71">
        <v>0</v>
      </c>
      <c r="O411" s="71">
        <v>0</v>
      </c>
      <c r="P411" s="71">
        <v>0</v>
      </c>
      <c r="Q411" s="71">
        <v>0</v>
      </c>
      <c r="R411" s="71">
        <v>0</v>
      </c>
      <c r="S411" s="71">
        <f t="shared" si="12"/>
        <v>1572.83</v>
      </c>
      <c r="T411" s="71">
        <f t="shared" si="13"/>
        <v>930.5</v>
      </c>
    </row>
    <row r="412" spans="1:20">
      <c r="A412" s="68">
        <v>1</v>
      </c>
      <c r="B412" s="68">
        <v>3194</v>
      </c>
      <c r="C412" s="69" t="s">
        <v>353</v>
      </c>
      <c r="D412" s="72">
        <v>42226</v>
      </c>
      <c r="E412" s="72"/>
      <c r="F412" s="68">
        <v>2025</v>
      </c>
      <c r="G412" s="70">
        <v>2736.54</v>
      </c>
      <c r="H412" s="71">
        <v>0</v>
      </c>
      <c r="I412" s="70" t="s">
        <v>493</v>
      </c>
      <c r="J412" s="71">
        <v>0</v>
      </c>
      <c r="K412" s="71">
        <v>0</v>
      </c>
      <c r="L412" s="71">
        <v>0</v>
      </c>
      <c r="M412" s="71">
        <v>0</v>
      </c>
      <c r="N412" s="71">
        <v>0</v>
      </c>
      <c r="O412" s="71">
        <v>0</v>
      </c>
      <c r="P412" s="71">
        <v>5739.47</v>
      </c>
      <c r="Q412" s="71">
        <v>0</v>
      </c>
      <c r="R412" s="71">
        <v>0</v>
      </c>
      <c r="S412" s="71">
        <f t="shared" si="12"/>
        <v>2736.54</v>
      </c>
      <c r="T412" s="71">
        <f t="shared" si="13"/>
        <v>5739.47</v>
      </c>
    </row>
    <row r="413" spans="1:20">
      <c r="A413" s="68">
        <v>3</v>
      </c>
      <c r="B413" s="68">
        <v>3228</v>
      </c>
      <c r="C413" s="69" t="s">
        <v>478</v>
      </c>
      <c r="D413" s="72">
        <v>42706</v>
      </c>
      <c r="E413" s="72"/>
      <c r="F413" s="68">
        <v>2010</v>
      </c>
      <c r="G413" s="70">
        <v>1572.83</v>
      </c>
      <c r="H413" s="71">
        <v>0</v>
      </c>
      <c r="I413" s="70" t="s">
        <v>493</v>
      </c>
      <c r="J413" s="71">
        <v>0</v>
      </c>
      <c r="K413" s="71">
        <v>0</v>
      </c>
      <c r="L413" s="71">
        <v>0</v>
      </c>
      <c r="M413" s="71">
        <v>0</v>
      </c>
      <c r="N413" s="71">
        <v>0</v>
      </c>
      <c r="O413" s="71">
        <v>0</v>
      </c>
      <c r="P413" s="71">
        <v>0</v>
      </c>
      <c r="Q413" s="71">
        <v>0</v>
      </c>
      <c r="R413" s="71">
        <v>0</v>
      </c>
      <c r="S413" s="71">
        <f t="shared" si="12"/>
        <v>1572.83</v>
      </c>
      <c r="T413" s="71">
        <f t="shared" si="13"/>
        <v>0</v>
      </c>
    </row>
    <row r="414" spans="1:20">
      <c r="A414" s="68">
        <v>1</v>
      </c>
      <c r="B414" s="68">
        <v>3229</v>
      </c>
      <c r="C414" s="69" t="s">
        <v>359</v>
      </c>
      <c r="D414" s="72">
        <v>42737</v>
      </c>
      <c r="E414" s="72"/>
      <c r="F414" s="68">
        <v>2020</v>
      </c>
      <c r="G414" s="70">
        <v>1572.83</v>
      </c>
      <c r="H414" s="71">
        <v>0</v>
      </c>
      <c r="I414" s="70" t="s">
        <v>493</v>
      </c>
      <c r="J414" s="71">
        <v>0</v>
      </c>
      <c r="K414" s="71">
        <v>0</v>
      </c>
      <c r="L414" s="71">
        <v>0</v>
      </c>
      <c r="M414" s="71">
        <v>0</v>
      </c>
      <c r="N414" s="71">
        <v>0</v>
      </c>
      <c r="O414" s="71">
        <v>0</v>
      </c>
      <c r="P414" s="71">
        <v>0</v>
      </c>
      <c r="Q414" s="71">
        <v>0</v>
      </c>
      <c r="R414" s="71">
        <v>0</v>
      </c>
      <c r="S414" s="71">
        <f t="shared" si="12"/>
        <v>1572.83</v>
      </c>
      <c r="T414" s="71">
        <f t="shared" si="13"/>
        <v>0</v>
      </c>
    </row>
    <row r="415" spans="1:20">
      <c r="A415" s="68">
        <v>1</v>
      </c>
      <c r="B415" s="68">
        <v>3232</v>
      </c>
      <c r="C415" s="69" t="s">
        <v>360</v>
      </c>
      <c r="D415" s="72">
        <v>42737</v>
      </c>
      <c r="E415" s="72"/>
      <c r="F415" s="68">
        <v>2020</v>
      </c>
      <c r="G415" s="70">
        <v>1572.83</v>
      </c>
      <c r="H415" s="71">
        <v>0</v>
      </c>
      <c r="I415" s="70" t="s">
        <v>493</v>
      </c>
      <c r="J415" s="71">
        <v>0</v>
      </c>
      <c r="K415" s="71">
        <v>0</v>
      </c>
      <c r="L415" s="71">
        <v>0</v>
      </c>
      <c r="M415" s="71">
        <v>0</v>
      </c>
      <c r="N415" s="71">
        <v>0</v>
      </c>
      <c r="O415" s="71">
        <v>0</v>
      </c>
      <c r="P415" s="71">
        <v>0</v>
      </c>
      <c r="Q415" s="71">
        <v>0</v>
      </c>
      <c r="R415" s="71">
        <v>0</v>
      </c>
      <c r="S415" s="71">
        <f t="shared" si="12"/>
        <v>1572.83</v>
      </c>
      <c r="T415" s="71">
        <f t="shared" si="13"/>
        <v>0</v>
      </c>
    </row>
    <row r="416" spans="1:20">
      <c r="A416" s="68">
        <v>1</v>
      </c>
      <c r="B416" s="68">
        <v>3233</v>
      </c>
      <c r="C416" s="69" t="s">
        <v>361</v>
      </c>
      <c r="D416" s="72">
        <v>42737</v>
      </c>
      <c r="E416" s="72"/>
      <c r="F416" s="68">
        <v>2014</v>
      </c>
      <c r="G416" s="70">
        <v>1572.83</v>
      </c>
      <c r="H416" s="71">
        <v>0</v>
      </c>
      <c r="I416" s="70" t="s">
        <v>493</v>
      </c>
      <c r="J416" s="71">
        <v>0</v>
      </c>
      <c r="K416" s="71">
        <v>0</v>
      </c>
      <c r="L416" s="71">
        <v>0</v>
      </c>
      <c r="M416" s="71">
        <v>0</v>
      </c>
      <c r="N416" s="71">
        <v>0</v>
      </c>
      <c r="O416" s="71">
        <v>0</v>
      </c>
      <c r="P416" s="71">
        <v>0</v>
      </c>
      <c r="Q416" s="71">
        <v>0</v>
      </c>
      <c r="R416" s="71">
        <v>0</v>
      </c>
      <c r="S416" s="71">
        <f t="shared" si="12"/>
        <v>1572.83</v>
      </c>
      <c r="T416" s="71">
        <f t="shared" si="13"/>
        <v>0</v>
      </c>
    </row>
    <row r="417" spans="1:20">
      <c r="A417" s="68">
        <v>1</v>
      </c>
      <c r="B417" s="68">
        <v>3234</v>
      </c>
      <c r="C417" s="69" t="s">
        <v>362</v>
      </c>
      <c r="D417" s="72">
        <v>42737</v>
      </c>
      <c r="E417" s="72"/>
      <c r="F417" s="68">
        <v>2027</v>
      </c>
      <c r="G417" s="70">
        <v>2736.54</v>
      </c>
      <c r="H417" s="71">
        <v>0</v>
      </c>
      <c r="I417" s="70" t="s">
        <v>493</v>
      </c>
      <c r="J417" s="71">
        <v>1993.92</v>
      </c>
      <c r="K417" s="71">
        <v>0</v>
      </c>
      <c r="L417" s="71">
        <v>0</v>
      </c>
      <c r="M417" s="71">
        <v>0</v>
      </c>
      <c r="N417" s="71">
        <v>0</v>
      </c>
      <c r="O417" s="71">
        <v>0</v>
      </c>
      <c r="P417" s="71">
        <v>0</v>
      </c>
      <c r="Q417" s="71">
        <v>0</v>
      </c>
      <c r="R417" s="71">
        <v>0</v>
      </c>
      <c r="S417" s="71">
        <f t="shared" si="12"/>
        <v>2736.54</v>
      </c>
      <c r="T417" s="71">
        <f t="shared" si="13"/>
        <v>1993.92</v>
      </c>
    </row>
    <row r="418" spans="1:20">
      <c r="A418" s="68">
        <v>1</v>
      </c>
      <c r="B418" s="68">
        <v>3237</v>
      </c>
      <c r="C418" s="69" t="s">
        <v>363</v>
      </c>
      <c r="D418" s="72">
        <v>42751</v>
      </c>
      <c r="E418" s="72"/>
      <c r="F418" s="68">
        <v>2016</v>
      </c>
      <c r="G418" s="70">
        <v>1572.83</v>
      </c>
      <c r="H418" s="71">
        <v>0</v>
      </c>
      <c r="I418" s="70" t="s">
        <v>493</v>
      </c>
      <c r="J418" s="71">
        <v>0</v>
      </c>
      <c r="K418" s="71">
        <v>0</v>
      </c>
      <c r="L418" s="71">
        <v>0</v>
      </c>
      <c r="M418" s="71">
        <v>0</v>
      </c>
      <c r="N418" s="71">
        <v>0</v>
      </c>
      <c r="O418" s="71">
        <v>0</v>
      </c>
      <c r="P418" s="71">
        <v>0</v>
      </c>
      <c r="Q418" s="71">
        <v>0</v>
      </c>
      <c r="R418" s="71">
        <v>0</v>
      </c>
      <c r="S418" s="71">
        <f t="shared" si="12"/>
        <v>1572.83</v>
      </c>
      <c r="T418" s="71">
        <f t="shared" si="13"/>
        <v>0</v>
      </c>
    </row>
    <row r="419" spans="1:20">
      <c r="A419" s="68">
        <v>1</v>
      </c>
      <c r="B419" s="68">
        <v>3241</v>
      </c>
      <c r="C419" s="69" t="s">
        <v>364</v>
      </c>
      <c r="D419" s="72">
        <v>42814</v>
      </c>
      <c r="E419" s="72"/>
      <c r="F419" s="68">
        <v>2020</v>
      </c>
      <c r="G419" s="70">
        <v>1572.83</v>
      </c>
      <c r="H419" s="71">
        <v>0</v>
      </c>
      <c r="I419" s="70" t="s">
        <v>493</v>
      </c>
      <c r="J419" s="71">
        <v>0</v>
      </c>
      <c r="K419" s="71">
        <v>0</v>
      </c>
      <c r="L419" s="71">
        <v>0</v>
      </c>
      <c r="M419" s="71">
        <v>0</v>
      </c>
      <c r="N419" s="71">
        <v>0</v>
      </c>
      <c r="O419" s="71">
        <v>0</v>
      </c>
      <c r="P419" s="71">
        <v>0</v>
      </c>
      <c r="Q419" s="71">
        <v>0</v>
      </c>
      <c r="R419" s="71">
        <v>0</v>
      </c>
      <c r="S419" s="71">
        <f t="shared" si="12"/>
        <v>1572.83</v>
      </c>
      <c r="T419" s="71">
        <f t="shared" si="13"/>
        <v>0</v>
      </c>
    </row>
    <row r="420" spans="1:20">
      <c r="A420" s="68">
        <v>1</v>
      </c>
      <c r="B420" s="68">
        <v>3242</v>
      </c>
      <c r="C420" s="69" t="s">
        <v>365</v>
      </c>
      <c r="D420" s="72">
        <v>42814</v>
      </c>
      <c r="E420" s="72"/>
      <c r="F420" s="68">
        <v>2020</v>
      </c>
      <c r="G420" s="70">
        <v>1572.83</v>
      </c>
      <c r="H420" s="71">
        <v>0</v>
      </c>
      <c r="I420" s="70" t="s">
        <v>493</v>
      </c>
      <c r="J420" s="71">
        <v>0</v>
      </c>
      <c r="K420" s="71">
        <v>0</v>
      </c>
      <c r="L420" s="71">
        <v>0</v>
      </c>
      <c r="M420" s="71">
        <v>0</v>
      </c>
      <c r="N420" s="71">
        <v>0</v>
      </c>
      <c r="O420" s="71">
        <v>0</v>
      </c>
      <c r="P420" s="71">
        <v>0</v>
      </c>
      <c r="Q420" s="71">
        <v>0</v>
      </c>
      <c r="R420" s="71">
        <v>0</v>
      </c>
      <c r="S420" s="71">
        <f t="shared" si="12"/>
        <v>1572.83</v>
      </c>
      <c r="T420" s="71">
        <f t="shared" si="13"/>
        <v>0</v>
      </c>
    </row>
    <row r="421" spans="1:20">
      <c r="A421" s="68">
        <v>1</v>
      </c>
      <c r="B421" s="68">
        <v>3281</v>
      </c>
      <c r="C421" s="69" t="s">
        <v>374</v>
      </c>
      <c r="D421" s="72">
        <v>42870</v>
      </c>
      <c r="E421" s="72"/>
      <c r="F421" s="68">
        <v>2014</v>
      </c>
      <c r="G421" s="70">
        <v>1572.83</v>
      </c>
      <c r="H421" s="71">
        <v>0</v>
      </c>
      <c r="I421" s="70" t="s">
        <v>493</v>
      </c>
      <c r="J421" s="71">
        <v>0</v>
      </c>
      <c r="K421" s="71">
        <v>0</v>
      </c>
      <c r="L421" s="71">
        <v>0</v>
      </c>
      <c r="M421" s="71">
        <v>0</v>
      </c>
      <c r="N421" s="71">
        <v>0</v>
      </c>
      <c r="O421" s="71">
        <v>0</v>
      </c>
      <c r="P421" s="71">
        <v>0</v>
      </c>
      <c r="Q421" s="71">
        <v>0</v>
      </c>
      <c r="R421" s="71">
        <v>0</v>
      </c>
      <c r="S421" s="71">
        <f t="shared" si="12"/>
        <v>1572.83</v>
      </c>
      <c r="T421" s="71">
        <f t="shared" si="13"/>
        <v>0</v>
      </c>
    </row>
    <row r="422" spans="1:20">
      <c r="A422" s="68">
        <v>1</v>
      </c>
      <c r="B422" s="68">
        <v>3317</v>
      </c>
      <c r="C422" s="69" t="s">
        <v>381</v>
      </c>
      <c r="D422" s="72">
        <v>42948</v>
      </c>
      <c r="E422" s="72"/>
      <c r="F422" s="68">
        <v>2008</v>
      </c>
      <c r="G422" s="70">
        <v>1572.85</v>
      </c>
      <c r="H422" s="71">
        <v>0</v>
      </c>
      <c r="I422" s="70" t="s">
        <v>493</v>
      </c>
      <c r="J422" s="71">
        <v>0</v>
      </c>
      <c r="K422" s="71">
        <v>0</v>
      </c>
      <c r="L422" s="71">
        <v>0</v>
      </c>
      <c r="M422" s="71">
        <v>0</v>
      </c>
      <c r="N422" s="71">
        <v>0</v>
      </c>
      <c r="O422" s="71">
        <v>0</v>
      </c>
      <c r="P422" s="71">
        <v>0</v>
      </c>
      <c r="Q422" s="71">
        <v>0</v>
      </c>
      <c r="R422" s="71">
        <v>0</v>
      </c>
      <c r="S422" s="71">
        <f t="shared" si="12"/>
        <v>1572.85</v>
      </c>
      <c r="T422" s="71">
        <f t="shared" si="13"/>
        <v>0</v>
      </c>
    </row>
    <row r="423" spans="1:20">
      <c r="A423" s="68">
        <v>1</v>
      </c>
      <c r="B423" s="68">
        <v>3322</v>
      </c>
      <c r="C423" s="69" t="s">
        <v>383</v>
      </c>
      <c r="D423" s="72">
        <v>42997</v>
      </c>
      <c r="E423" s="72"/>
      <c r="F423" s="68">
        <v>1074</v>
      </c>
      <c r="G423" s="70">
        <v>1572.85</v>
      </c>
      <c r="H423" s="71">
        <v>0</v>
      </c>
      <c r="I423" s="70" t="s">
        <v>493</v>
      </c>
      <c r="J423" s="71">
        <v>0</v>
      </c>
      <c r="K423" s="71">
        <v>0</v>
      </c>
      <c r="L423" s="71">
        <v>0</v>
      </c>
      <c r="M423" s="71">
        <v>0</v>
      </c>
      <c r="N423" s="71">
        <v>0</v>
      </c>
      <c r="O423" s="71">
        <v>0</v>
      </c>
      <c r="P423" s="71">
        <v>0</v>
      </c>
      <c r="Q423" s="71">
        <v>0</v>
      </c>
      <c r="R423" s="71">
        <v>0</v>
      </c>
      <c r="S423" s="71">
        <f t="shared" si="12"/>
        <v>1572.85</v>
      </c>
      <c r="T423" s="71">
        <f t="shared" si="13"/>
        <v>0</v>
      </c>
    </row>
    <row r="424" spans="1:20">
      <c r="A424" s="68">
        <v>1</v>
      </c>
      <c r="B424" s="68">
        <v>3333</v>
      </c>
      <c r="C424" s="69" t="s">
        <v>388</v>
      </c>
      <c r="D424" s="72">
        <v>43192</v>
      </c>
      <c r="E424" s="72"/>
      <c r="F424" s="68">
        <v>2003</v>
      </c>
      <c r="G424" s="70">
        <v>1178.6199999999999</v>
      </c>
      <c r="H424" s="71">
        <v>0</v>
      </c>
      <c r="I424" s="70" t="s">
        <v>493</v>
      </c>
      <c r="J424" s="71">
        <v>0</v>
      </c>
      <c r="K424" s="71">
        <v>0</v>
      </c>
      <c r="L424" s="71">
        <v>0</v>
      </c>
      <c r="M424" s="71">
        <v>0</v>
      </c>
      <c r="N424" s="71">
        <v>0</v>
      </c>
      <c r="O424" s="71">
        <v>0</v>
      </c>
      <c r="P424" s="71">
        <v>0</v>
      </c>
      <c r="Q424" s="71">
        <v>0</v>
      </c>
      <c r="R424" s="71">
        <v>0</v>
      </c>
      <c r="S424" s="71">
        <f t="shared" si="12"/>
        <v>1178.6199999999999</v>
      </c>
      <c r="T424" s="71">
        <f t="shared" si="13"/>
        <v>0</v>
      </c>
    </row>
    <row r="425" spans="1:20">
      <c r="A425" s="68">
        <v>1</v>
      </c>
      <c r="B425" s="68">
        <v>3336</v>
      </c>
      <c r="C425" s="69" t="s">
        <v>389</v>
      </c>
      <c r="D425" s="72">
        <v>43255</v>
      </c>
      <c r="E425" s="72"/>
      <c r="F425" s="68">
        <v>2003</v>
      </c>
      <c r="G425" s="70">
        <v>1178.6199999999999</v>
      </c>
      <c r="H425" s="71">
        <v>0</v>
      </c>
      <c r="I425" s="70" t="s">
        <v>493</v>
      </c>
      <c r="J425" s="71">
        <v>0</v>
      </c>
      <c r="K425" s="71">
        <v>0</v>
      </c>
      <c r="L425" s="71">
        <v>0</v>
      </c>
      <c r="M425" s="71">
        <v>0</v>
      </c>
      <c r="N425" s="71">
        <v>0</v>
      </c>
      <c r="O425" s="71">
        <v>0</v>
      </c>
      <c r="P425" s="71">
        <v>0</v>
      </c>
      <c r="Q425" s="71">
        <v>0</v>
      </c>
      <c r="R425" s="71">
        <v>0</v>
      </c>
      <c r="S425" s="71">
        <f t="shared" si="12"/>
        <v>1178.6199999999999</v>
      </c>
      <c r="T425" s="71">
        <f t="shared" si="13"/>
        <v>0</v>
      </c>
    </row>
    <row r="426" spans="1:20">
      <c r="A426" s="68">
        <v>1</v>
      </c>
      <c r="B426" s="68">
        <v>3339</v>
      </c>
      <c r="C426" s="69" t="s">
        <v>391</v>
      </c>
      <c r="D426" s="72">
        <v>43271</v>
      </c>
      <c r="E426" s="72"/>
      <c r="F426" s="68">
        <v>1164</v>
      </c>
      <c r="G426" s="70">
        <v>2736.54</v>
      </c>
      <c r="H426" s="71">
        <v>0</v>
      </c>
      <c r="I426" s="70" t="s">
        <v>493</v>
      </c>
      <c r="J426" s="71">
        <v>0</v>
      </c>
      <c r="K426" s="71">
        <v>0</v>
      </c>
      <c r="L426" s="71">
        <v>0</v>
      </c>
      <c r="M426" s="71">
        <v>0</v>
      </c>
      <c r="N426" s="71">
        <v>0</v>
      </c>
      <c r="O426" s="71">
        <v>0</v>
      </c>
      <c r="P426" s="71">
        <v>0</v>
      </c>
      <c r="Q426" s="71">
        <v>0</v>
      </c>
      <c r="R426" s="71">
        <v>0</v>
      </c>
      <c r="S426" s="71">
        <f t="shared" si="12"/>
        <v>2736.54</v>
      </c>
      <c r="T426" s="71">
        <f t="shared" si="13"/>
        <v>0</v>
      </c>
    </row>
    <row r="427" spans="1:20">
      <c r="A427" s="68">
        <v>1</v>
      </c>
      <c r="B427" s="68">
        <v>3344</v>
      </c>
      <c r="C427" s="69" t="s">
        <v>395</v>
      </c>
      <c r="D427" s="72">
        <v>43346</v>
      </c>
      <c r="E427" s="72"/>
      <c r="F427" s="68">
        <v>2042</v>
      </c>
      <c r="G427" s="70">
        <v>1178.6199999999999</v>
      </c>
      <c r="H427" s="71">
        <v>0</v>
      </c>
      <c r="I427" s="70" t="s">
        <v>493</v>
      </c>
      <c r="J427" s="71">
        <v>0</v>
      </c>
      <c r="K427" s="71">
        <v>0</v>
      </c>
      <c r="L427" s="71">
        <v>0</v>
      </c>
      <c r="M427" s="71">
        <v>0</v>
      </c>
      <c r="N427" s="71">
        <v>0</v>
      </c>
      <c r="O427" s="71">
        <v>0</v>
      </c>
      <c r="P427" s="71">
        <v>0</v>
      </c>
      <c r="Q427" s="71">
        <v>0</v>
      </c>
      <c r="R427" s="71">
        <v>0</v>
      </c>
      <c r="S427" s="71">
        <f t="shared" si="12"/>
        <v>1178.6199999999999</v>
      </c>
      <c r="T427" s="71">
        <f t="shared" si="13"/>
        <v>0</v>
      </c>
    </row>
    <row r="428" spans="1:20">
      <c r="A428" s="68">
        <v>1</v>
      </c>
      <c r="B428" s="68">
        <v>3345</v>
      </c>
      <c r="C428" s="69" t="s">
        <v>396</v>
      </c>
      <c r="D428" s="72">
        <v>43346</v>
      </c>
      <c r="E428" s="72"/>
      <c r="F428" s="68">
        <v>2042</v>
      </c>
      <c r="G428" s="70">
        <v>1178.6199999999999</v>
      </c>
      <c r="H428" s="71">
        <v>0</v>
      </c>
      <c r="I428" s="70" t="s">
        <v>493</v>
      </c>
      <c r="J428" s="71">
        <v>0</v>
      </c>
      <c r="K428" s="71">
        <v>0</v>
      </c>
      <c r="L428" s="71">
        <v>0</v>
      </c>
      <c r="M428" s="71">
        <v>0</v>
      </c>
      <c r="N428" s="71">
        <v>0</v>
      </c>
      <c r="O428" s="71">
        <v>0</v>
      </c>
      <c r="P428" s="71">
        <v>0</v>
      </c>
      <c r="Q428" s="71">
        <v>0</v>
      </c>
      <c r="R428" s="71">
        <v>0</v>
      </c>
      <c r="S428" s="71">
        <f t="shared" si="12"/>
        <v>1178.6199999999999</v>
      </c>
      <c r="T428" s="71">
        <f t="shared" si="13"/>
        <v>0</v>
      </c>
    </row>
    <row r="429" spans="1:20">
      <c r="A429" s="68">
        <v>1</v>
      </c>
      <c r="B429" s="68">
        <v>3346</v>
      </c>
      <c r="C429" s="69" t="s">
        <v>397</v>
      </c>
      <c r="D429" s="72">
        <v>43346</v>
      </c>
      <c r="E429" s="72"/>
      <c r="F429" s="68">
        <v>2003</v>
      </c>
      <c r="G429" s="70">
        <v>1073</v>
      </c>
      <c r="H429" s="71">
        <v>0</v>
      </c>
      <c r="I429" s="70" t="s">
        <v>493</v>
      </c>
      <c r="J429" s="71">
        <v>0</v>
      </c>
      <c r="K429" s="71">
        <v>0</v>
      </c>
      <c r="L429" s="71">
        <v>0</v>
      </c>
      <c r="M429" s="71">
        <v>0</v>
      </c>
      <c r="N429" s="71">
        <v>0</v>
      </c>
      <c r="O429" s="71">
        <v>0</v>
      </c>
      <c r="P429" s="71">
        <v>0</v>
      </c>
      <c r="Q429" s="71">
        <v>0</v>
      </c>
      <c r="R429" s="71">
        <v>0</v>
      </c>
      <c r="S429" s="71">
        <f t="shared" si="12"/>
        <v>1073</v>
      </c>
      <c r="T429" s="71">
        <f t="shared" si="13"/>
        <v>0</v>
      </c>
    </row>
    <row r="430" spans="1:20">
      <c r="A430" s="68">
        <v>1</v>
      </c>
      <c r="B430" s="68">
        <v>3348</v>
      </c>
      <c r="C430" s="69" t="s">
        <v>398</v>
      </c>
      <c r="D430" s="72">
        <v>43346</v>
      </c>
      <c r="E430" s="72"/>
      <c r="F430" s="68">
        <v>2042</v>
      </c>
      <c r="G430" s="70">
        <v>1178.6199999999999</v>
      </c>
      <c r="H430" s="71">
        <v>0</v>
      </c>
      <c r="I430" s="70" t="s">
        <v>493</v>
      </c>
      <c r="J430" s="71">
        <v>0</v>
      </c>
      <c r="K430" s="71">
        <v>0</v>
      </c>
      <c r="L430" s="71">
        <v>0</v>
      </c>
      <c r="M430" s="71">
        <v>0</v>
      </c>
      <c r="N430" s="71">
        <v>0</v>
      </c>
      <c r="O430" s="71">
        <v>0</v>
      </c>
      <c r="P430" s="71">
        <v>0</v>
      </c>
      <c r="Q430" s="71">
        <v>0</v>
      </c>
      <c r="R430" s="71">
        <v>0</v>
      </c>
      <c r="S430" s="71">
        <f t="shared" si="12"/>
        <v>1178.6199999999999</v>
      </c>
      <c r="T430" s="71">
        <f t="shared" si="13"/>
        <v>0</v>
      </c>
    </row>
    <row r="431" spans="1:20">
      <c r="A431" s="68">
        <v>1</v>
      </c>
      <c r="B431" s="68">
        <v>3349</v>
      </c>
      <c r="C431" s="69" t="s">
        <v>399</v>
      </c>
      <c r="D431" s="72">
        <v>43346</v>
      </c>
      <c r="E431" s="72"/>
      <c r="F431" s="68">
        <v>2003</v>
      </c>
      <c r="G431" s="70">
        <v>1073</v>
      </c>
      <c r="H431" s="71">
        <v>0</v>
      </c>
      <c r="I431" s="70" t="s">
        <v>493</v>
      </c>
      <c r="J431" s="71">
        <v>0</v>
      </c>
      <c r="K431" s="71">
        <v>0</v>
      </c>
      <c r="L431" s="71">
        <v>0</v>
      </c>
      <c r="M431" s="71">
        <v>0</v>
      </c>
      <c r="N431" s="71">
        <v>0</v>
      </c>
      <c r="O431" s="71">
        <v>0</v>
      </c>
      <c r="P431" s="71">
        <v>0</v>
      </c>
      <c r="Q431" s="71">
        <v>0</v>
      </c>
      <c r="R431" s="71">
        <v>0</v>
      </c>
      <c r="S431" s="71">
        <f t="shared" si="12"/>
        <v>1073</v>
      </c>
      <c r="T431" s="71">
        <f t="shared" si="13"/>
        <v>0</v>
      </c>
    </row>
    <row r="432" spans="1:20">
      <c r="A432" s="68">
        <v>1</v>
      </c>
      <c r="B432" s="68">
        <v>3351</v>
      </c>
      <c r="C432" s="69" t="s">
        <v>400</v>
      </c>
      <c r="D432" s="72">
        <v>43346</v>
      </c>
      <c r="E432" s="72"/>
      <c r="F432" s="68">
        <v>2003</v>
      </c>
      <c r="G432" s="70">
        <v>1073</v>
      </c>
      <c r="H432" s="71">
        <v>0</v>
      </c>
      <c r="I432" s="70" t="s">
        <v>493</v>
      </c>
      <c r="J432" s="71">
        <v>0</v>
      </c>
      <c r="K432" s="71">
        <v>0</v>
      </c>
      <c r="L432" s="71">
        <v>0</v>
      </c>
      <c r="M432" s="71">
        <v>0</v>
      </c>
      <c r="N432" s="71">
        <v>0</v>
      </c>
      <c r="O432" s="71">
        <v>0</v>
      </c>
      <c r="P432" s="71">
        <v>0</v>
      </c>
      <c r="Q432" s="71">
        <v>0</v>
      </c>
      <c r="R432" s="71">
        <v>0</v>
      </c>
      <c r="S432" s="71">
        <f t="shared" si="12"/>
        <v>1073</v>
      </c>
      <c r="T432" s="71">
        <f t="shared" si="13"/>
        <v>0</v>
      </c>
    </row>
    <row r="433" spans="1:20">
      <c r="A433" s="68">
        <v>1</v>
      </c>
      <c r="B433" s="68">
        <v>3352</v>
      </c>
      <c r="C433" s="69" t="s">
        <v>401</v>
      </c>
      <c r="D433" s="72">
        <v>43346</v>
      </c>
      <c r="E433" s="72"/>
      <c r="F433" s="68">
        <v>1140</v>
      </c>
      <c r="G433" s="70">
        <v>1572.84</v>
      </c>
      <c r="H433" s="71">
        <v>0</v>
      </c>
      <c r="I433" s="70" t="s">
        <v>493</v>
      </c>
      <c r="J433" s="71">
        <v>0</v>
      </c>
      <c r="K433" s="71">
        <v>0</v>
      </c>
      <c r="L433" s="71">
        <v>0</v>
      </c>
      <c r="M433" s="71">
        <v>0</v>
      </c>
      <c r="N433" s="71">
        <v>0</v>
      </c>
      <c r="O433" s="71">
        <v>0</v>
      </c>
      <c r="P433" s="71">
        <v>0</v>
      </c>
      <c r="Q433" s="71">
        <v>0</v>
      </c>
      <c r="R433" s="71">
        <v>0</v>
      </c>
      <c r="S433" s="71">
        <f t="shared" si="12"/>
        <v>1572.84</v>
      </c>
      <c r="T433" s="71">
        <f t="shared" si="13"/>
        <v>0</v>
      </c>
    </row>
    <row r="434" spans="1:20">
      <c r="A434" s="68">
        <v>1</v>
      </c>
      <c r="B434" s="68">
        <v>3353</v>
      </c>
      <c r="C434" s="69" t="s">
        <v>402</v>
      </c>
      <c r="D434" s="72">
        <v>43346</v>
      </c>
      <c r="E434" s="72"/>
      <c r="F434" s="68">
        <v>2003</v>
      </c>
      <c r="G434" s="70">
        <v>1178.6199999999999</v>
      </c>
      <c r="H434" s="71">
        <v>0</v>
      </c>
      <c r="I434" s="70" t="s">
        <v>493</v>
      </c>
      <c r="J434" s="71">
        <v>0</v>
      </c>
      <c r="K434" s="71">
        <v>0</v>
      </c>
      <c r="L434" s="71">
        <v>0</v>
      </c>
      <c r="M434" s="71">
        <v>0</v>
      </c>
      <c r="N434" s="71">
        <v>0</v>
      </c>
      <c r="O434" s="71">
        <v>0</v>
      </c>
      <c r="P434" s="71">
        <v>0</v>
      </c>
      <c r="Q434" s="71">
        <v>0</v>
      </c>
      <c r="R434" s="71">
        <v>0</v>
      </c>
      <c r="S434" s="71">
        <f t="shared" si="12"/>
        <v>1178.6199999999999</v>
      </c>
      <c r="T434" s="71">
        <f t="shared" si="13"/>
        <v>0</v>
      </c>
    </row>
    <row r="435" spans="1:20">
      <c r="A435" s="68">
        <v>1</v>
      </c>
      <c r="B435" s="68">
        <v>3354</v>
      </c>
      <c r="C435" s="69" t="s">
        <v>403</v>
      </c>
      <c r="D435" s="72">
        <v>43362</v>
      </c>
      <c r="E435" s="72"/>
      <c r="F435" s="68">
        <v>2003</v>
      </c>
      <c r="G435" s="70">
        <v>1073</v>
      </c>
      <c r="H435" s="71">
        <v>0</v>
      </c>
      <c r="I435" s="70" t="s">
        <v>493</v>
      </c>
      <c r="J435" s="71">
        <v>0</v>
      </c>
      <c r="K435" s="71">
        <v>0</v>
      </c>
      <c r="L435" s="71">
        <v>0</v>
      </c>
      <c r="M435" s="71">
        <v>0</v>
      </c>
      <c r="N435" s="71">
        <v>0</v>
      </c>
      <c r="O435" s="71">
        <v>0</v>
      </c>
      <c r="P435" s="71">
        <v>0</v>
      </c>
      <c r="Q435" s="71">
        <v>0</v>
      </c>
      <c r="R435" s="71">
        <v>0</v>
      </c>
      <c r="S435" s="71">
        <f t="shared" si="12"/>
        <v>1073</v>
      </c>
      <c r="T435" s="71">
        <f t="shared" si="13"/>
        <v>0</v>
      </c>
    </row>
    <row r="436" spans="1:20">
      <c r="A436" s="68">
        <v>1</v>
      </c>
      <c r="B436" s="68">
        <v>3355</v>
      </c>
      <c r="C436" s="69" t="s">
        <v>404</v>
      </c>
      <c r="D436" s="72">
        <v>43362</v>
      </c>
      <c r="E436" s="72"/>
      <c r="F436" s="68">
        <v>2042</v>
      </c>
      <c r="G436" s="70">
        <v>1178.6199999999999</v>
      </c>
      <c r="H436" s="71">
        <v>0</v>
      </c>
      <c r="I436" s="70" t="s">
        <v>493</v>
      </c>
      <c r="J436" s="71">
        <v>0</v>
      </c>
      <c r="K436" s="71">
        <v>0</v>
      </c>
      <c r="L436" s="71">
        <v>0</v>
      </c>
      <c r="M436" s="71">
        <v>0</v>
      </c>
      <c r="N436" s="71">
        <v>0</v>
      </c>
      <c r="O436" s="71">
        <v>0</v>
      </c>
      <c r="P436" s="71">
        <v>0</v>
      </c>
      <c r="Q436" s="71">
        <v>0</v>
      </c>
      <c r="R436" s="71">
        <v>0</v>
      </c>
      <c r="S436" s="71">
        <f t="shared" si="12"/>
        <v>1178.6199999999999</v>
      </c>
      <c r="T436" s="71">
        <f t="shared" si="13"/>
        <v>0</v>
      </c>
    </row>
    <row r="437" spans="1:20">
      <c r="A437" s="68">
        <v>1</v>
      </c>
      <c r="B437" s="68">
        <v>3356</v>
      </c>
      <c r="C437" s="69" t="s">
        <v>405</v>
      </c>
      <c r="D437" s="72">
        <v>43362</v>
      </c>
      <c r="E437" s="72"/>
      <c r="F437" s="68">
        <v>2003</v>
      </c>
      <c r="G437" s="70">
        <v>1073</v>
      </c>
      <c r="H437" s="71">
        <v>0</v>
      </c>
      <c r="I437" s="70" t="s">
        <v>493</v>
      </c>
      <c r="J437" s="71">
        <v>0</v>
      </c>
      <c r="K437" s="71">
        <v>0</v>
      </c>
      <c r="L437" s="71">
        <v>0</v>
      </c>
      <c r="M437" s="71">
        <v>0</v>
      </c>
      <c r="N437" s="71">
        <v>0</v>
      </c>
      <c r="O437" s="71">
        <v>0</v>
      </c>
      <c r="P437" s="71">
        <v>0</v>
      </c>
      <c r="Q437" s="71">
        <v>0</v>
      </c>
      <c r="R437" s="71">
        <v>0</v>
      </c>
      <c r="S437" s="71">
        <f t="shared" si="12"/>
        <v>1073</v>
      </c>
      <c r="T437" s="71">
        <f t="shared" si="13"/>
        <v>0</v>
      </c>
    </row>
    <row r="438" spans="1:20">
      <c r="A438" s="68">
        <v>1</v>
      </c>
      <c r="B438" s="68">
        <v>3364</v>
      </c>
      <c r="C438" s="69" t="s">
        <v>410</v>
      </c>
      <c r="D438" s="72">
        <v>43699</v>
      </c>
      <c r="E438" s="72"/>
      <c r="F438" s="68">
        <v>2003</v>
      </c>
      <c r="G438" s="70">
        <v>1073</v>
      </c>
      <c r="H438" s="71">
        <v>0</v>
      </c>
      <c r="I438" s="70" t="s">
        <v>493</v>
      </c>
      <c r="J438" s="71">
        <v>0</v>
      </c>
      <c r="K438" s="71">
        <v>0</v>
      </c>
      <c r="L438" s="71">
        <v>0</v>
      </c>
      <c r="M438" s="71">
        <v>0</v>
      </c>
      <c r="N438" s="71">
        <v>0</v>
      </c>
      <c r="O438" s="71">
        <v>0</v>
      </c>
      <c r="P438" s="71">
        <v>0</v>
      </c>
      <c r="Q438" s="71">
        <v>0</v>
      </c>
      <c r="R438" s="71">
        <v>0</v>
      </c>
      <c r="S438" s="71">
        <f t="shared" si="12"/>
        <v>1073</v>
      </c>
      <c r="T438" s="71">
        <f t="shared" si="13"/>
        <v>0</v>
      </c>
    </row>
    <row r="439" spans="1:20">
      <c r="A439" s="68">
        <v>1</v>
      </c>
      <c r="B439" s="68">
        <v>3376</v>
      </c>
      <c r="C439" s="69" t="s">
        <v>602</v>
      </c>
      <c r="D439" s="72">
        <v>44158</v>
      </c>
      <c r="E439" s="72"/>
      <c r="F439" s="68">
        <v>2003</v>
      </c>
      <c r="G439" s="70">
        <v>1073</v>
      </c>
      <c r="H439" s="71">
        <v>0</v>
      </c>
      <c r="I439" s="70" t="s">
        <v>493</v>
      </c>
      <c r="J439" s="71">
        <v>0</v>
      </c>
      <c r="K439" s="71">
        <v>0</v>
      </c>
      <c r="L439" s="71">
        <v>0</v>
      </c>
      <c r="M439" s="71">
        <v>0</v>
      </c>
      <c r="N439" s="71">
        <v>0</v>
      </c>
      <c r="O439" s="71">
        <v>0</v>
      </c>
      <c r="P439" s="71">
        <v>0</v>
      </c>
      <c r="Q439" s="71">
        <v>0</v>
      </c>
      <c r="R439" s="71">
        <v>0</v>
      </c>
      <c r="S439" s="71">
        <f t="shared" si="12"/>
        <v>1073</v>
      </c>
      <c r="T439" s="71">
        <f t="shared" si="13"/>
        <v>0</v>
      </c>
    </row>
    <row r="440" spans="1:20">
      <c r="A440" s="68">
        <v>1</v>
      </c>
      <c r="B440" s="68">
        <v>3390</v>
      </c>
      <c r="C440" s="69" t="s">
        <v>635</v>
      </c>
      <c r="D440" s="72">
        <v>44491</v>
      </c>
      <c r="E440" s="72"/>
      <c r="F440" s="68">
        <v>2003</v>
      </c>
      <c r="G440" s="70">
        <v>1073</v>
      </c>
      <c r="H440" s="71">
        <v>0</v>
      </c>
      <c r="I440" s="70" t="s">
        <v>493</v>
      </c>
      <c r="J440" s="71">
        <v>0</v>
      </c>
      <c r="K440" s="71">
        <v>0</v>
      </c>
      <c r="L440" s="71">
        <v>0</v>
      </c>
      <c r="M440" s="71">
        <v>0</v>
      </c>
      <c r="N440" s="71">
        <v>0</v>
      </c>
      <c r="O440" s="71">
        <v>0</v>
      </c>
      <c r="P440" s="71">
        <v>0</v>
      </c>
      <c r="Q440" s="71">
        <v>0</v>
      </c>
      <c r="R440" s="71">
        <v>0</v>
      </c>
      <c r="S440" s="71">
        <f t="shared" si="12"/>
        <v>1073</v>
      </c>
      <c r="T440" s="71">
        <f t="shared" si="13"/>
        <v>0</v>
      </c>
    </row>
    <row r="441" spans="1:20">
      <c r="A441" s="68">
        <v>1</v>
      </c>
      <c r="B441" s="68">
        <v>2274</v>
      </c>
      <c r="C441" s="69" t="s">
        <v>128</v>
      </c>
      <c r="D441" s="72">
        <v>37883</v>
      </c>
      <c r="E441" s="72"/>
      <c r="F441" s="68">
        <v>1179</v>
      </c>
      <c r="G441" s="70">
        <v>0</v>
      </c>
      <c r="H441" s="71">
        <v>0</v>
      </c>
      <c r="I441" s="70" t="s">
        <v>492</v>
      </c>
      <c r="J441" s="71">
        <v>0</v>
      </c>
      <c r="K441" s="71">
        <v>0</v>
      </c>
      <c r="L441" s="71">
        <v>0</v>
      </c>
      <c r="M441" s="71">
        <v>0</v>
      </c>
      <c r="N441" s="71">
        <v>0</v>
      </c>
      <c r="O441" s="71">
        <v>0</v>
      </c>
      <c r="P441" s="71">
        <v>9570.82</v>
      </c>
      <c r="Q441" s="71">
        <v>0</v>
      </c>
      <c r="R441" s="71">
        <v>0</v>
      </c>
      <c r="S441" s="71">
        <f>O441+Q441</f>
        <v>0</v>
      </c>
      <c r="T441" s="71">
        <f>SUM(J441:N441)+P441+R441</f>
        <v>9570.82</v>
      </c>
    </row>
    <row r="442" spans="1:20">
      <c r="A442" s="68">
        <v>1</v>
      </c>
      <c r="B442" s="68">
        <v>2280</v>
      </c>
      <c r="C442" s="69" t="s">
        <v>129</v>
      </c>
      <c r="D442" s="72">
        <v>38335</v>
      </c>
      <c r="E442" s="72"/>
      <c r="F442" s="68">
        <v>2051</v>
      </c>
      <c r="G442" s="70">
        <v>0</v>
      </c>
      <c r="H442" s="71">
        <v>0</v>
      </c>
      <c r="I442" s="70" t="s">
        <v>492</v>
      </c>
      <c r="J442" s="71">
        <v>0</v>
      </c>
      <c r="K442" s="71">
        <v>0</v>
      </c>
      <c r="L442" s="71">
        <v>0</v>
      </c>
      <c r="M442" s="71">
        <v>0</v>
      </c>
      <c r="N442" s="71">
        <v>0</v>
      </c>
      <c r="O442" s="71">
        <v>548.59</v>
      </c>
      <c r="P442" s="71">
        <v>2194.37</v>
      </c>
      <c r="Q442" s="71">
        <v>0</v>
      </c>
      <c r="R442" s="71">
        <v>0</v>
      </c>
      <c r="S442" s="71">
        <f t="shared" ref="S442:S505" si="14">O442+Q442</f>
        <v>548.59</v>
      </c>
      <c r="T442" s="71">
        <f t="shared" ref="T442:T505" si="15">SUM(J442:N442)+P442+R442</f>
        <v>2194.37</v>
      </c>
    </row>
    <row r="443" spans="1:20">
      <c r="A443" s="68">
        <v>1</v>
      </c>
      <c r="B443" s="68">
        <v>2291</v>
      </c>
      <c r="C443" s="69" t="s">
        <v>130</v>
      </c>
      <c r="D443" s="72">
        <v>38657</v>
      </c>
      <c r="E443" s="72"/>
      <c r="F443" s="68">
        <v>1235</v>
      </c>
      <c r="G443" s="70">
        <v>0</v>
      </c>
      <c r="H443" s="71">
        <v>0</v>
      </c>
      <c r="I443" s="70" t="s">
        <v>492</v>
      </c>
      <c r="J443" s="71">
        <v>0</v>
      </c>
      <c r="K443" s="71">
        <v>0</v>
      </c>
      <c r="L443" s="71">
        <v>0</v>
      </c>
      <c r="M443" s="71">
        <v>0</v>
      </c>
      <c r="N443" s="71">
        <v>0</v>
      </c>
      <c r="O443" s="71">
        <v>759.59</v>
      </c>
      <c r="P443" s="71">
        <v>3038.35</v>
      </c>
      <c r="Q443" s="71">
        <v>0</v>
      </c>
      <c r="R443" s="71">
        <v>0</v>
      </c>
      <c r="S443" s="71">
        <f t="shared" si="14"/>
        <v>759.59</v>
      </c>
      <c r="T443" s="71">
        <f t="shared" si="15"/>
        <v>3038.35</v>
      </c>
    </row>
    <row r="444" spans="1:20">
      <c r="A444" s="68">
        <v>1</v>
      </c>
      <c r="B444" s="68">
        <v>2295</v>
      </c>
      <c r="C444" s="69" t="s">
        <v>131</v>
      </c>
      <c r="D444" s="72">
        <v>38657</v>
      </c>
      <c r="E444" s="72"/>
      <c r="F444" s="68">
        <v>1235</v>
      </c>
      <c r="G444" s="70">
        <v>0</v>
      </c>
      <c r="H444" s="71">
        <v>0</v>
      </c>
      <c r="I444" s="70" t="s">
        <v>492</v>
      </c>
      <c r="J444" s="71">
        <v>0</v>
      </c>
      <c r="K444" s="71">
        <v>0</v>
      </c>
      <c r="L444" s="71">
        <v>0</v>
      </c>
      <c r="M444" s="71">
        <v>0</v>
      </c>
      <c r="N444" s="71">
        <v>0</v>
      </c>
      <c r="O444" s="71">
        <v>759.59</v>
      </c>
      <c r="P444" s="71">
        <v>3038.35</v>
      </c>
      <c r="Q444" s="71">
        <v>0</v>
      </c>
      <c r="R444" s="71">
        <v>0</v>
      </c>
      <c r="S444" s="71">
        <f t="shared" si="14"/>
        <v>759.59</v>
      </c>
      <c r="T444" s="71">
        <f t="shared" si="15"/>
        <v>3038.35</v>
      </c>
    </row>
    <row r="445" spans="1:20">
      <c r="A445" s="68">
        <v>1</v>
      </c>
      <c r="B445" s="68">
        <v>2308</v>
      </c>
      <c r="C445" s="69" t="s">
        <v>132</v>
      </c>
      <c r="D445" s="72">
        <v>38749</v>
      </c>
      <c r="E445" s="72"/>
      <c r="F445" s="68">
        <v>2051</v>
      </c>
      <c r="G445" s="70">
        <v>0</v>
      </c>
      <c r="H445" s="71">
        <v>0</v>
      </c>
      <c r="I445" s="70" t="s">
        <v>492</v>
      </c>
      <c r="J445" s="71">
        <v>0</v>
      </c>
      <c r="K445" s="71">
        <v>0</v>
      </c>
      <c r="L445" s="71">
        <v>0</v>
      </c>
      <c r="M445" s="71">
        <v>0</v>
      </c>
      <c r="N445" s="71">
        <v>0</v>
      </c>
      <c r="O445" s="71">
        <v>548.59</v>
      </c>
      <c r="P445" s="71">
        <v>2194.37</v>
      </c>
      <c r="Q445" s="71">
        <v>0</v>
      </c>
      <c r="R445" s="71">
        <v>0</v>
      </c>
      <c r="S445" s="71">
        <f t="shared" si="14"/>
        <v>548.59</v>
      </c>
      <c r="T445" s="71">
        <f t="shared" si="15"/>
        <v>2194.37</v>
      </c>
    </row>
    <row r="446" spans="1:20">
      <c r="A446" s="68">
        <v>1</v>
      </c>
      <c r="B446" s="68">
        <v>2504</v>
      </c>
      <c r="C446" s="69" t="s">
        <v>167</v>
      </c>
      <c r="D446" s="72">
        <v>39576</v>
      </c>
      <c r="E446" s="72"/>
      <c r="F446" s="68">
        <v>2048</v>
      </c>
      <c r="G446" s="70">
        <v>0</v>
      </c>
      <c r="H446" s="71">
        <v>0</v>
      </c>
      <c r="I446" s="70" t="s">
        <v>492</v>
      </c>
      <c r="J446" s="71">
        <v>0</v>
      </c>
      <c r="K446" s="71">
        <v>0</v>
      </c>
      <c r="L446" s="71">
        <v>0</v>
      </c>
      <c r="M446" s="71">
        <v>0</v>
      </c>
      <c r="N446" s="71">
        <v>0</v>
      </c>
      <c r="O446" s="71">
        <v>253.2</v>
      </c>
      <c r="P446" s="71">
        <v>1012.78</v>
      </c>
      <c r="Q446" s="71">
        <v>0</v>
      </c>
      <c r="R446" s="71">
        <v>0</v>
      </c>
      <c r="S446" s="71">
        <f t="shared" si="14"/>
        <v>253.2</v>
      </c>
      <c r="T446" s="71">
        <f t="shared" si="15"/>
        <v>1012.78</v>
      </c>
    </row>
    <row r="447" spans="1:20">
      <c r="A447" s="68">
        <v>1</v>
      </c>
      <c r="B447" s="68">
        <v>2506</v>
      </c>
      <c r="C447" s="69" t="s">
        <v>168</v>
      </c>
      <c r="D447" s="72">
        <v>39576</v>
      </c>
      <c r="E447" s="72"/>
      <c r="F447" s="68">
        <v>2048</v>
      </c>
      <c r="G447" s="70">
        <v>0</v>
      </c>
      <c r="H447" s="71">
        <v>0</v>
      </c>
      <c r="I447" s="70" t="s">
        <v>492</v>
      </c>
      <c r="J447" s="71">
        <v>0</v>
      </c>
      <c r="K447" s="71">
        <v>0</v>
      </c>
      <c r="L447" s="71">
        <v>0</v>
      </c>
      <c r="M447" s="71">
        <v>0</v>
      </c>
      <c r="N447" s="71">
        <v>0</v>
      </c>
      <c r="O447" s="71">
        <v>253.2</v>
      </c>
      <c r="P447" s="71">
        <v>1012.78</v>
      </c>
      <c r="Q447" s="71">
        <v>0</v>
      </c>
      <c r="R447" s="71">
        <v>0</v>
      </c>
      <c r="S447" s="71">
        <f t="shared" si="14"/>
        <v>253.2</v>
      </c>
      <c r="T447" s="71">
        <f t="shared" si="15"/>
        <v>1012.78</v>
      </c>
    </row>
    <row r="448" spans="1:20">
      <c r="A448" s="68">
        <v>1</v>
      </c>
      <c r="B448" s="68">
        <v>2507</v>
      </c>
      <c r="C448" s="69" t="s">
        <v>169</v>
      </c>
      <c r="D448" s="72">
        <v>39576</v>
      </c>
      <c r="E448" s="72"/>
      <c r="F448" s="68">
        <v>2048</v>
      </c>
      <c r="G448" s="70">
        <v>0</v>
      </c>
      <c r="H448" s="71">
        <v>0</v>
      </c>
      <c r="I448" s="70" t="s">
        <v>492</v>
      </c>
      <c r="J448" s="71">
        <v>0</v>
      </c>
      <c r="K448" s="71">
        <v>0</v>
      </c>
      <c r="L448" s="71">
        <v>0</v>
      </c>
      <c r="M448" s="71">
        <v>0</v>
      </c>
      <c r="N448" s="71">
        <v>0</v>
      </c>
      <c r="O448" s="71">
        <v>253.2</v>
      </c>
      <c r="P448" s="71">
        <v>1012.78</v>
      </c>
      <c r="Q448" s="71">
        <v>0</v>
      </c>
      <c r="R448" s="71">
        <v>0</v>
      </c>
      <c r="S448" s="71">
        <f t="shared" si="14"/>
        <v>253.2</v>
      </c>
      <c r="T448" s="71">
        <f t="shared" si="15"/>
        <v>1012.78</v>
      </c>
    </row>
    <row r="449" spans="1:20">
      <c r="A449" s="68">
        <v>1</v>
      </c>
      <c r="B449" s="68">
        <v>2508</v>
      </c>
      <c r="C449" s="69" t="s">
        <v>170</v>
      </c>
      <c r="D449" s="72">
        <v>39576</v>
      </c>
      <c r="E449" s="72"/>
      <c r="F449" s="68">
        <v>2051</v>
      </c>
      <c r="G449" s="70">
        <v>0</v>
      </c>
      <c r="H449" s="71">
        <v>0</v>
      </c>
      <c r="I449" s="70" t="s">
        <v>492</v>
      </c>
      <c r="J449" s="71">
        <v>0</v>
      </c>
      <c r="K449" s="71">
        <v>0</v>
      </c>
      <c r="L449" s="71">
        <v>0</v>
      </c>
      <c r="M449" s="71">
        <v>0</v>
      </c>
      <c r="N449" s="71">
        <v>0</v>
      </c>
      <c r="O449" s="71">
        <v>548.59</v>
      </c>
      <c r="P449" s="71">
        <v>2194.37</v>
      </c>
      <c r="Q449" s="71">
        <v>0</v>
      </c>
      <c r="R449" s="71">
        <v>0</v>
      </c>
      <c r="S449" s="71">
        <f t="shared" si="14"/>
        <v>548.59</v>
      </c>
      <c r="T449" s="71">
        <f t="shared" si="15"/>
        <v>2194.37</v>
      </c>
    </row>
    <row r="450" spans="1:20">
      <c r="A450" s="68">
        <v>1</v>
      </c>
      <c r="B450" s="68">
        <v>2509</v>
      </c>
      <c r="C450" s="69" t="s">
        <v>171</v>
      </c>
      <c r="D450" s="72">
        <v>39576</v>
      </c>
      <c r="E450" s="72"/>
      <c r="F450" s="68">
        <v>2048</v>
      </c>
      <c r="G450" s="70">
        <v>0</v>
      </c>
      <c r="H450" s="71">
        <v>0</v>
      </c>
      <c r="I450" s="70" t="s">
        <v>492</v>
      </c>
      <c r="J450" s="71">
        <v>0</v>
      </c>
      <c r="K450" s="71">
        <v>0</v>
      </c>
      <c r="L450" s="71">
        <v>0</v>
      </c>
      <c r="M450" s="71">
        <v>0</v>
      </c>
      <c r="N450" s="71">
        <v>0</v>
      </c>
      <c r="O450" s="71">
        <v>253.2</v>
      </c>
      <c r="P450" s="71">
        <v>1012.78</v>
      </c>
      <c r="Q450" s="71">
        <v>0</v>
      </c>
      <c r="R450" s="71">
        <v>0</v>
      </c>
      <c r="S450" s="71">
        <f t="shared" si="14"/>
        <v>253.2</v>
      </c>
      <c r="T450" s="71">
        <f t="shared" si="15"/>
        <v>1012.78</v>
      </c>
    </row>
    <row r="451" spans="1:20">
      <c r="A451" s="68">
        <v>1</v>
      </c>
      <c r="B451" s="68">
        <v>2715</v>
      </c>
      <c r="C451" s="69" t="s">
        <v>209</v>
      </c>
      <c r="D451" s="72">
        <v>39738</v>
      </c>
      <c r="E451" s="72"/>
      <c r="F451" s="68">
        <v>2048</v>
      </c>
      <c r="G451" s="70">
        <v>0</v>
      </c>
      <c r="H451" s="71">
        <v>0</v>
      </c>
      <c r="I451" s="70" t="s">
        <v>492</v>
      </c>
      <c r="J451" s="71">
        <v>0</v>
      </c>
      <c r="K451" s="71">
        <v>0</v>
      </c>
      <c r="L451" s="71">
        <v>0</v>
      </c>
      <c r="M451" s="71">
        <v>0</v>
      </c>
      <c r="N451" s="71">
        <v>0</v>
      </c>
      <c r="O451" s="71">
        <v>253.2</v>
      </c>
      <c r="P451" s="71">
        <v>1012.78</v>
      </c>
      <c r="Q451" s="71">
        <v>0</v>
      </c>
      <c r="R451" s="71">
        <v>0</v>
      </c>
      <c r="S451" s="71">
        <f t="shared" si="14"/>
        <v>253.2</v>
      </c>
      <c r="T451" s="71">
        <f t="shared" si="15"/>
        <v>1012.78</v>
      </c>
    </row>
    <row r="452" spans="1:20">
      <c r="A452" s="68">
        <v>1</v>
      </c>
      <c r="B452" s="68">
        <v>2952</v>
      </c>
      <c r="C452" s="69" t="s">
        <v>282</v>
      </c>
      <c r="D452" s="72">
        <v>41589</v>
      </c>
      <c r="E452" s="72"/>
      <c r="F452" s="68">
        <v>1235</v>
      </c>
      <c r="G452" s="70">
        <v>0</v>
      </c>
      <c r="H452" s="71">
        <v>0</v>
      </c>
      <c r="I452" s="70" t="s">
        <v>492</v>
      </c>
      <c r="J452" s="71">
        <v>0</v>
      </c>
      <c r="K452" s="71">
        <v>0</v>
      </c>
      <c r="L452" s="71">
        <v>0</v>
      </c>
      <c r="M452" s="71">
        <v>0</v>
      </c>
      <c r="N452" s="71">
        <v>0</v>
      </c>
      <c r="O452" s="71">
        <v>759.59</v>
      </c>
      <c r="P452" s="71">
        <v>3038.35</v>
      </c>
      <c r="Q452" s="71">
        <v>0</v>
      </c>
      <c r="R452" s="71">
        <v>0</v>
      </c>
      <c r="S452" s="71">
        <f t="shared" si="14"/>
        <v>759.59</v>
      </c>
      <c r="T452" s="71">
        <f t="shared" si="15"/>
        <v>3038.35</v>
      </c>
    </row>
    <row r="453" spans="1:20">
      <c r="A453" s="68">
        <v>1</v>
      </c>
      <c r="B453" s="68">
        <v>3081</v>
      </c>
      <c r="C453" s="69" t="s">
        <v>318</v>
      </c>
      <c r="D453" s="72">
        <v>42024</v>
      </c>
      <c r="E453" s="72"/>
      <c r="F453" s="68">
        <v>2047</v>
      </c>
      <c r="G453" s="70">
        <v>0</v>
      </c>
      <c r="H453" s="71">
        <v>0</v>
      </c>
      <c r="I453" s="70" t="s">
        <v>492</v>
      </c>
      <c r="J453" s="71">
        <v>0</v>
      </c>
      <c r="K453" s="71">
        <v>0</v>
      </c>
      <c r="L453" s="71">
        <v>0</v>
      </c>
      <c r="M453" s="71">
        <v>0</v>
      </c>
      <c r="N453" s="71">
        <v>0</v>
      </c>
      <c r="O453" s="71">
        <v>253.2</v>
      </c>
      <c r="P453" s="71">
        <v>1012.78</v>
      </c>
      <c r="Q453" s="71">
        <v>0</v>
      </c>
      <c r="R453" s="71">
        <v>0</v>
      </c>
      <c r="S453" s="71">
        <f t="shared" si="14"/>
        <v>253.2</v>
      </c>
      <c r="T453" s="71">
        <f t="shared" si="15"/>
        <v>1012.78</v>
      </c>
    </row>
    <row r="454" spans="1:20">
      <c r="A454" s="68">
        <v>1</v>
      </c>
      <c r="B454" s="68">
        <v>3092</v>
      </c>
      <c r="C454" s="69" t="s">
        <v>321</v>
      </c>
      <c r="D454" s="72">
        <v>42058</v>
      </c>
      <c r="E454" s="72"/>
      <c r="F454" s="68">
        <v>1101</v>
      </c>
      <c r="G454" s="70">
        <v>0</v>
      </c>
      <c r="H454" s="71">
        <v>0</v>
      </c>
      <c r="I454" s="70" t="s">
        <v>492</v>
      </c>
      <c r="J454" s="71">
        <v>0</v>
      </c>
      <c r="K454" s="71">
        <v>0</v>
      </c>
      <c r="L454" s="71">
        <v>0</v>
      </c>
      <c r="M454" s="71">
        <v>0</v>
      </c>
      <c r="N454" s="71">
        <v>0</v>
      </c>
      <c r="O454" s="71">
        <v>0</v>
      </c>
      <c r="P454" s="71">
        <v>0</v>
      </c>
      <c r="Q454" s="71">
        <v>2392.6999999999998</v>
      </c>
      <c r="R454" s="71">
        <v>9570.82</v>
      </c>
      <c r="S454" s="71">
        <f t="shared" si="14"/>
        <v>2392.6999999999998</v>
      </c>
      <c r="T454" s="71">
        <f t="shared" si="15"/>
        <v>9570.82</v>
      </c>
    </row>
    <row r="455" spans="1:20">
      <c r="A455" s="68">
        <v>1</v>
      </c>
      <c r="B455" s="68">
        <v>3201</v>
      </c>
      <c r="C455" s="69" t="s">
        <v>354</v>
      </c>
      <c r="D455" s="72">
        <v>42292</v>
      </c>
      <c r="E455" s="72"/>
      <c r="F455" s="68">
        <v>2047</v>
      </c>
      <c r="G455" s="70">
        <v>0</v>
      </c>
      <c r="H455" s="71">
        <v>0</v>
      </c>
      <c r="I455" s="70" t="s">
        <v>492</v>
      </c>
      <c r="J455" s="71">
        <v>0</v>
      </c>
      <c r="K455" s="71">
        <v>0</v>
      </c>
      <c r="L455" s="71">
        <v>0</v>
      </c>
      <c r="M455" s="71">
        <v>0</v>
      </c>
      <c r="N455" s="71">
        <v>0</v>
      </c>
      <c r="O455" s="71">
        <v>253.2</v>
      </c>
      <c r="P455" s="71">
        <v>1012.78</v>
      </c>
      <c r="Q455" s="71">
        <v>0</v>
      </c>
      <c r="R455" s="71">
        <v>0</v>
      </c>
      <c r="S455" s="71">
        <f t="shared" si="14"/>
        <v>253.2</v>
      </c>
      <c r="T455" s="71">
        <f t="shared" si="15"/>
        <v>1012.78</v>
      </c>
    </row>
    <row r="456" spans="1:20">
      <c r="A456" s="68">
        <v>1</v>
      </c>
      <c r="B456" s="68">
        <v>3206</v>
      </c>
      <c r="C456" s="69" t="s">
        <v>355</v>
      </c>
      <c r="D456" s="72">
        <v>42522</v>
      </c>
      <c r="E456" s="72"/>
      <c r="F456" s="68">
        <v>2040</v>
      </c>
      <c r="G456" s="70">
        <v>0</v>
      </c>
      <c r="H456" s="71">
        <v>0</v>
      </c>
      <c r="I456" s="70" t="s">
        <v>492</v>
      </c>
      <c r="J456" s="71">
        <v>0</v>
      </c>
      <c r="K456" s="71">
        <v>0</v>
      </c>
      <c r="L456" s="71">
        <v>0</v>
      </c>
      <c r="M456" s="71">
        <v>0</v>
      </c>
      <c r="N456" s="71">
        <v>0</v>
      </c>
      <c r="O456" s="71">
        <v>0</v>
      </c>
      <c r="P456" s="71">
        <v>5739.47</v>
      </c>
      <c r="Q456" s="71">
        <v>0</v>
      </c>
      <c r="R456" s="71">
        <v>0</v>
      </c>
      <c r="S456" s="71">
        <f t="shared" si="14"/>
        <v>0</v>
      </c>
      <c r="T456" s="71">
        <f t="shared" si="15"/>
        <v>5739.47</v>
      </c>
    </row>
    <row r="457" spans="1:20">
      <c r="A457" s="68">
        <v>1</v>
      </c>
      <c r="B457" s="68">
        <v>3208</v>
      </c>
      <c r="C457" s="69" t="s">
        <v>356</v>
      </c>
      <c r="D457" s="72">
        <v>42388</v>
      </c>
      <c r="E457" s="72"/>
      <c r="F457" s="68">
        <v>1235</v>
      </c>
      <c r="G457" s="70">
        <v>0</v>
      </c>
      <c r="H457" s="71">
        <v>0</v>
      </c>
      <c r="I457" s="70" t="s">
        <v>492</v>
      </c>
      <c r="J457" s="71">
        <v>0</v>
      </c>
      <c r="K457" s="71">
        <v>0</v>
      </c>
      <c r="L457" s="71">
        <v>0</v>
      </c>
      <c r="M457" s="71">
        <v>0</v>
      </c>
      <c r="N457" s="71">
        <v>0</v>
      </c>
      <c r="O457" s="71">
        <v>759.59</v>
      </c>
      <c r="P457" s="71">
        <v>3038.35</v>
      </c>
      <c r="Q457" s="71">
        <v>0</v>
      </c>
      <c r="R457" s="71">
        <v>0</v>
      </c>
      <c r="S457" s="71">
        <f t="shared" si="14"/>
        <v>759.59</v>
      </c>
      <c r="T457" s="71">
        <f t="shared" si="15"/>
        <v>3038.35</v>
      </c>
    </row>
    <row r="458" spans="1:20">
      <c r="A458" s="68">
        <v>1</v>
      </c>
      <c r="B458" s="68">
        <v>3220</v>
      </c>
      <c r="C458" s="69" t="s">
        <v>357</v>
      </c>
      <c r="D458" s="72">
        <v>42552</v>
      </c>
      <c r="E458" s="72"/>
      <c r="F458" s="68">
        <v>1258</v>
      </c>
      <c r="G458" s="70">
        <v>0</v>
      </c>
      <c r="H458" s="71">
        <v>0</v>
      </c>
      <c r="I458" s="70" t="s">
        <v>492</v>
      </c>
      <c r="J458" s="71">
        <v>0</v>
      </c>
      <c r="K458" s="71">
        <v>0</v>
      </c>
      <c r="L458" s="71">
        <v>0</v>
      </c>
      <c r="M458" s="71">
        <v>0</v>
      </c>
      <c r="N458" s="71">
        <v>0</v>
      </c>
      <c r="O458" s="71">
        <v>1434.87</v>
      </c>
      <c r="P458" s="71">
        <v>5739.47</v>
      </c>
      <c r="Q458" s="71">
        <v>0</v>
      </c>
      <c r="R458" s="71">
        <v>0</v>
      </c>
      <c r="S458" s="71">
        <f t="shared" si="14"/>
        <v>1434.87</v>
      </c>
      <c r="T458" s="71">
        <f t="shared" si="15"/>
        <v>5739.47</v>
      </c>
    </row>
    <row r="459" spans="1:20">
      <c r="A459" s="68">
        <v>1</v>
      </c>
      <c r="B459" s="68">
        <v>3221</v>
      </c>
      <c r="C459" s="69" t="s">
        <v>358</v>
      </c>
      <c r="D459" s="72">
        <v>42566</v>
      </c>
      <c r="E459" s="72"/>
      <c r="F459" s="68">
        <v>1091</v>
      </c>
      <c r="G459" s="70">
        <v>0</v>
      </c>
      <c r="H459" s="71">
        <v>0</v>
      </c>
      <c r="I459" s="70" t="s">
        <v>492</v>
      </c>
      <c r="J459" s="71">
        <v>0</v>
      </c>
      <c r="K459" s="71">
        <v>0</v>
      </c>
      <c r="L459" s="71">
        <v>0</v>
      </c>
      <c r="M459" s="71">
        <v>0</v>
      </c>
      <c r="N459" s="71">
        <v>0</v>
      </c>
      <c r="O459" s="71">
        <v>337.59</v>
      </c>
      <c r="P459" s="71">
        <v>1350.38</v>
      </c>
      <c r="Q459" s="71">
        <v>0</v>
      </c>
      <c r="R459" s="71">
        <v>0</v>
      </c>
      <c r="S459" s="71">
        <f t="shared" si="14"/>
        <v>337.59</v>
      </c>
      <c r="T459" s="71">
        <f t="shared" si="15"/>
        <v>1350.38</v>
      </c>
    </row>
    <row r="460" spans="1:20">
      <c r="A460" s="68">
        <v>1</v>
      </c>
      <c r="B460" s="68">
        <v>3245</v>
      </c>
      <c r="C460" s="69" t="s">
        <v>366</v>
      </c>
      <c r="D460" s="72">
        <v>42828</v>
      </c>
      <c r="E460" s="72"/>
      <c r="F460" s="68">
        <v>1194</v>
      </c>
      <c r="G460" s="70">
        <v>0</v>
      </c>
      <c r="H460" s="71">
        <v>0</v>
      </c>
      <c r="I460" s="70" t="s">
        <v>492</v>
      </c>
      <c r="J460" s="71">
        <v>0</v>
      </c>
      <c r="K460" s="71">
        <v>0</v>
      </c>
      <c r="L460" s="71">
        <v>0</v>
      </c>
      <c r="M460" s="71">
        <v>1250</v>
      </c>
      <c r="N460" s="71">
        <v>0</v>
      </c>
      <c r="O460" s="71">
        <v>1561.48</v>
      </c>
      <c r="P460" s="71">
        <v>6245.89</v>
      </c>
      <c r="Q460" s="71">
        <v>0</v>
      </c>
      <c r="R460" s="71">
        <v>0</v>
      </c>
      <c r="S460" s="71">
        <f t="shared" si="14"/>
        <v>1561.48</v>
      </c>
      <c r="T460" s="71">
        <f t="shared" si="15"/>
        <v>7495.89</v>
      </c>
    </row>
    <row r="461" spans="1:20">
      <c r="A461" s="68">
        <v>1</v>
      </c>
      <c r="B461" s="68">
        <v>3247</v>
      </c>
      <c r="C461" s="69" t="s">
        <v>367</v>
      </c>
      <c r="D461" s="72">
        <v>42845</v>
      </c>
      <c r="E461" s="72"/>
      <c r="F461" s="68">
        <v>1252</v>
      </c>
      <c r="G461" s="70">
        <v>0</v>
      </c>
      <c r="H461" s="71">
        <v>0</v>
      </c>
      <c r="I461" s="70" t="s">
        <v>492</v>
      </c>
      <c r="J461" s="71">
        <v>0</v>
      </c>
      <c r="K461" s="71">
        <v>0</v>
      </c>
      <c r="L461" s="71">
        <v>0</v>
      </c>
      <c r="M461" s="71">
        <v>1250</v>
      </c>
      <c r="N461" s="71">
        <v>0</v>
      </c>
      <c r="O461" s="71">
        <v>1561.48</v>
      </c>
      <c r="P461" s="71">
        <v>6245.89</v>
      </c>
      <c r="Q461" s="71">
        <v>0</v>
      </c>
      <c r="R461" s="71">
        <v>0</v>
      </c>
      <c r="S461" s="71">
        <f t="shared" si="14"/>
        <v>1561.48</v>
      </c>
      <c r="T461" s="71">
        <f t="shared" si="15"/>
        <v>7495.89</v>
      </c>
    </row>
    <row r="462" spans="1:20">
      <c r="A462" s="68">
        <v>1</v>
      </c>
      <c r="B462" s="68">
        <v>3249</v>
      </c>
      <c r="C462" s="69" t="s">
        <v>368</v>
      </c>
      <c r="D462" s="72">
        <v>42845</v>
      </c>
      <c r="E462" s="72"/>
      <c r="F462" s="68">
        <v>1094</v>
      </c>
      <c r="G462" s="70">
        <v>0</v>
      </c>
      <c r="H462" s="71">
        <v>0</v>
      </c>
      <c r="I462" s="70" t="s">
        <v>492</v>
      </c>
      <c r="J462" s="71">
        <v>0</v>
      </c>
      <c r="K462" s="71">
        <v>0</v>
      </c>
      <c r="L462" s="71">
        <v>0</v>
      </c>
      <c r="M462" s="71">
        <v>0</v>
      </c>
      <c r="N462" s="71">
        <v>0</v>
      </c>
      <c r="O462" s="71">
        <v>843.99</v>
      </c>
      <c r="P462" s="71">
        <v>3375.95</v>
      </c>
      <c r="Q462" s="71">
        <v>0</v>
      </c>
      <c r="R462" s="71">
        <v>0</v>
      </c>
      <c r="S462" s="71">
        <f t="shared" si="14"/>
        <v>843.99</v>
      </c>
      <c r="T462" s="71">
        <f t="shared" si="15"/>
        <v>3375.95</v>
      </c>
    </row>
    <row r="463" spans="1:20">
      <c r="A463" s="68">
        <v>1</v>
      </c>
      <c r="B463" s="68">
        <v>3250</v>
      </c>
      <c r="C463" s="69" t="s">
        <v>369</v>
      </c>
      <c r="D463" s="72">
        <v>42845</v>
      </c>
      <c r="E463" s="72"/>
      <c r="F463" s="68">
        <v>1235</v>
      </c>
      <c r="G463" s="70">
        <v>0</v>
      </c>
      <c r="H463" s="71">
        <v>0</v>
      </c>
      <c r="I463" s="70" t="s">
        <v>492</v>
      </c>
      <c r="J463" s="71">
        <v>0</v>
      </c>
      <c r="K463" s="71">
        <v>0</v>
      </c>
      <c r="L463" s="71">
        <v>0</v>
      </c>
      <c r="M463" s="71">
        <v>0</v>
      </c>
      <c r="N463" s="71">
        <v>0</v>
      </c>
      <c r="O463" s="71">
        <v>759.59</v>
      </c>
      <c r="P463" s="71">
        <v>3038.35</v>
      </c>
      <c r="Q463" s="71">
        <v>0</v>
      </c>
      <c r="R463" s="71">
        <v>0</v>
      </c>
      <c r="S463" s="71">
        <f t="shared" si="14"/>
        <v>759.59</v>
      </c>
      <c r="T463" s="71">
        <f t="shared" si="15"/>
        <v>3038.35</v>
      </c>
    </row>
    <row r="464" spans="1:20">
      <c r="A464" s="68">
        <v>1</v>
      </c>
      <c r="B464" s="68">
        <v>3256</v>
      </c>
      <c r="C464" s="69" t="s">
        <v>370</v>
      </c>
      <c r="D464" s="72">
        <v>42859</v>
      </c>
      <c r="E464" s="72"/>
      <c r="F464" s="68">
        <v>1094</v>
      </c>
      <c r="G464" s="70">
        <v>0</v>
      </c>
      <c r="H464" s="71">
        <v>0</v>
      </c>
      <c r="I464" s="70" t="s">
        <v>492</v>
      </c>
      <c r="J464" s="71">
        <v>0</v>
      </c>
      <c r="K464" s="71">
        <v>0</v>
      </c>
      <c r="L464" s="71">
        <v>0</v>
      </c>
      <c r="M464" s="71">
        <v>0</v>
      </c>
      <c r="N464" s="71">
        <v>0</v>
      </c>
      <c r="O464" s="71">
        <v>843.99</v>
      </c>
      <c r="P464" s="71">
        <v>3375.95</v>
      </c>
      <c r="Q464" s="71">
        <v>0</v>
      </c>
      <c r="R464" s="71">
        <v>0</v>
      </c>
      <c r="S464" s="71">
        <f t="shared" si="14"/>
        <v>843.99</v>
      </c>
      <c r="T464" s="71">
        <f t="shared" si="15"/>
        <v>3375.95</v>
      </c>
    </row>
    <row r="465" spans="1:20">
      <c r="A465" s="68">
        <v>1</v>
      </c>
      <c r="B465" s="68">
        <v>3258</v>
      </c>
      <c r="C465" s="69" t="s">
        <v>371</v>
      </c>
      <c r="D465" s="72">
        <v>42859</v>
      </c>
      <c r="E465" s="72"/>
      <c r="F465" s="68">
        <v>2049</v>
      </c>
      <c r="G465" s="70">
        <v>0</v>
      </c>
      <c r="H465" s="71">
        <v>0</v>
      </c>
      <c r="I465" s="70" t="s">
        <v>492</v>
      </c>
      <c r="J465" s="71">
        <v>0</v>
      </c>
      <c r="K465" s="71">
        <v>0</v>
      </c>
      <c r="L465" s="71">
        <v>0</v>
      </c>
      <c r="M465" s="71">
        <v>0</v>
      </c>
      <c r="N465" s="71">
        <v>0</v>
      </c>
      <c r="O465" s="71">
        <v>1434.87</v>
      </c>
      <c r="P465" s="71">
        <v>5739.47</v>
      </c>
      <c r="Q465" s="71">
        <v>0</v>
      </c>
      <c r="R465" s="71">
        <v>0</v>
      </c>
      <c r="S465" s="71">
        <f t="shared" si="14"/>
        <v>1434.87</v>
      </c>
      <c r="T465" s="71">
        <f t="shared" si="15"/>
        <v>5739.47</v>
      </c>
    </row>
    <row r="466" spans="1:20">
      <c r="A466" s="68">
        <v>1</v>
      </c>
      <c r="B466" s="68">
        <v>3263</v>
      </c>
      <c r="C466" s="69" t="s">
        <v>372</v>
      </c>
      <c r="D466" s="72">
        <v>42859</v>
      </c>
      <c r="E466" s="72"/>
      <c r="F466" s="68">
        <v>2046</v>
      </c>
      <c r="G466" s="70">
        <v>0</v>
      </c>
      <c r="H466" s="71">
        <v>0</v>
      </c>
      <c r="I466" s="70" t="s">
        <v>492</v>
      </c>
      <c r="J466" s="71">
        <v>0</v>
      </c>
      <c r="K466" s="71">
        <v>0</v>
      </c>
      <c r="L466" s="71">
        <v>0</v>
      </c>
      <c r="M466" s="71">
        <v>0</v>
      </c>
      <c r="N466" s="71">
        <v>0</v>
      </c>
      <c r="O466" s="71">
        <v>1434.87</v>
      </c>
      <c r="P466" s="71">
        <v>5739.47</v>
      </c>
      <c r="Q466" s="71">
        <v>0</v>
      </c>
      <c r="R466" s="71">
        <v>0</v>
      </c>
      <c r="S466" s="71">
        <f t="shared" si="14"/>
        <v>1434.87</v>
      </c>
      <c r="T466" s="71">
        <f t="shared" si="15"/>
        <v>5739.47</v>
      </c>
    </row>
    <row r="467" spans="1:20">
      <c r="A467" s="68">
        <v>1</v>
      </c>
      <c r="B467" s="68">
        <v>3278</v>
      </c>
      <c r="C467" s="69" t="s">
        <v>373</v>
      </c>
      <c r="D467" s="72">
        <v>42867</v>
      </c>
      <c r="E467" s="72"/>
      <c r="F467" s="68">
        <v>1235</v>
      </c>
      <c r="G467" s="70">
        <v>0</v>
      </c>
      <c r="H467" s="71">
        <v>0</v>
      </c>
      <c r="I467" s="70" t="s">
        <v>492</v>
      </c>
      <c r="J467" s="71">
        <v>0</v>
      </c>
      <c r="K467" s="71">
        <v>0</v>
      </c>
      <c r="L467" s="71">
        <v>0</v>
      </c>
      <c r="M467" s="71">
        <v>0</v>
      </c>
      <c r="N467" s="71">
        <v>0</v>
      </c>
      <c r="O467" s="71">
        <v>759.59</v>
      </c>
      <c r="P467" s="71">
        <v>3038.35</v>
      </c>
      <c r="Q467" s="71">
        <v>0</v>
      </c>
      <c r="R467" s="71">
        <v>0</v>
      </c>
      <c r="S467" s="71">
        <f t="shared" si="14"/>
        <v>759.59</v>
      </c>
      <c r="T467" s="71">
        <f t="shared" si="15"/>
        <v>3038.35</v>
      </c>
    </row>
    <row r="468" spans="1:20">
      <c r="A468" s="68">
        <v>1</v>
      </c>
      <c r="B468" s="68">
        <v>3283</v>
      </c>
      <c r="C468" s="69" t="s">
        <v>375</v>
      </c>
      <c r="D468" s="72">
        <v>42879</v>
      </c>
      <c r="E468" s="72"/>
      <c r="F468" s="68">
        <v>1260</v>
      </c>
      <c r="G468" s="70">
        <v>0</v>
      </c>
      <c r="H468" s="71">
        <v>0</v>
      </c>
      <c r="I468" s="70" t="s">
        <v>492</v>
      </c>
      <c r="J468" s="71">
        <v>0</v>
      </c>
      <c r="K468" s="71">
        <v>0</v>
      </c>
      <c r="L468" s="71">
        <v>0</v>
      </c>
      <c r="M468" s="71">
        <v>0</v>
      </c>
      <c r="N468" s="71">
        <v>0</v>
      </c>
      <c r="O468" s="71">
        <v>1434.87</v>
      </c>
      <c r="P468" s="71">
        <v>5739.47</v>
      </c>
      <c r="Q468" s="71">
        <v>0</v>
      </c>
      <c r="R468" s="71">
        <v>0</v>
      </c>
      <c r="S468" s="71">
        <f t="shared" si="14"/>
        <v>1434.87</v>
      </c>
      <c r="T468" s="71">
        <f t="shared" si="15"/>
        <v>5739.47</v>
      </c>
    </row>
    <row r="469" spans="1:20">
      <c r="A469" s="68">
        <v>1</v>
      </c>
      <c r="B469" s="68">
        <v>3289</v>
      </c>
      <c r="C469" s="69" t="s">
        <v>376</v>
      </c>
      <c r="D469" s="72">
        <v>42887</v>
      </c>
      <c r="E469" s="72"/>
      <c r="F469" s="68">
        <v>1100</v>
      </c>
      <c r="G469" s="70">
        <v>0</v>
      </c>
      <c r="H469" s="71">
        <v>0</v>
      </c>
      <c r="I469" s="70" t="s">
        <v>492</v>
      </c>
      <c r="J469" s="71">
        <v>0</v>
      </c>
      <c r="K469" s="71">
        <v>0</v>
      </c>
      <c r="L469" s="71">
        <v>0</v>
      </c>
      <c r="M469" s="71">
        <v>0</v>
      </c>
      <c r="N469" s="71">
        <v>0</v>
      </c>
      <c r="O469" s="71">
        <v>2392.6999999999998</v>
      </c>
      <c r="P469" s="71">
        <v>9570.82</v>
      </c>
      <c r="Q469" s="71">
        <v>0</v>
      </c>
      <c r="R469" s="71">
        <v>0</v>
      </c>
      <c r="S469" s="71">
        <f t="shared" si="14"/>
        <v>2392.6999999999998</v>
      </c>
      <c r="T469" s="71">
        <f t="shared" si="15"/>
        <v>9570.82</v>
      </c>
    </row>
    <row r="470" spans="1:20">
      <c r="A470" s="68">
        <v>1</v>
      </c>
      <c r="B470" s="68">
        <v>3304</v>
      </c>
      <c r="C470" s="69" t="s">
        <v>377</v>
      </c>
      <c r="D470" s="72">
        <v>42906</v>
      </c>
      <c r="E470" s="72"/>
      <c r="F470" s="68">
        <v>1193</v>
      </c>
      <c r="G470" s="70">
        <v>0</v>
      </c>
      <c r="H470" s="71">
        <v>0</v>
      </c>
      <c r="I470" s="70" t="s">
        <v>492</v>
      </c>
      <c r="J470" s="71">
        <v>0</v>
      </c>
      <c r="K470" s="71">
        <v>0</v>
      </c>
      <c r="L470" s="71">
        <v>0</v>
      </c>
      <c r="M470" s="71">
        <v>0</v>
      </c>
      <c r="N470" s="71">
        <v>0</v>
      </c>
      <c r="O470" s="71">
        <v>337.59</v>
      </c>
      <c r="P470" s="71">
        <v>1350.38</v>
      </c>
      <c r="Q470" s="71">
        <v>0</v>
      </c>
      <c r="R470" s="71">
        <v>0</v>
      </c>
      <c r="S470" s="71">
        <f t="shared" si="14"/>
        <v>337.59</v>
      </c>
      <c r="T470" s="71">
        <f t="shared" si="15"/>
        <v>1350.38</v>
      </c>
    </row>
    <row r="471" spans="1:20">
      <c r="A471" s="68">
        <v>1</v>
      </c>
      <c r="B471" s="68">
        <v>3312</v>
      </c>
      <c r="C471" s="69" t="s">
        <v>378</v>
      </c>
      <c r="D471" s="72">
        <v>42926</v>
      </c>
      <c r="E471" s="72"/>
      <c r="F471" s="68">
        <v>2050</v>
      </c>
      <c r="G471" s="70">
        <v>0</v>
      </c>
      <c r="H471" s="71">
        <v>0</v>
      </c>
      <c r="I471" s="70" t="s">
        <v>492</v>
      </c>
      <c r="J471" s="71">
        <v>0</v>
      </c>
      <c r="K471" s="71">
        <v>0</v>
      </c>
      <c r="L471" s="71">
        <v>0</v>
      </c>
      <c r="M471" s="71">
        <v>0</v>
      </c>
      <c r="N471" s="71">
        <v>0</v>
      </c>
      <c r="O471" s="71">
        <v>1434.87</v>
      </c>
      <c r="P471" s="71">
        <v>5379.47</v>
      </c>
      <c r="Q471" s="71">
        <v>0</v>
      </c>
      <c r="R471" s="71">
        <v>0</v>
      </c>
      <c r="S471" s="71">
        <f t="shared" si="14"/>
        <v>1434.87</v>
      </c>
      <c r="T471" s="71">
        <f t="shared" si="15"/>
        <v>5379.47</v>
      </c>
    </row>
    <row r="472" spans="1:20">
      <c r="A472" s="68">
        <v>1</v>
      </c>
      <c r="B472" s="68">
        <v>3314</v>
      </c>
      <c r="C472" s="69" t="s">
        <v>379</v>
      </c>
      <c r="D472" s="72">
        <v>42928</v>
      </c>
      <c r="E472" s="72"/>
      <c r="F472" s="68">
        <v>1094</v>
      </c>
      <c r="G472" s="70">
        <v>0</v>
      </c>
      <c r="H472" s="71">
        <v>0</v>
      </c>
      <c r="I472" s="70" t="s">
        <v>492</v>
      </c>
      <c r="J472" s="71">
        <v>0</v>
      </c>
      <c r="K472" s="71">
        <v>0</v>
      </c>
      <c r="L472" s="71">
        <v>0</v>
      </c>
      <c r="M472" s="71">
        <v>0</v>
      </c>
      <c r="N472" s="71">
        <v>0</v>
      </c>
      <c r="O472" s="71">
        <v>843.99</v>
      </c>
      <c r="P472" s="71">
        <v>3375.95</v>
      </c>
      <c r="Q472" s="71">
        <v>0</v>
      </c>
      <c r="R472" s="71">
        <v>0</v>
      </c>
      <c r="S472" s="71">
        <f t="shared" si="14"/>
        <v>843.99</v>
      </c>
      <c r="T472" s="71">
        <f t="shared" si="15"/>
        <v>3375.95</v>
      </c>
    </row>
    <row r="473" spans="1:20">
      <c r="A473" s="68">
        <v>1</v>
      </c>
      <c r="B473" s="68">
        <v>3316</v>
      </c>
      <c r="C473" s="69" t="s">
        <v>380</v>
      </c>
      <c r="D473" s="72">
        <v>42948</v>
      </c>
      <c r="E473" s="72"/>
      <c r="F473" s="68">
        <v>2048</v>
      </c>
      <c r="G473" s="70">
        <v>0</v>
      </c>
      <c r="H473" s="71">
        <v>0</v>
      </c>
      <c r="I473" s="70" t="s">
        <v>492</v>
      </c>
      <c r="J473" s="71">
        <v>0</v>
      </c>
      <c r="K473" s="71">
        <v>0</v>
      </c>
      <c r="L473" s="71">
        <v>0</v>
      </c>
      <c r="M473" s="71">
        <v>0</v>
      </c>
      <c r="N473" s="71">
        <v>0</v>
      </c>
      <c r="O473" s="71">
        <v>253.2</v>
      </c>
      <c r="P473" s="71">
        <v>1012.78</v>
      </c>
      <c r="Q473" s="71">
        <v>0</v>
      </c>
      <c r="R473" s="71">
        <v>0</v>
      </c>
      <c r="S473" s="71">
        <f t="shared" si="14"/>
        <v>253.2</v>
      </c>
      <c r="T473" s="71">
        <f t="shared" si="15"/>
        <v>1012.78</v>
      </c>
    </row>
    <row r="474" spans="1:20">
      <c r="A474" s="68">
        <v>1</v>
      </c>
      <c r="B474" s="68">
        <v>3319</v>
      </c>
      <c r="C474" s="69" t="s">
        <v>382</v>
      </c>
      <c r="D474" s="72">
        <v>42979</v>
      </c>
      <c r="E474" s="72"/>
      <c r="F474" s="68">
        <v>2047</v>
      </c>
      <c r="G474" s="70">
        <v>0</v>
      </c>
      <c r="H474" s="71">
        <v>0</v>
      </c>
      <c r="I474" s="70" t="s">
        <v>492</v>
      </c>
      <c r="J474" s="71">
        <v>0</v>
      </c>
      <c r="K474" s="71">
        <v>0</v>
      </c>
      <c r="L474" s="71">
        <v>0</v>
      </c>
      <c r="M474" s="71">
        <v>0</v>
      </c>
      <c r="N474" s="71">
        <v>0</v>
      </c>
      <c r="O474" s="71">
        <v>253.2</v>
      </c>
      <c r="P474" s="71">
        <v>1265.98</v>
      </c>
      <c r="Q474" s="71">
        <v>0</v>
      </c>
      <c r="R474" s="71">
        <v>0</v>
      </c>
      <c r="S474" s="71">
        <f t="shared" si="14"/>
        <v>253.2</v>
      </c>
      <c r="T474" s="71">
        <f t="shared" si="15"/>
        <v>1265.98</v>
      </c>
    </row>
    <row r="475" spans="1:20">
      <c r="A475" s="68">
        <v>1</v>
      </c>
      <c r="B475" s="68">
        <v>3324</v>
      </c>
      <c r="C475" s="69" t="s">
        <v>384</v>
      </c>
      <c r="D475" s="72">
        <v>43040</v>
      </c>
      <c r="E475" s="72"/>
      <c r="F475" s="68">
        <v>1251</v>
      </c>
      <c r="G475" s="70">
        <v>0</v>
      </c>
      <c r="H475" s="71">
        <v>0</v>
      </c>
      <c r="I475" s="70" t="s">
        <v>492</v>
      </c>
      <c r="J475" s="71">
        <v>0</v>
      </c>
      <c r="K475" s="71">
        <v>0</v>
      </c>
      <c r="L475" s="71">
        <v>0</v>
      </c>
      <c r="M475" s="71">
        <v>0</v>
      </c>
      <c r="N475" s="71">
        <v>0</v>
      </c>
      <c r="O475" s="71">
        <v>1561.48</v>
      </c>
      <c r="P475" s="71">
        <v>6245.89</v>
      </c>
      <c r="Q475" s="71">
        <v>0</v>
      </c>
      <c r="R475" s="71">
        <v>0</v>
      </c>
      <c r="S475" s="71">
        <f t="shared" si="14"/>
        <v>1561.48</v>
      </c>
      <c r="T475" s="71">
        <f t="shared" si="15"/>
        <v>6245.89</v>
      </c>
    </row>
    <row r="476" spans="1:20">
      <c r="A476" s="68">
        <v>1</v>
      </c>
      <c r="B476" s="68">
        <v>3325</v>
      </c>
      <c r="C476" s="69" t="s">
        <v>385</v>
      </c>
      <c r="D476" s="72">
        <v>43053</v>
      </c>
      <c r="E476" s="72"/>
      <c r="F476" s="68">
        <v>1230</v>
      </c>
      <c r="G476" s="70">
        <v>0</v>
      </c>
      <c r="H476" s="71">
        <v>0</v>
      </c>
      <c r="I476" s="70" t="s">
        <v>492</v>
      </c>
      <c r="J476" s="71">
        <v>0</v>
      </c>
      <c r="K476" s="71">
        <v>0</v>
      </c>
      <c r="L476" s="71">
        <v>0</v>
      </c>
      <c r="M476" s="71">
        <v>0</v>
      </c>
      <c r="N476" s="71">
        <v>0</v>
      </c>
      <c r="O476" s="71">
        <v>1434.87</v>
      </c>
      <c r="P476" s="71">
        <v>5739.47</v>
      </c>
      <c r="Q476" s="71">
        <v>0</v>
      </c>
      <c r="R476" s="71">
        <v>0</v>
      </c>
      <c r="S476" s="71">
        <f t="shared" si="14"/>
        <v>1434.87</v>
      </c>
      <c r="T476" s="71">
        <f t="shared" si="15"/>
        <v>5739.47</v>
      </c>
    </row>
    <row r="477" spans="1:20">
      <c r="A477" s="68">
        <v>1</v>
      </c>
      <c r="B477" s="68">
        <v>3327</v>
      </c>
      <c r="C477" s="69" t="s">
        <v>386</v>
      </c>
      <c r="D477" s="72">
        <v>43102</v>
      </c>
      <c r="E477" s="72"/>
      <c r="F477" s="68">
        <v>1184</v>
      </c>
      <c r="G477" s="70">
        <v>0</v>
      </c>
      <c r="H477" s="71">
        <v>0</v>
      </c>
      <c r="I477" s="70" t="s">
        <v>492</v>
      </c>
      <c r="J477" s="71">
        <v>0</v>
      </c>
      <c r="K477" s="71">
        <v>0</v>
      </c>
      <c r="L477" s="71">
        <v>0</v>
      </c>
      <c r="M477" s="71">
        <v>0</v>
      </c>
      <c r="N477" s="71">
        <v>0</v>
      </c>
      <c r="O477" s="71">
        <v>1434.87</v>
      </c>
      <c r="P477" s="71">
        <v>5739.47</v>
      </c>
      <c r="Q477" s="71">
        <v>0</v>
      </c>
      <c r="R477" s="71">
        <v>0</v>
      </c>
      <c r="S477" s="71">
        <f t="shared" si="14"/>
        <v>1434.87</v>
      </c>
      <c r="T477" s="71">
        <f t="shared" si="15"/>
        <v>5739.47</v>
      </c>
    </row>
    <row r="478" spans="1:20">
      <c r="A478" s="68">
        <v>1</v>
      </c>
      <c r="B478" s="68">
        <v>3328</v>
      </c>
      <c r="C478" s="69" t="s">
        <v>387</v>
      </c>
      <c r="D478" s="72">
        <v>43108</v>
      </c>
      <c r="E478" s="72"/>
      <c r="F478" s="68">
        <v>1249</v>
      </c>
      <c r="G478" s="70">
        <v>0</v>
      </c>
      <c r="H478" s="71">
        <v>0</v>
      </c>
      <c r="I478" s="70" t="s">
        <v>492</v>
      </c>
      <c r="J478" s="71">
        <v>0</v>
      </c>
      <c r="K478" s="71">
        <v>0</v>
      </c>
      <c r="L478" s="71">
        <v>0</v>
      </c>
      <c r="M478" s="71">
        <v>0</v>
      </c>
      <c r="N478" s="71">
        <v>0</v>
      </c>
      <c r="O478" s="71">
        <v>1434.87</v>
      </c>
      <c r="P478" s="71">
        <v>5739.47</v>
      </c>
      <c r="Q478" s="71">
        <v>0</v>
      </c>
      <c r="R478" s="71">
        <v>0</v>
      </c>
      <c r="S478" s="71">
        <f t="shared" si="14"/>
        <v>1434.87</v>
      </c>
      <c r="T478" s="71">
        <f t="shared" si="15"/>
        <v>5739.47</v>
      </c>
    </row>
    <row r="479" spans="1:20">
      <c r="A479" s="68">
        <v>1</v>
      </c>
      <c r="B479" s="68">
        <v>3338</v>
      </c>
      <c r="C479" s="69" t="s">
        <v>390</v>
      </c>
      <c r="D479" s="72">
        <v>43262</v>
      </c>
      <c r="E479" s="72"/>
      <c r="F479" s="68">
        <v>1094</v>
      </c>
      <c r="G479" s="70">
        <v>0</v>
      </c>
      <c r="H479" s="71">
        <v>0</v>
      </c>
      <c r="I479" s="70" t="s">
        <v>492</v>
      </c>
      <c r="J479" s="71">
        <v>0</v>
      </c>
      <c r="K479" s="71">
        <v>0</v>
      </c>
      <c r="L479" s="71">
        <v>0</v>
      </c>
      <c r="M479" s="71">
        <v>0</v>
      </c>
      <c r="N479" s="71">
        <v>0</v>
      </c>
      <c r="O479" s="71">
        <v>843.99</v>
      </c>
      <c r="P479" s="71">
        <v>3375.95</v>
      </c>
      <c r="Q479" s="71">
        <v>0</v>
      </c>
      <c r="R479" s="71">
        <v>0</v>
      </c>
      <c r="S479" s="71">
        <f t="shared" si="14"/>
        <v>843.99</v>
      </c>
      <c r="T479" s="71">
        <f t="shared" si="15"/>
        <v>3375.95</v>
      </c>
    </row>
    <row r="480" spans="1:20">
      <c r="A480" s="68">
        <v>1</v>
      </c>
      <c r="B480" s="68">
        <v>3340</v>
      </c>
      <c r="C480" s="69" t="s">
        <v>392</v>
      </c>
      <c r="D480" s="72">
        <v>43286</v>
      </c>
      <c r="E480" s="72"/>
      <c r="F480" s="68">
        <v>1255</v>
      </c>
      <c r="G480" s="70">
        <v>0</v>
      </c>
      <c r="H480" s="71">
        <v>0</v>
      </c>
      <c r="I480" s="70" t="s">
        <v>492</v>
      </c>
      <c r="J480" s="71">
        <v>0</v>
      </c>
      <c r="K480" s="71">
        <v>0</v>
      </c>
      <c r="L480" s="71">
        <v>0</v>
      </c>
      <c r="M480" s="71">
        <v>0</v>
      </c>
      <c r="N480" s="71">
        <v>0</v>
      </c>
      <c r="O480" s="71">
        <v>1434.87</v>
      </c>
      <c r="P480" s="71">
        <v>5739.47</v>
      </c>
      <c r="Q480" s="71">
        <v>0</v>
      </c>
      <c r="R480" s="71">
        <v>0</v>
      </c>
      <c r="S480" s="71">
        <f t="shared" si="14"/>
        <v>1434.87</v>
      </c>
      <c r="T480" s="71">
        <f t="shared" si="15"/>
        <v>5739.47</v>
      </c>
    </row>
    <row r="481" spans="1:20">
      <c r="A481" s="68">
        <v>1</v>
      </c>
      <c r="B481" s="68">
        <v>3341</v>
      </c>
      <c r="C481" s="69" t="s">
        <v>393</v>
      </c>
      <c r="D481" s="72">
        <v>43293</v>
      </c>
      <c r="E481" s="72"/>
      <c r="F481" s="68">
        <v>1235</v>
      </c>
      <c r="G481" s="70">
        <v>0</v>
      </c>
      <c r="H481" s="71">
        <v>0</v>
      </c>
      <c r="I481" s="70" t="s">
        <v>492</v>
      </c>
      <c r="J481" s="71">
        <v>0</v>
      </c>
      <c r="K481" s="71">
        <v>0</v>
      </c>
      <c r="L481" s="71">
        <v>0</v>
      </c>
      <c r="M481" s="71">
        <v>0</v>
      </c>
      <c r="N481" s="71">
        <v>0</v>
      </c>
      <c r="O481" s="71">
        <v>759.59</v>
      </c>
      <c r="P481" s="71">
        <v>3038.35</v>
      </c>
      <c r="Q481" s="71">
        <v>0</v>
      </c>
      <c r="R481" s="71">
        <v>0</v>
      </c>
      <c r="S481" s="71">
        <f t="shared" si="14"/>
        <v>759.59</v>
      </c>
      <c r="T481" s="71">
        <f t="shared" si="15"/>
        <v>3038.35</v>
      </c>
    </row>
    <row r="482" spans="1:20">
      <c r="A482" s="68">
        <v>1</v>
      </c>
      <c r="B482" s="68">
        <v>3343</v>
      </c>
      <c r="C482" s="69" t="s">
        <v>394</v>
      </c>
      <c r="D482" s="72">
        <v>43321</v>
      </c>
      <c r="E482" s="72"/>
      <c r="F482" s="68">
        <v>2047</v>
      </c>
      <c r="G482" s="70">
        <v>0</v>
      </c>
      <c r="H482" s="71">
        <v>0</v>
      </c>
      <c r="I482" s="70" t="s">
        <v>492</v>
      </c>
      <c r="J482" s="71">
        <v>0</v>
      </c>
      <c r="K482" s="71">
        <v>0</v>
      </c>
      <c r="L482" s="71">
        <v>0</v>
      </c>
      <c r="M482" s="71">
        <v>0</v>
      </c>
      <c r="N482" s="71">
        <v>0</v>
      </c>
      <c r="O482" s="71">
        <v>253.2</v>
      </c>
      <c r="P482" s="71">
        <v>1012.78</v>
      </c>
      <c r="Q482" s="71">
        <v>0</v>
      </c>
      <c r="R482" s="71">
        <v>0</v>
      </c>
      <c r="S482" s="71">
        <f t="shared" si="14"/>
        <v>253.2</v>
      </c>
      <c r="T482" s="71">
        <f t="shared" si="15"/>
        <v>1012.78</v>
      </c>
    </row>
    <row r="483" spans="1:20">
      <c r="A483" s="68">
        <v>1</v>
      </c>
      <c r="B483" s="68">
        <v>3358</v>
      </c>
      <c r="C483" s="69" t="s">
        <v>406</v>
      </c>
      <c r="D483" s="72">
        <v>43501</v>
      </c>
      <c r="E483" s="72"/>
      <c r="F483" s="68">
        <v>2052</v>
      </c>
      <c r="G483" s="70">
        <v>0</v>
      </c>
      <c r="H483" s="71">
        <v>0</v>
      </c>
      <c r="I483" s="70" t="s">
        <v>492</v>
      </c>
      <c r="J483" s="71">
        <v>0</v>
      </c>
      <c r="K483" s="71">
        <v>0</v>
      </c>
      <c r="L483" s="71">
        <v>0</v>
      </c>
      <c r="M483" s="71">
        <v>0</v>
      </c>
      <c r="N483" s="71">
        <v>0</v>
      </c>
      <c r="O483" s="71">
        <v>0</v>
      </c>
      <c r="P483" s="71">
        <v>0</v>
      </c>
      <c r="Q483" s="71">
        <v>2392.6999999999998</v>
      </c>
      <c r="R483" s="71">
        <v>9570.82</v>
      </c>
      <c r="S483" s="71">
        <f t="shared" si="14"/>
        <v>2392.6999999999998</v>
      </c>
      <c r="T483" s="71">
        <f t="shared" si="15"/>
        <v>9570.82</v>
      </c>
    </row>
    <row r="484" spans="1:20">
      <c r="A484" s="68">
        <v>1</v>
      </c>
      <c r="B484" s="68">
        <v>3359</v>
      </c>
      <c r="C484" s="69" t="s">
        <v>407</v>
      </c>
      <c r="D484" s="72">
        <v>43514</v>
      </c>
      <c r="E484" s="72"/>
      <c r="F484" s="68">
        <v>1259</v>
      </c>
      <c r="G484" s="70">
        <v>0</v>
      </c>
      <c r="H484" s="71">
        <v>0</v>
      </c>
      <c r="I484" s="70" t="s">
        <v>492</v>
      </c>
      <c r="J484" s="71">
        <v>0</v>
      </c>
      <c r="K484" s="71">
        <v>0</v>
      </c>
      <c r="L484" s="71">
        <v>0</v>
      </c>
      <c r="M484" s="71">
        <v>0</v>
      </c>
      <c r="N484" s="71">
        <v>0</v>
      </c>
      <c r="O484" s="71">
        <v>1434.97</v>
      </c>
      <c r="P484" s="71">
        <v>5739.47</v>
      </c>
      <c r="Q484" s="71">
        <v>0</v>
      </c>
      <c r="R484" s="71">
        <v>0</v>
      </c>
      <c r="S484" s="71">
        <f t="shared" si="14"/>
        <v>1434.97</v>
      </c>
      <c r="T484" s="71">
        <f t="shared" si="15"/>
        <v>5739.47</v>
      </c>
    </row>
    <row r="485" spans="1:20">
      <c r="A485" s="68">
        <v>1</v>
      </c>
      <c r="B485" s="68">
        <v>3361</v>
      </c>
      <c r="C485" s="69" t="s">
        <v>408</v>
      </c>
      <c r="D485" s="72">
        <v>43587</v>
      </c>
      <c r="E485" s="72"/>
      <c r="F485" s="68">
        <v>1235</v>
      </c>
      <c r="G485" s="70">
        <v>0</v>
      </c>
      <c r="H485" s="71">
        <v>0</v>
      </c>
      <c r="I485" s="70" t="s">
        <v>492</v>
      </c>
      <c r="J485" s="71">
        <v>0</v>
      </c>
      <c r="K485" s="71">
        <v>0</v>
      </c>
      <c r="L485" s="71">
        <v>0</v>
      </c>
      <c r="M485" s="71">
        <v>0</v>
      </c>
      <c r="N485" s="71">
        <v>0</v>
      </c>
      <c r="O485" s="71">
        <v>759.59</v>
      </c>
      <c r="P485" s="71">
        <v>3038.35</v>
      </c>
      <c r="Q485" s="71">
        <v>0</v>
      </c>
      <c r="R485" s="71">
        <v>0</v>
      </c>
      <c r="S485" s="71">
        <f t="shared" si="14"/>
        <v>759.59</v>
      </c>
      <c r="T485" s="71">
        <f t="shared" si="15"/>
        <v>3038.35</v>
      </c>
    </row>
    <row r="486" spans="1:20">
      <c r="A486" s="68">
        <v>1</v>
      </c>
      <c r="B486" s="68">
        <v>3362</v>
      </c>
      <c r="C486" s="69" t="s">
        <v>409</v>
      </c>
      <c r="D486" s="72">
        <v>43587</v>
      </c>
      <c r="E486" s="72"/>
      <c r="F486" s="68">
        <v>1091</v>
      </c>
      <c r="G486" s="70">
        <v>0</v>
      </c>
      <c r="H486" s="71">
        <v>0</v>
      </c>
      <c r="I486" s="70" t="s">
        <v>492</v>
      </c>
      <c r="J486" s="71">
        <v>0</v>
      </c>
      <c r="K486" s="71">
        <v>0</v>
      </c>
      <c r="L486" s="71">
        <v>0</v>
      </c>
      <c r="M486" s="71">
        <v>0</v>
      </c>
      <c r="N486" s="71">
        <v>0</v>
      </c>
      <c r="O486" s="71">
        <v>337.59</v>
      </c>
      <c r="P486" s="71">
        <v>1350.38</v>
      </c>
      <c r="Q486" s="71">
        <v>0</v>
      </c>
      <c r="R486" s="71">
        <v>0</v>
      </c>
      <c r="S486" s="71">
        <f t="shared" si="14"/>
        <v>337.59</v>
      </c>
      <c r="T486" s="71">
        <f t="shared" si="15"/>
        <v>1350.38</v>
      </c>
    </row>
    <row r="487" spans="1:20">
      <c r="A487" s="68">
        <v>1</v>
      </c>
      <c r="B487" s="68">
        <v>3365</v>
      </c>
      <c r="C487" s="69" t="s">
        <v>411</v>
      </c>
      <c r="D487" s="72">
        <v>43844</v>
      </c>
      <c r="E487" s="72"/>
      <c r="F487" s="68">
        <v>2044</v>
      </c>
      <c r="G487" s="70">
        <v>0</v>
      </c>
      <c r="H487" s="71">
        <v>0</v>
      </c>
      <c r="I487" s="70" t="s">
        <v>492</v>
      </c>
      <c r="J487" s="71">
        <v>0</v>
      </c>
      <c r="K487" s="71">
        <v>0</v>
      </c>
      <c r="L487" s="71">
        <v>0</v>
      </c>
      <c r="M487" s="71">
        <v>0</v>
      </c>
      <c r="N487" s="71">
        <v>0</v>
      </c>
      <c r="O487" s="71">
        <v>1434.87</v>
      </c>
      <c r="P487" s="71">
        <v>5739.47</v>
      </c>
      <c r="Q487" s="71">
        <v>0</v>
      </c>
      <c r="R487" s="71">
        <v>0</v>
      </c>
      <c r="S487" s="71">
        <f t="shared" si="14"/>
        <v>1434.87</v>
      </c>
      <c r="T487" s="71">
        <f t="shared" si="15"/>
        <v>5739.47</v>
      </c>
    </row>
    <row r="488" spans="1:20">
      <c r="A488" s="68">
        <v>1</v>
      </c>
      <c r="B488" s="68">
        <v>3366</v>
      </c>
      <c r="C488" s="69" t="s">
        <v>412</v>
      </c>
      <c r="D488" s="72">
        <v>43857</v>
      </c>
      <c r="E488" s="72"/>
      <c r="F488" s="68">
        <v>1195</v>
      </c>
      <c r="G488" s="70">
        <v>0</v>
      </c>
      <c r="H488" s="71">
        <v>0</v>
      </c>
      <c r="I488" s="70" t="s">
        <v>492</v>
      </c>
      <c r="J488" s="71">
        <v>0</v>
      </c>
      <c r="K488" s="71">
        <v>0</v>
      </c>
      <c r="L488" s="71">
        <v>0</v>
      </c>
      <c r="M488" s="71">
        <v>0</v>
      </c>
      <c r="N488" s="71">
        <v>0</v>
      </c>
      <c r="O488" s="71">
        <v>1434.87</v>
      </c>
      <c r="P488" s="71">
        <v>5739.47</v>
      </c>
      <c r="Q488" s="71">
        <v>0</v>
      </c>
      <c r="R488" s="71">
        <v>0</v>
      </c>
      <c r="S488" s="71">
        <f t="shared" si="14"/>
        <v>1434.87</v>
      </c>
      <c r="T488" s="71">
        <f t="shared" si="15"/>
        <v>5739.47</v>
      </c>
    </row>
    <row r="489" spans="1:20">
      <c r="A489" s="68">
        <v>1</v>
      </c>
      <c r="B489" s="68">
        <v>3367</v>
      </c>
      <c r="C489" s="69" t="s">
        <v>592</v>
      </c>
      <c r="D489" s="72">
        <v>43864</v>
      </c>
      <c r="E489" s="72"/>
      <c r="F489" s="68">
        <v>1094</v>
      </c>
      <c r="G489" s="70">
        <v>0</v>
      </c>
      <c r="H489" s="71">
        <v>0</v>
      </c>
      <c r="I489" s="70" t="s">
        <v>492</v>
      </c>
      <c r="J489" s="71">
        <v>0</v>
      </c>
      <c r="K489" s="71">
        <v>0</v>
      </c>
      <c r="L489" s="71">
        <v>0</v>
      </c>
      <c r="M489" s="71">
        <v>0</v>
      </c>
      <c r="N489" s="71">
        <v>0</v>
      </c>
      <c r="O489" s="71">
        <v>843.99</v>
      </c>
      <c r="P489" s="71">
        <v>3375.95</v>
      </c>
      <c r="Q489" s="71">
        <v>0</v>
      </c>
      <c r="R489" s="71">
        <v>0</v>
      </c>
      <c r="S489" s="71">
        <f t="shared" si="14"/>
        <v>843.99</v>
      </c>
      <c r="T489" s="71">
        <f t="shared" si="15"/>
        <v>3375.95</v>
      </c>
    </row>
    <row r="490" spans="1:20">
      <c r="A490" s="68">
        <v>1</v>
      </c>
      <c r="B490" s="68">
        <v>3370</v>
      </c>
      <c r="C490" s="69" t="s">
        <v>591</v>
      </c>
      <c r="D490" s="72">
        <v>43970</v>
      </c>
      <c r="E490" s="72"/>
      <c r="F490" s="68">
        <v>1257</v>
      </c>
      <c r="G490" s="70">
        <v>0</v>
      </c>
      <c r="H490" s="71">
        <v>0</v>
      </c>
      <c r="I490" s="70" t="s">
        <v>492</v>
      </c>
      <c r="J490" s="71">
        <v>0</v>
      </c>
      <c r="K490" s="71">
        <v>0</v>
      </c>
      <c r="L490" s="71">
        <v>0</v>
      </c>
      <c r="M490" s="71">
        <v>0</v>
      </c>
      <c r="N490" s="71">
        <v>0</v>
      </c>
      <c r="O490" s="71">
        <v>1561.48</v>
      </c>
      <c r="P490" s="71">
        <v>6245.89</v>
      </c>
      <c r="Q490" s="71">
        <v>0</v>
      </c>
      <c r="R490" s="71">
        <v>0</v>
      </c>
      <c r="S490" s="71">
        <f t="shared" si="14"/>
        <v>1561.48</v>
      </c>
      <c r="T490" s="71">
        <f t="shared" si="15"/>
        <v>6245.89</v>
      </c>
    </row>
    <row r="491" spans="1:20">
      <c r="A491" s="68">
        <v>1</v>
      </c>
      <c r="B491" s="68">
        <v>3373</v>
      </c>
      <c r="C491" s="69" t="s">
        <v>598</v>
      </c>
      <c r="D491" s="72">
        <v>44013</v>
      </c>
      <c r="E491" s="72"/>
      <c r="F491" s="68">
        <v>2045</v>
      </c>
      <c r="G491" s="70">
        <v>0</v>
      </c>
      <c r="H491" s="71">
        <v>0</v>
      </c>
      <c r="I491" s="70" t="s">
        <v>492</v>
      </c>
      <c r="J491" s="71">
        <v>0</v>
      </c>
      <c r="K491" s="71">
        <v>0</v>
      </c>
      <c r="L491" s="71">
        <v>0</v>
      </c>
      <c r="M491" s="71">
        <v>0</v>
      </c>
      <c r="N491" s="71">
        <v>0</v>
      </c>
      <c r="O491" s="71">
        <v>1434.87</v>
      </c>
      <c r="P491" s="71">
        <v>5739.47</v>
      </c>
      <c r="Q491" s="71">
        <v>0</v>
      </c>
      <c r="R491" s="71">
        <v>0</v>
      </c>
      <c r="S491" s="71">
        <f t="shared" si="14"/>
        <v>1434.87</v>
      </c>
      <c r="T491" s="71">
        <f t="shared" si="15"/>
        <v>5739.47</v>
      </c>
    </row>
    <row r="492" spans="1:20">
      <c r="A492" s="68">
        <v>1</v>
      </c>
      <c r="B492" s="68">
        <v>3375</v>
      </c>
      <c r="C492" s="69" t="s">
        <v>599</v>
      </c>
      <c r="D492" s="72">
        <v>44046</v>
      </c>
      <c r="E492" s="72"/>
      <c r="F492" s="68">
        <v>1185</v>
      </c>
      <c r="G492" s="70">
        <v>0</v>
      </c>
      <c r="H492" s="71">
        <v>0</v>
      </c>
      <c r="I492" s="70" t="s">
        <v>492</v>
      </c>
      <c r="J492" s="71">
        <v>0</v>
      </c>
      <c r="K492" s="71">
        <v>0</v>
      </c>
      <c r="L492" s="71">
        <v>0</v>
      </c>
      <c r="M492" s="71">
        <v>0</v>
      </c>
      <c r="N492" s="71">
        <v>0</v>
      </c>
      <c r="O492" s="71">
        <v>1434.87</v>
      </c>
      <c r="P492" s="71">
        <v>5739.47</v>
      </c>
      <c r="Q492" s="71">
        <v>0</v>
      </c>
      <c r="R492" s="71">
        <v>0</v>
      </c>
      <c r="S492" s="71">
        <f t="shared" si="14"/>
        <v>1434.87</v>
      </c>
      <c r="T492" s="71">
        <f t="shared" si="15"/>
        <v>5739.47</v>
      </c>
    </row>
    <row r="493" spans="1:20">
      <c r="A493" s="68">
        <v>1</v>
      </c>
      <c r="B493" s="68">
        <v>3378</v>
      </c>
      <c r="C493" s="69" t="s">
        <v>605</v>
      </c>
      <c r="D493" s="72">
        <v>44210</v>
      </c>
      <c r="E493" s="72"/>
      <c r="F493" s="68">
        <v>1188</v>
      </c>
      <c r="G493" s="70">
        <v>0</v>
      </c>
      <c r="H493" s="71">
        <v>0</v>
      </c>
      <c r="I493" s="70" t="s">
        <v>492</v>
      </c>
      <c r="J493" s="71">
        <v>0</v>
      </c>
      <c r="K493" s="71">
        <v>0</v>
      </c>
      <c r="L493" s="71">
        <v>0</v>
      </c>
      <c r="M493" s="71">
        <v>0</v>
      </c>
      <c r="N493" s="71">
        <v>0</v>
      </c>
      <c r="O493" s="71">
        <v>1434.87</v>
      </c>
      <c r="P493" s="71">
        <v>5739.47</v>
      </c>
      <c r="Q493" s="71">
        <v>0</v>
      </c>
      <c r="R493" s="71">
        <v>0</v>
      </c>
      <c r="S493" s="71">
        <f t="shared" si="14"/>
        <v>1434.87</v>
      </c>
      <c r="T493" s="71">
        <f t="shared" si="15"/>
        <v>5739.47</v>
      </c>
    </row>
    <row r="494" spans="1:20">
      <c r="A494" s="68">
        <v>1</v>
      </c>
      <c r="B494" s="68">
        <v>3379</v>
      </c>
      <c r="C494" s="69" t="s">
        <v>606</v>
      </c>
      <c r="D494" s="72">
        <v>44210</v>
      </c>
      <c r="E494" s="72"/>
      <c r="F494" s="68">
        <v>1094</v>
      </c>
      <c r="G494" s="70">
        <v>0</v>
      </c>
      <c r="H494" s="71">
        <v>0</v>
      </c>
      <c r="I494" s="70" t="s">
        <v>492</v>
      </c>
      <c r="J494" s="71">
        <v>0</v>
      </c>
      <c r="K494" s="71">
        <v>0</v>
      </c>
      <c r="L494" s="71">
        <v>0</v>
      </c>
      <c r="M494" s="71">
        <v>0</v>
      </c>
      <c r="N494" s="71">
        <v>0</v>
      </c>
      <c r="O494" s="71">
        <v>843.99</v>
      </c>
      <c r="P494" s="71">
        <v>3375.95</v>
      </c>
      <c r="Q494" s="71">
        <v>0</v>
      </c>
      <c r="R494" s="71">
        <v>0</v>
      </c>
      <c r="S494" s="71">
        <f t="shared" si="14"/>
        <v>843.99</v>
      </c>
      <c r="T494" s="71">
        <f t="shared" si="15"/>
        <v>3375.95</v>
      </c>
    </row>
    <row r="495" spans="1:20">
      <c r="A495" s="68">
        <v>1</v>
      </c>
      <c r="B495" s="68">
        <v>3380</v>
      </c>
      <c r="C495" s="69" t="s">
        <v>607</v>
      </c>
      <c r="D495" s="72">
        <v>44230</v>
      </c>
      <c r="E495" s="72"/>
      <c r="F495" s="68">
        <v>2047</v>
      </c>
      <c r="G495" s="70">
        <v>0</v>
      </c>
      <c r="H495" s="71">
        <v>0</v>
      </c>
      <c r="I495" s="70" t="s">
        <v>492</v>
      </c>
      <c r="J495" s="71">
        <v>0</v>
      </c>
      <c r="K495" s="71">
        <v>0</v>
      </c>
      <c r="L495" s="71">
        <v>0</v>
      </c>
      <c r="M495" s="71">
        <v>0</v>
      </c>
      <c r="N495" s="71">
        <v>0</v>
      </c>
      <c r="O495" s="71">
        <v>253.2</v>
      </c>
      <c r="P495" s="71">
        <v>1012.78</v>
      </c>
      <c r="Q495" s="71">
        <v>0</v>
      </c>
      <c r="R495" s="71">
        <v>0</v>
      </c>
      <c r="S495" s="71">
        <f t="shared" si="14"/>
        <v>253.2</v>
      </c>
      <c r="T495" s="71">
        <f t="shared" si="15"/>
        <v>1012.78</v>
      </c>
    </row>
    <row r="496" spans="1:20">
      <c r="A496" s="68">
        <v>1</v>
      </c>
      <c r="B496" s="68">
        <v>3381</v>
      </c>
      <c r="C496" s="69" t="s">
        <v>608</v>
      </c>
      <c r="D496" s="72">
        <v>44230</v>
      </c>
      <c r="E496" s="72"/>
      <c r="F496" s="68">
        <v>2048</v>
      </c>
      <c r="G496" s="70">
        <v>0</v>
      </c>
      <c r="H496" s="71">
        <v>0</v>
      </c>
      <c r="I496" s="70" t="s">
        <v>492</v>
      </c>
      <c r="J496" s="71">
        <v>0</v>
      </c>
      <c r="K496" s="71">
        <v>0</v>
      </c>
      <c r="L496" s="71">
        <v>0</v>
      </c>
      <c r="M496" s="71">
        <v>0</v>
      </c>
      <c r="N496" s="71">
        <v>0</v>
      </c>
      <c r="O496" s="71">
        <v>253.2</v>
      </c>
      <c r="P496" s="71">
        <v>1012.78</v>
      </c>
      <c r="Q496" s="71">
        <v>0</v>
      </c>
      <c r="R496" s="71">
        <v>0</v>
      </c>
      <c r="S496" s="71">
        <f t="shared" si="14"/>
        <v>253.2</v>
      </c>
      <c r="T496" s="71">
        <f t="shared" si="15"/>
        <v>1012.78</v>
      </c>
    </row>
    <row r="497" spans="1:20">
      <c r="A497" s="68">
        <v>1</v>
      </c>
      <c r="B497" s="68">
        <v>3382</v>
      </c>
      <c r="C497" s="69" t="s">
        <v>609</v>
      </c>
      <c r="D497" s="72">
        <v>44230</v>
      </c>
      <c r="E497" s="72"/>
      <c r="F497" s="68">
        <v>1231</v>
      </c>
      <c r="G497" s="70">
        <v>0</v>
      </c>
      <c r="H497" s="71">
        <v>0</v>
      </c>
      <c r="I497" s="70" t="s">
        <v>492</v>
      </c>
      <c r="J497" s="71">
        <v>0</v>
      </c>
      <c r="K497" s="71">
        <v>0</v>
      </c>
      <c r="L497" s="71">
        <v>0</v>
      </c>
      <c r="M497" s="71">
        <v>0</v>
      </c>
      <c r="N497" s="71">
        <v>0</v>
      </c>
      <c r="O497" s="71">
        <v>1561.48</v>
      </c>
      <c r="P497" s="71">
        <v>6245.89</v>
      </c>
      <c r="Q497" s="71">
        <v>0</v>
      </c>
      <c r="R497" s="71">
        <v>0</v>
      </c>
      <c r="S497" s="71">
        <f t="shared" si="14"/>
        <v>1561.48</v>
      </c>
      <c r="T497" s="71">
        <f t="shared" si="15"/>
        <v>6245.89</v>
      </c>
    </row>
    <row r="498" spans="1:20">
      <c r="A498" s="68">
        <v>1</v>
      </c>
      <c r="B498" s="68">
        <v>3383</v>
      </c>
      <c r="C498" s="69" t="s">
        <v>611</v>
      </c>
      <c r="D498" s="72">
        <v>44260</v>
      </c>
      <c r="E498" s="72"/>
      <c r="F498" s="68">
        <v>1099</v>
      </c>
      <c r="G498" s="70">
        <v>0</v>
      </c>
      <c r="H498" s="71">
        <v>0</v>
      </c>
      <c r="I498" s="70" t="s">
        <v>492</v>
      </c>
      <c r="J498" s="71">
        <v>0</v>
      </c>
      <c r="K498" s="71">
        <v>0</v>
      </c>
      <c r="L498" s="71">
        <v>0</v>
      </c>
      <c r="M498" s="71">
        <v>0</v>
      </c>
      <c r="N498" s="71">
        <v>0</v>
      </c>
      <c r="O498" s="71">
        <v>0</v>
      </c>
      <c r="P498" s="71">
        <v>0</v>
      </c>
      <c r="Q498" s="71">
        <v>2658.56</v>
      </c>
      <c r="R498" s="71">
        <v>10634.24</v>
      </c>
      <c r="S498" s="71">
        <f t="shared" si="14"/>
        <v>2658.56</v>
      </c>
      <c r="T498" s="71">
        <f t="shared" si="15"/>
        <v>10634.24</v>
      </c>
    </row>
    <row r="499" spans="1:20">
      <c r="A499" s="68">
        <v>1</v>
      </c>
      <c r="B499" s="68">
        <v>3384</v>
      </c>
      <c r="C499" s="69" t="s">
        <v>614</v>
      </c>
      <c r="D499" s="72">
        <v>44298</v>
      </c>
      <c r="E499" s="72"/>
      <c r="F499" s="68">
        <v>2039</v>
      </c>
      <c r="G499" s="70">
        <v>0</v>
      </c>
      <c r="H499" s="71">
        <v>0</v>
      </c>
      <c r="I499" s="70" t="s">
        <v>492</v>
      </c>
      <c r="J499" s="71">
        <v>0</v>
      </c>
      <c r="K499" s="71">
        <v>0</v>
      </c>
      <c r="L499" s="71">
        <v>0</v>
      </c>
      <c r="M499" s="71">
        <v>0</v>
      </c>
      <c r="N499" s="71">
        <v>0</v>
      </c>
      <c r="O499" s="71">
        <v>1434.87</v>
      </c>
      <c r="P499" s="71">
        <v>5739.47</v>
      </c>
      <c r="Q499" s="71">
        <v>0</v>
      </c>
      <c r="R499" s="71">
        <v>0</v>
      </c>
      <c r="S499" s="71">
        <f t="shared" si="14"/>
        <v>1434.87</v>
      </c>
      <c r="T499" s="71">
        <f t="shared" si="15"/>
        <v>5739.47</v>
      </c>
    </row>
    <row r="500" spans="1:20">
      <c r="A500" s="68">
        <v>1</v>
      </c>
      <c r="B500" s="68">
        <v>3385</v>
      </c>
      <c r="C500" s="69" t="s">
        <v>615</v>
      </c>
      <c r="D500" s="72">
        <v>44305</v>
      </c>
      <c r="E500" s="72"/>
      <c r="F500" s="68">
        <v>1189</v>
      </c>
      <c r="G500" s="70">
        <v>0</v>
      </c>
      <c r="H500" s="71">
        <v>0</v>
      </c>
      <c r="I500" s="70" t="s">
        <v>492</v>
      </c>
      <c r="J500" s="71">
        <v>0</v>
      </c>
      <c r="K500" s="71">
        <v>0</v>
      </c>
      <c r="L500" s="71">
        <v>0</v>
      </c>
      <c r="M500" s="71">
        <v>0</v>
      </c>
      <c r="N500" s="71">
        <v>0</v>
      </c>
      <c r="O500" s="71">
        <v>1434.87</v>
      </c>
      <c r="P500" s="71">
        <v>5739.47</v>
      </c>
      <c r="Q500" s="71">
        <v>0</v>
      </c>
      <c r="R500" s="71">
        <v>0</v>
      </c>
      <c r="S500" s="71">
        <f t="shared" si="14"/>
        <v>1434.87</v>
      </c>
      <c r="T500" s="71">
        <f t="shared" si="15"/>
        <v>5739.47</v>
      </c>
    </row>
    <row r="501" spans="1:20">
      <c r="A501" s="68">
        <v>1</v>
      </c>
      <c r="B501" s="68">
        <v>3386</v>
      </c>
      <c r="C501" s="69" t="s">
        <v>617</v>
      </c>
      <c r="D501" s="72">
        <v>44354</v>
      </c>
      <c r="E501" s="72"/>
      <c r="F501" s="68">
        <v>2047</v>
      </c>
      <c r="G501" s="70">
        <v>0</v>
      </c>
      <c r="H501" s="71">
        <v>0</v>
      </c>
      <c r="I501" s="70" t="s">
        <v>492</v>
      </c>
      <c r="J501" s="71">
        <v>0</v>
      </c>
      <c r="K501" s="71">
        <v>0</v>
      </c>
      <c r="L501" s="71">
        <v>0</v>
      </c>
      <c r="M501" s="71">
        <v>0</v>
      </c>
      <c r="N501" s="71">
        <v>0</v>
      </c>
      <c r="O501" s="71">
        <v>253.2</v>
      </c>
      <c r="P501" s="71">
        <v>1012.78</v>
      </c>
      <c r="Q501" s="71">
        <v>0</v>
      </c>
      <c r="R501" s="71">
        <v>0</v>
      </c>
      <c r="S501" s="71">
        <f t="shared" si="14"/>
        <v>253.2</v>
      </c>
      <c r="T501" s="71">
        <f t="shared" si="15"/>
        <v>1012.78</v>
      </c>
    </row>
    <row r="502" spans="1:20">
      <c r="A502" s="68">
        <v>1</v>
      </c>
      <c r="B502" s="68">
        <v>3387</v>
      </c>
      <c r="C502" s="69" t="s">
        <v>618</v>
      </c>
      <c r="D502" s="72">
        <v>44354</v>
      </c>
      <c r="E502" s="72"/>
      <c r="F502" s="68">
        <v>1182</v>
      </c>
      <c r="G502" s="70">
        <v>0</v>
      </c>
      <c r="H502" s="71">
        <v>0</v>
      </c>
      <c r="I502" s="70" t="s">
        <v>492</v>
      </c>
      <c r="J502" s="71">
        <v>0</v>
      </c>
      <c r="K502" s="71">
        <v>0</v>
      </c>
      <c r="L502" s="71">
        <v>0</v>
      </c>
      <c r="M502" s="71">
        <v>0</v>
      </c>
      <c r="N502" s="71">
        <v>0</v>
      </c>
      <c r="O502" s="71">
        <v>1434.87</v>
      </c>
      <c r="P502" s="71">
        <v>5739.47</v>
      </c>
      <c r="Q502" s="71">
        <v>0</v>
      </c>
      <c r="R502" s="71">
        <v>0</v>
      </c>
      <c r="S502" s="71">
        <f t="shared" si="14"/>
        <v>1434.87</v>
      </c>
      <c r="T502" s="71">
        <f t="shared" si="15"/>
        <v>5739.47</v>
      </c>
    </row>
    <row r="503" spans="1:20">
      <c r="A503" s="68">
        <v>1</v>
      </c>
      <c r="B503" s="68">
        <v>3388</v>
      </c>
      <c r="C503" s="69" t="s">
        <v>634</v>
      </c>
      <c r="D503" s="72">
        <v>44460</v>
      </c>
      <c r="E503" s="72"/>
      <c r="F503" s="68">
        <v>1094</v>
      </c>
      <c r="G503" s="70">
        <v>0</v>
      </c>
      <c r="H503" s="71">
        <v>0</v>
      </c>
      <c r="I503" s="70" t="s">
        <v>492</v>
      </c>
      <c r="J503" s="71">
        <v>0</v>
      </c>
      <c r="K503" s="71">
        <v>0</v>
      </c>
      <c r="L503" s="71">
        <v>0</v>
      </c>
      <c r="M503" s="71">
        <v>0</v>
      </c>
      <c r="N503" s="71">
        <v>0</v>
      </c>
      <c r="O503" s="71">
        <v>843.99</v>
      </c>
      <c r="P503" s="71">
        <v>3375.95</v>
      </c>
      <c r="Q503" s="71">
        <v>0</v>
      </c>
      <c r="R503" s="71">
        <v>0</v>
      </c>
      <c r="S503" s="71">
        <f t="shared" si="14"/>
        <v>843.99</v>
      </c>
      <c r="T503" s="71">
        <f t="shared" si="15"/>
        <v>3375.95</v>
      </c>
    </row>
    <row r="504" spans="1:20">
      <c r="A504" s="68">
        <v>1</v>
      </c>
      <c r="B504" s="68">
        <v>3389</v>
      </c>
      <c r="C504" s="69" t="s">
        <v>636</v>
      </c>
      <c r="D504" s="72">
        <v>44491</v>
      </c>
      <c r="E504" s="72"/>
      <c r="F504" s="68">
        <v>1235</v>
      </c>
      <c r="G504" s="70">
        <v>0</v>
      </c>
      <c r="H504" s="71">
        <v>0</v>
      </c>
      <c r="I504" s="70" t="s">
        <v>492</v>
      </c>
      <c r="J504" s="71">
        <v>0</v>
      </c>
      <c r="K504" s="71">
        <v>0</v>
      </c>
      <c r="L504" s="71">
        <v>0</v>
      </c>
      <c r="M504" s="71">
        <v>0</v>
      </c>
      <c r="N504" s="71">
        <v>0</v>
      </c>
      <c r="O504" s="71">
        <v>759.59</v>
      </c>
      <c r="P504" s="71">
        <v>3038.35</v>
      </c>
      <c r="Q504" s="71">
        <v>0</v>
      </c>
      <c r="R504" s="71">
        <v>0</v>
      </c>
      <c r="S504" s="71">
        <f t="shared" si="14"/>
        <v>759.59</v>
      </c>
      <c r="T504" s="71">
        <f t="shared" si="15"/>
        <v>3038.35</v>
      </c>
    </row>
    <row r="505" spans="1:20">
      <c r="A505" s="68">
        <v>1</v>
      </c>
      <c r="B505" s="68">
        <v>8249</v>
      </c>
      <c r="C505" s="69" t="s">
        <v>413</v>
      </c>
      <c r="D505" s="72">
        <v>38285</v>
      </c>
      <c r="E505" s="72"/>
      <c r="F505" s="68">
        <v>1091</v>
      </c>
      <c r="G505" s="70">
        <v>0</v>
      </c>
      <c r="H505" s="71">
        <v>0</v>
      </c>
      <c r="I505" s="70" t="s">
        <v>492</v>
      </c>
      <c r="J505" s="71">
        <v>0</v>
      </c>
      <c r="K505" s="71">
        <v>0</v>
      </c>
      <c r="L505" s="71">
        <v>0</v>
      </c>
      <c r="M505" s="71">
        <v>0</v>
      </c>
      <c r="N505" s="71">
        <v>0</v>
      </c>
      <c r="O505" s="71">
        <v>548.59</v>
      </c>
      <c r="P505" s="71">
        <v>2194.37</v>
      </c>
      <c r="Q505" s="71">
        <v>0</v>
      </c>
      <c r="R505" s="71">
        <v>0</v>
      </c>
      <c r="S505" s="71">
        <f t="shared" si="14"/>
        <v>548.59</v>
      </c>
      <c r="T505" s="71">
        <f t="shared" si="15"/>
        <v>2194.37</v>
      </c>
    </row>
  </sheetData>
  <sortState ref="A4:T505">
    <sortCondition ref="E4:E505"/>
    <sortCondition ref="B4:B505"/>
  </sortState>
  <conditionalFormatting sqref="B1:B1048576">
    <cfRule type="duplicateValues" dxfId="113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61"/>
  <sheetViews>
    <sheetView workbookViewId="0">
      <selection activeCell="B5" sqref="B5:I58"/>
    </sheetView>
  </sheetViews>
  <sheetFormatPr defaultRowHeight="12"/>
  <cols>
    <col min="1" max="3" width="9.140625" style="26"/>
    <col min="4" max="4" width="33.140625" style="26" bestFit="1" customWidth="1"/>
    <col min="5" max="5" width="9.140625" style="26"/>
    <col min="6" max="6" width="42.140625" style="26" bestFit="1" customWidth="1"/>
    <col min="7" max="7" width="11.5703125" style="26" bestFit="1" customWidth="1"/>
    <col min="8" max="8" width="9.140625" style="26"/>
    <col min="9" max="9" width="10" style="26" bestFit="1" customWidth="1"/>
    <col min="10" max="16384" width="9.140625" style="46"/>
  </cols>
  <sheetData>
    <row r="1" spans="1:9">
      <c r="A1" s="77" t="s">
        <v>748</v>
      </c>
      <c r="B1" s="77"/>
      <c r="C1" s="77"/>
      <c r="D1" s="77"/>
      <c r="E1" s="77"/>
      <c r="F1" s="77"/>
      <c r="G1" s="77"/>
      <c r="H1" s="77"/>
      <c r="I1" s="77"/>
    </row>
    <row r="2" spans="1:9" s="11" customFormat="1" ht="15" customHeight="1" thickBot="1">
      <c r="A2" s="78"/>
      <c r="B2" s="78"/>
      <c r="C2" s="78"/>
      <c r="D2" s="78"/>
      <c r="E2" s="78"/>
      <c r="F2" s="78"/>
      <c r="G2" s="78"/>
      <c r="H2" s="78"/>
      <c r="I2" s="78"/>
    </row>
    <row r="3" spans="1:9" s="11" customFormat="1" ht="15.75" customHeight="1">
      <c r="A3" s="26"/>
      <c r="B3" s="26"/>
      <c r="C3" s="26"/>
      <c r="D3" s="26"/>
      <c r="E3" s="26"/>
      <c r="F3" s="26"/>
      <c r="G3" s="53"/>
      <c r="H3" s="53"/>
      <c r="I3" s="26"/>
    </row>
    <row r="4" spans="1:9" s="11" customFormat="1" ht="15.75" customHeight="1">
      <c r="A4" s="52" t="s">
        <v>576</v>
      </c>
      <c r="B4" s="52" t="s">
        <v>486</v>
      </c>
      <c r="C4" s="52" t="s">
        <v>487</v>
      </c>
      <c r="D4" s="52" t="s">
        <v>2</v>
      </c>
      <c r="E4" s="52" t="s">
        <v>619</v>
      </c>
      <c r="F4" s="52" t="s">
        <v>593</v>
      </c>
      <c r="G4" s="52" t="s">
        <v>594</v>
      </c>
      <c r="H4" s="52" t="s">
        <v>595</v>
      </c>
      <c r="I4" s="52" t="s">
        <v>596</v>
      </c>
    </row>
    <row r="5" spans="1:9" s="11" customFormat="1" ht="15.75" customHeight="1">
      <c r="A5" s="49">
        <v>1</v>
      </c>
      <c r="B5" s="56">
        <v>1</v>
      </c>
      <c r="C5" s="56">
        <v>3341</v>
      </c>
      <c r="D5" s="58" t="s">
        <v>393</v>
      </c>
      <c r="E5" s="56">
        <v>2200</v>
      </c>
      <c r="F5" s="56" t="s">
        <v>749</v>
      </c>
      <c r="G5" s="59">
        <v>44473</v>
      </c>
      <c r="H5" s="57">
        <v>30</v>
      </c>
      <c r="I5" s="59">
        <v>44502</v>
      </c>
    </row>
    <row r="6" spans="1:9" s="11" customFormat="1" ht="15.75" customHeight="1">
      <c r="A6" s="49">
        <f t="shared" ref="A6:A58" si="0">A5+1</f>
        <v>2</v>
      </c>
      <c r="B6" s="56">
        <v>1</v>
      </c>
      <c r="C6" s="56">
        <v>3137</v>
      </c>
      <c r="D6" s="58" t="s">
        <v>328</v>
      </c>
      <c r="E6" s="56">
        <v>1005</v>
      </c>
      <c r="F6" s="56" t="s">
        <v>750</v>
      </c>
      <c r="G6" s="59">
        <v>44473</v>
      </c>
      <c r="H6" s="57">
        <v>30</v>
      </c>
      <c r="I6" s="59">
        <v>44502</v>
      </c>
    </row>
    <row r="7" spans="1:9" s="11" customFormat="1" ht="15.75" customHeight="1">
      <c r="A7" s="49">
        <f t="shared" si="0"/>
        <v>3</v>
      </c>
      <c r="B7" s="56">
        <v>1</v>
      </c>
      <c r="C7" s="56">
        <v>2181</v>
      </c>
      <c r="D7" s="58" t="s">
        <v>127</v>
      </c>
      <c r="E7" s="56">
        <v>1074</v>
      </c>
      <c r="F7" s="56" t="s">
        <v>751</v>
      </c>
      <c r="G7" s="59">
        <v>44473</v>
      </c>
      <c r="H7" s="57">
        <v>30</v>
      </c>
      <c r="I7" s="59">
        <v>44502</v>
      </c>
    </row>
    <row r="8" spans="1:9" s="11" customFormat="1" ht="15.75" customHeight="1">
      <c r="A8" s="49">
        <f t="shared" si="0"/>
        <v>4</v>
      </c>
      <c r="B8" s="56">
        <v>1</v>
      </c>
      <c r="C8" s="56">
        <v>510</v>
      </c>
      <c r="D8" s="58" t="s">
        <v>6</v>
      </c>
      <c r="E8" s="56">
        <v>1152</v>
      </c>
      <c r="F8" s="56" t="s">
        <v>752</v>
      </c>
      <c r="G8" s="59">
        <v>44473</v>
      </c>
      <c r="H8" s="57">
        <v>30</v>
      </c>
      <c r="I8" s="59">
        <v>44502</v>
      </c>
    </row>
    <row r="9" spans="1:9" s="11" customFormat="1" ht="15.75" customHeight="1">
      <c r="A9" s="49">
        <f t="shared" si="0"/>
        <v>5</v>
      </c>
      <c r="B9" s="56">
        <v>1</v>
      </c>
      <c r="C9" s="56">
        <v>863</v>
      </c>
      <c r="D9" s="58" t="s">
        <v>11</v>
      </c>
      <c r="E9" s="56">
        <v>1152</v>
      </c>
      <c r="F9" s="56" t="s">
        <v>752</v>
      </c>
      <c r="G9" s="59">
        <v>44473</v>
      </c>
      <c r="H9" s="57">
        <v>30</v>
      </c>
      <c r="I9" s="59">
        <v>44502</v>
      </c>
    </row>
    <row r="10" spans="1:9" s="11" customFormat="1" ht="15.75" customHeight="1">
      <c r="A10" s="49">
        <f t="shared" si="0"/>
        <v>6</v>
      </c>
      <c r="B10" s="56">
        <v>3</v>
      </c>
      <c r="C10" s="49">
        <v>3023</v>
      </c>
      <c r="D10" s="58" t="s">
        <v>439</v>
      </c>
      <c r="E10" s="49">
        <v>2202</v>
      </c>
      <c r="F10" s="49" t="s">
        <v>753</v>
      </c>
      <c r="G10" s="59">
        <v>44473</v>
      </c>
      <c r="H10" s="57">
        <v>30</v>
      </c>
      <c r="I10" s="59">
        <v>44502</v>
      </c>
    </row>
    <row r="11" spans="1:9" s="11" customFormat="1" ht="15">
      <c r="A11" s="49">
        <f t="shared" si="0"/>
        <v>7</v>
      </c>
      <c r="B11" s="56">
        <v>25</v>
      </c>
      <c r="C11" s="49">
        <v>2692</v>
      </c>
      <c r="D11" s="58" t="s">
        <v>438</v>
      </c>
      <c r="E11" s="49">
        <v>2221</v>
      </c>
      <c r="F11" s="49" t="s">
        <v>754</v>
      </c>
      <c r="G11" s="59">
        <v>44473</v>
      </c>
      <c r="H11" s="51">
        <v>30</v>
      </c>
      <c r="I11" s="59">
        <v>44502</v>
      </c>
    </row>
    <row r="12" spans="1:9" s="11" customFormat="1" ht="15">
      <c r="A12" s="49">
        <f t="shared" si="0"/>
        <v>8</v>
      </c>
      <c r="B12" s="56">
        <v>16</v>
      </c>
      <c r="C12" s="49">
        <v>2873</v>
      </c>
      <c r="D12" s="58" t="s">
        <v>437</v>
      </c>
      <c r="E12" s="49">
        <v>2209</v>
      </c>
      <c r="F12" s="49" t="s">
        <v>755</v>
      </c>
      <c r="G12" s="59">
        <v>44473</v>
      </c>
      <c r="H12" s="57">
        <v>30</v>
      </c>
      <c r="I12" s="59">
        <v>44502</v>
      </c>
    </row>
    <row r="13" spans="1:9" s="11" customFormat="1" ht="15">
      <c r="A13" s="49">
        <f t="shared" si="0"/>
        <v>9</v>
      </c>
      <c r="B13" s="56">
        <v>1</v>
      </c>
      <c r="C13" s="49">
        <v>2712</v>
      </c>
      <c r="D13" s="58" t="s">
        <v>208</v>
      </c>
      <c r="E13" s="49">
        <v>2102</v>
      </c>
      <c r="F13" s="49" t="s">
        <v>756</v>
      </c>
      <c r="G13" s="59">
        <v>44473</v>
      </c>
      <c r="H13" s="57">
        <v>5</v>
      </c>
      <c r="I13" s="59">
        <v>44477</v>
      </c>
    </row>
    <row r="14" spans="1:9" s="11" customFormat="1" ht="15">
      <c r="A14" s="49">
        <f t="shared" si="0"/>
        <v>10</v>
      </c>
      <c r="B14" s="49">
        <v>1</v>
      </c>
      <c r="C14" s="49">
        <v>2717</v>
      </c>
      <c r="D14" s="58" t="s">
        <v>210</v>
      </c>
      <c r="E14" s="49">
        <v>1074</v>
      </c>
      <c r="F14" s="49" t="s">
        <v>751</v>
      </c>
      <c r="G14" s="50">
        <v>44473</v>
      </c>
      <c r="H14" s="51">
        <v>20</v>
      </c>
      <c r="I14" s="50">
        <v>44492</v>
      </c>
    </row>
    <row r="15" spans="1:9" s="11" customFormat="1" ht="15">
      <c r="A15" s="49">
        <f t="shared" si="0"/>
        <v>11</v>
      </c>
      <c r="B15" s="56">
        <v>1</v>
      </c>
      <c r="C15" s="49">
        <v>2697</v>
      </c>
      <c r="D15" s="58" t="s">
        <v>203</v>
      </c>
      <c r="E15" s="49">
        <v>1005</v>
      </c>
      <c r="F15" s="49" t="s">
        <v>750</v>
      </c>
      <c r="G15" s="59">
        <v>44473</v>
      </c>
      <c r="H15" s="57">
        <v>30</v>
      </c>
      <c r="I15" s="59">
        <v>44502</v>
      </c>
    </row>
    <row r="16" spans="1:9" s="11" customFormat="1" ht="15">
      <c r="A16" s="49">
        <f t="shared" si="0"/>
        <v>12</v>
      </c>
      <c r="B16" s="56">
        <v>2</v>
      </c>
      <c r="C16" s="49">
        <v>3032</v>
      </c>
      <c r="D16" s="58" t="s">
        <v>416</v>
      </c>
      <c r="E16" s="49">
        <v>2201</v>
      </c>
      <c r="F16" s="49" t="s">
        <v>757</v>
      </c>
      <c r="G16" s="59">
        <v>44473</v>
      </c>
      <c r="H16" s="57">
        <v>30</v>
      </c>
      <c r="I16" s="59">
        <v>44502</v>
      </c>
    </row>
    <row r="17" spans="1:9" ht="15">
      <c r="A17" s="49">
        <f t="shared" si="0"/>
        <v>13</v>
      </c>
      <c r="B17" s="56">
        <v>1</v>
      </c>
      <c r="C17" s="56">
        <v>1796</v>
      </c>
      <c r="D17" s="58" t="s">
        <v>72</v>
      </c>
      <c r="E17" s="56">
        <v>3111</v>
      </c>
      <c r="F17" s="56" t="s">
        <v>758</v>
      </c>
      <c r="G17" s="59">
        <v>44473</v>
      </c>
      <c r="H17" s="57">
        <v>10</v>
      </c>
      <c r="I17" s="59">
        <v>44482</v>
      </c>
    </row>
    <row r="18" spans="1:9" ht="15">
      <c r="A18" s="49">
        <f t="shared" si="0"/>
        <v>14</v>
      </c>
      <c r="B18" s="49">
        <v>39</v>
      </c>
      <c r="C18" s="49">
        <v>2523</v>
      </c>
      <c r="D18" s="58" t="s">
        <v>462</v>
      </c>
      <c r="E18" s="49">
        <v>2226</v>
      </c>
      <c r="F18" s="49" t="s">
        <v>759</v>
      </c>
      <c r="G18" s="50">
        <v>44473</v>
      </c>
      <c r="H18" s="51">
        <v>30</v>
      </c>
      <c r="I18" s="50">
        <v>44502</v>
      </c>
    </row>
    <row r="19" spans="1:9" ht="15">
      <c r="A19" s="49">
        <f t="shared" si="0"/>
        <v>15</v>
      </c>
      <c r="B19" s="49">
        <v>59</v>
      </c>
      <c r="C19" s="49">
        <v>2651</v>
      </c>
      <c r="D19" s="58" t="s">
        <v>467</v>
      </c>
      <c r="E19" s="49">
        <v>2252</v>
      </c>
      <c r="F19" s="49" t="s">
        <v>760</v>
      </c>
      <c r="G19" s="50">
        <v>44473</v>
      </c>
      <c r="H19" s="51">
        <v>20</v>
      </c>
      <c r="I19" s="50">
        <v>44492</v>
      </c>
    </row>
    <row r="20" spans="1:9" ht="15">
      <c r="A20" s="49">
        <f t="shared" si="0"/>
        <v>16</v>
      </c>
      <c r="B20" s="49">
        <v>1</v>
      </c>
      <c r="C20" s="49">
        <v>2666</v>
      </c>
      <c r="D20" s="58" t="s">
        <v>195</v>
      </c>
      <c r="E20" s="49">
        <v>1151</v>
      </c>
      <c r="F20" s="49" t="s">
        <v>761</v>
      </c>
      <c r="G20" s="50">
        <v>44473</v>
      </c>
      <c r="H20" s="51">
        <v>20</v>
      </c>
      <c r="I20" s="50">
        <v>44492</v>
      </c>
    </row>
    <row r="21" spans="1:9" ht="15">
      <c r="A21" s="49">
        <f t="shared" si="0"/>
        <v>17</v>
      </c>
      <c r="B21" s="49">
        <v>1</v>
      </c>
      <c r="C21" s="49">
        <v>1328</v>
      </c>
      <c r="D21" s="58" t="s">
        <v>36</v>
      </c>
      <c r="E21" s="49">
        <v>1151</v>
      </c>
      <c r="F21" s="49" t="s">
        <v>761</v>
      </c>
      <c r="G21" s="50">
        <v>44473</v>
      </c>
      <c r="H21" s="51">
        <v>30</v>
      </c>
      <c r="I21" s="50">
        <v>44502</v>
      </c>
    </row>
    <row r="22" spans="1:9" ht="15">
      <c r="A22" s="49">
        <f t="shared" si="0"/>
        <v>18</v>
      </c>
      <c r="B22" s="49">
        <v>1</v>
      </c>
      <c r="C22" s="49">
        <v>2782</v>
      </c>
      <c r="D22" s="58" t="s">
        <v>222</v>
      </c>
      <c r="E22" s="49">
        <v>3111</v>
      </c>
      <c r="F22" s="49" t="s">
        <v>758</v>
      </c>
      <c r="G22" s="50">
        <v>44473</v>
      </c>
      <c r="H22" s="51">
        <v>10</v>
      </c>
      <c r="I22" s="50">
        <v>44482</v>
      </c>
    </row>
    <row r="23" spans="1:9" ht="15">
      <c r="A23" s="49">
        <f t="shared" si="0"/>
        <v>19</v>
      </c>
      <c r="B23" s="49">
        <v>1</v>
      </c>
      <c r="C23" s="49">
        <v>2689</v>
      </c>
      <c r="D23" s="58" t="s">
        <v>202</v>
      </c>
      <c r="E23" s="49">
        <v>3111</v>
      </c>
      <c r="F23" s="49" t="s">
        <v>758</v>
      </c>
      <c r="G23" s="50">
        <v>44473</v>
      </c>
      <c r="H23" s="51">
        <v>20</v>
      </c>
      <c r="I23" s="50">
        <v>44492</v>
      </c>
    </row>
    <row r="24" spans="1:9" ht="15">
      <c r="A24" s="49">
        <f t="shared" si="0"/>
        <v>20</v>
      </c>
      <c r="B24" s="56">
        <v>1</v>
      </c>
      <c r="C24" s="56">
        <v>2798</v>
      </c>
      <c r="D24" s="58" t="s">
        <v>229</v>
      </c>
      <c r="E24" s="56">
        <v>1152</v>
      </c>
      <c r="F24" s="56" t="s">
        <v>752</v>
      </c>
      <c r="G24" s="59">
        <v>44482</v>
      </c>
      <c r="H24" s="57">
        <v>20</v>
      </c>
      <c r="I24" s="59">
        <v>44501</v>
      </c>
    </row>
    <row r="25" spans="1:9" ht="15">
      <c r="A25" s="49">
        <f t="shared" si="0"/>
        <v>21</v>
      </c>
      <c r="B25" s="56">
        <v>1</v>
      </c>
      <c r="C25" s="49">
        <v>2990</v>
      </c>
      <c r="D25" s="58" t="s">
        <v>287</v>
      </c>
      <c r="E25" s="49">
        <v>1142</v>
      </c>
      <c r="F25" s="49" t="s">
        <v>762</v>
      </c>
      <c r="G25" s="50">
        <v>44482</v>
      </c>
      <c r="H25" s="57">
        <v>20</v>
      </c>
      <c r="I25" s="59">
        <v>44501</v>
      </c>
    </row>
    <row r="26" spans="1:9" ht="15">
      <c r="A26" s="49">
        <f t="shared" si="0"/>
        <v>22</v>
      </c>
      <c r="B26" s="49">
        <v>1</v>
      </c>
      <c r="C26" s="49">
        <v>2136</v>
      </c>
      <c r="D26" s="58" t="s">
        <v>114</v>
      </c>
      <c r="E26" s="49">
        <v>1181</v>
      </c>
      <c r="F26" s="49" t="s">
        <v>763</v>
      </c>
      <c r="G26" s="50">
        <v>44482</v>
      </c>
      <c r="H26" s="51">
        <v>20</v>
      </c>
      <c r="I26" s="50">
        <v>44501</v>
      </c>
    </row>
    <row r="27" spans="1:9" ht="15">
      <c r="A27" s="49">
        <f t="shared" si="0"/>
        <v>23</v>
      </c>
      <c r="B27" s="49">
        <v>1</v>
      </c>
      <c r="C27" s="49">
        <v>3194</v>
      </c>
      <c r="D27" s="58" t="s">
        <v>353</v>
      </c>
      <c r="E27" s="49">
        <v>1180</v>
      </c>
      <c r="F27" s="49" t="s">
        <v>764</v>
      </c>
      <c r="G27" s="50">
        <v>44482</v>
      </c>
      <c r="H27" s="51">
        <v>20</v>
      </c>
      <c r="I27" s="50">
        <v>44501</v>
      </c>
    </row>
    <row r="28" spans="1:9" ht="15">
      <c r="A28" s="49">
        <f t="shared" si="0"/>
        <v>24</v>
      </c>
      <c r="B28" s="49">
        <v>1</v>
      </c>
      <c r="C28" s="49">
        <v>3085</v>
      </c>
      <c r="D28" s="58" t="s">
        <v>320</v>
      </c>
      <c r="E28" s="49">
        <v>4140</v>
      </c>
      <c r="F28" s="49" t="s">
        <v>765</v>
      </c>
      <c r="G28" s="50">
        <v>44482</v>
      </c>
      <c r="H28" s="51">
        <v>10</v>
      </c>
      <c r="I28" s="50">
        <v>44491</v>
      </c>
    </row>
    <row r="29" spans="1:9" ht="15">
      <c r="A29" s="49">
        <f t="shared" si="0"/>
        <v>25</v>
      </c>
      <c r="B29" s="49">
        <v>1</v>
      </c>
      <c r="C29" s="49">
        <v>2414</v>
      </c>
      <c r="D29" s="58" t="s">
        <v>148</v>
      </c>
      <c r="E29" s="49">
        <v>3111</v>
      </c>
      <c r="F29" s="49" t="s">
        <v>758</v>
      </c>
      <c r="G29" s="50">
        <v>44482</v>
      </c>
      <c r="H29" s="51">
        <v>10</v>
      </c>
      <c r="I29" s="50">
        <v>44491</v>
      </c>
    </row>
    <row r="30" spans="1:9" ht="15">
      <c r="A30" s="49">
        <f t="shared" si="0"/>
        <v>26</v>
      </c>
      <c r="B30" s="49">
        <v>1</v>
      </c>
      <c r="C30" s="49">
        <v>3348</v>
      </c>
      <c r="D30" s="58" t="s">
        <v>398</v>
      </c>
      <c r="E30" s="49">
        <v>3111</v>
      </c>
      <c r="F30" s="49" t="s">
        <v>758</v>
      </c>
      <c r="G30" s="50">
        <v>44482</v>
      </c>
      <c r="H30" s="51">
        <v>10</v>
      </c>
      <c r="I30" s="50">
        <v>44491</v>
      </c>
    </row>
    <row r="31" spans="1:9" ht="15">
      <c r="A31" s="49">
        <f t="shared" si="0"/>
        <v>27</v>
      </c>
      <c r="B31" s="49">
        <v>1</v>
      </c>
      <c r="C31" s="49">
        <v>3344</v>
      </c>
      <c r="D31" s="58" t="s">
        <v>395</v>
      </c>
      <c r="E31" s="49">
        <v>3111</v>
      </c>
      <c r="F31" s="49" t="s">
        <v>758</v>
      </c>
      <c r="G31" s="50">
        <v>44482</v>
      </c>
      <c r="H31" s="51">
        <v>10</v>
      </c>
      <c r="I31" s="50">
        <v>44491</v>
      </c>
    </row>
    <row r="32" spans="1:9" ht="15">
      <c r="A32" s="49">
        <f t="shared" si="0"/>
        <v>28</v>
      </c>
      <c r="B32" s="49">
        <v>1</v>
      </c>
      <c r="C32" s="49">
        <v>2936</v>
      </c>
      <c r="D32" s="58" t="s">
        <v>277</v>
      </c>
      <c r="E32" s="49">
        <v>3111</v>
      </c>
      <c r="F32" s="49" t="s">
        <v>758</v>
      </c>
      <c r="G32" s="50">
        <v>44482</v>
      </c>
      <c r="H32" s="51">
        <v>10</v>
      </c>
      <c r="I32" s="50">
        <v>44491</v>
      </c>
    </row>
    <row r="33" spans="1:9" ht="15">
      <c r="A33" s="49">
        <f t="shared" si="0"/>
        <v>29</v>
      </c>
      <c r="B33" s="49">
        <v>1</v>
      </c>
      <c r="C33" s="49">
        <v>1774</v>
      </c>
      <c r="D33" s="58" t="s">
        <v>70</v>
      </c>
      <c r="E33" s="49">
        <v>3111</v>
      </c>
      <c r="F33" s="49" t="s">
        <v>758</v>
      </c>
      <c r="G33" s="50">
        <v>44482</v>
      </c>
      <c r="H33" s="51">
        <v>10</v>
      </c>
      <c r="I33" s="50">
        <v>44491</v>
      </c>
    </row>
    <row r="34" spans="1:9" ht="15">
      <c r="A34" s="49">
        <f t="shared" si="0"/>
        <v>30</v>
      </c>
      <c r="B34" s="49">
        <v>1</v>
      </c>
      <c r="C34" s="49">
        <v>2921</v>
      </c>
      <c r="D34" s="58" t="s">
        <v>269</v>
      </c>
      <c r="E34" s="49">
        <v>3111</v>
      </c>
      <c r="F34" s="49" t="s">
        <v>758</v>
      </c>
      <c r="G34" s="50">
        <v>44482</v>
      </c>
      <c r="H34" s="51">
        <v>10</v>
      </c>
      <c r="I34" s="50">
        <v>44491</v>
      </c>
    </row>
    <row r="35" spans="1:9" ht="15">
      <c r="A35" s="49">
        <f t="shared" si="0"/>
        <v>31</v>
      </c>
      <c r="B35" s="49">
        <v>1</v>
      </c>
      <c r="C35" s="49">
        <v>2514</v>
      </c>
      <c r="D35" s="58" t="s">
        <v>172</v>
      </c>
      <c r="E35" s="49">
        <v>1131</v>
      </c>
      <c r="F35" s="49" t="s">
        <v>766</v>
      </c>
      <c r="G35" s="50">
        <v>44482</v>
      </c>
      <c r="H35" s="51">
        <v>15</v>
      </c>
      <c r="I35" s="50">
        <v>44496</v>
      </c>
    </row>
    <row r="36" spans="1:9" ht="15">
      <c r="A36" s="49">
        <f t="shared" si="0"/>
        <v>32</v>
      </c>
      <c r="B36" s="49">
        <v>1</v>
      </c>
      <c r="C36" s="49">
        <v>2952</v>
      </c>
      <c r="D36" s="58" t="s">
        <v>282</v>
      </c>
      <c r="E36" s="49">
        <v>1007</v>
      </c>
      <c r="F36" s="49" t="s">
        <v>767</v>
      </c>
      <c r="G36" s="50">
        <v>44482</v>
      </c>
      <c r="H36" s="51">
        <v>20</v>
      </c>
      <c r="I36" s="50">
        <v>44501</v>
      </c>
    </row>
    <row r="37" spans="1:9" ht="15">
      <c r="A37" s="49">
        <f t="shared" si="0"/>
        <v>33</v>
      </c>
      <c r="B37" s="49">
        <v>1</v>
      </c>
      <c r="C37" s="49">
        <v>2770</v>
      </c>
      <c r="D37" s="58" t="s">
        <v>218</v>
      </c>
      <c r="E37" s="49">
        <v>3111</v>
      </c>
      <c r="F37" s="49" t="s">
        <v>758</v>
      </c>
      <c r="G37" s="50">
        <v>44482</v>
      </c>
      <c r="H37" s="51">
        <v>10</v>
      </c>
      <c r="I37" s="50">
        <v>44491</v>
      </c>
    </row>
    <row r="38" spans="1:9" ht="15">
      <c r="A38" s="49">
        <f t="shared" si="0"/>
        <v>34</v>
      </c>
      <c r="B38" s="49">
        <v>1</v>
      </c>
      <c r="C38" s="49">
        <v>2140</v>
      </c>
      <c r="D38" s="58" t="s">
        <v>116</v>
      </c>
      <c r="E38" s="49">
        <v>3111</v>
      </c>
      <c r="F38" s="49" t="s">
        <v>758</v>
      </c>
      <c r="G38" s="50">
        <v>44482</v>
      </c>
      <c r="H38" s="51">
        <v>10</v>
      </c>
      <c r="I38" s="50">
        <v>44491</v>
      </c>
    </row>
    <row r="39" spans="1:9" ht="15">
      <c r="A39" s="49">
        <f t="shared" si="0"/>
        <v>35</v>
      </c>
      <c r="B39" s="49">
        <v>1</v>
      </c>
      <c r="C39" s="49">
        <v>8249</v>
      </c>
      <c r="D39" s="58" t="s">
        <v>413</v>
      </c>
      <c r="E39" s="49">
        <v>1000</v>
      </c>
      <c r="F39" s="49" t="s">
        <v>768</v>
      </c>
      <c r="G39" s="50">
        <v>44482</v>
      </c>
      <c r="H39" s="51">
        <v>5</v>
      </c>
      <c r="I39" s="50">
        <v>44486</v>
      </c>
    </row>
    <row r="40" spans="1:9" ht="15">
      <c r="A40" s="49">
        <f t="shared" si="0"/>
        <v>36</v>
      </c>
      <c r="B40" s="49">
        <v>1</v>
      </c>
      <c r="C40" s="49">
        <v>2623</v>
      </c>
      <c r="D40" s="58" t="s">
        <v>187</v>
      </c>
      <c r="E40" s="49">
        <v>3111</v>
      </c>
      <c r="F40" s="49" t="s">
        <v>758</v>
      </c>
      <c r="G40" s="50">
        <v>44482</v>
      </c>
      <c r="H40" s="51">
        <v>10</v>
      </c>
      <c r="I40" s="50">
        <v>44491</v>
      </c>
    </row>
    <row r="41" spans="1:9" ht="15">
      <c r="A41" s="49">
        <f t="shared" si="0"/>
        <v>37</v>
      </c>
      <c r="B41" s="49">
        <v>1</v>
      </c>
      <c r="C41" s="49">
        <v>2539</v>
      </c>
      <c r="D41" s="58" t="s">
        <v>176</v>
      </c>
      <c r="E41" s="49">
        <v>3111</v>
      </c>
      <c r="F41" s="49" t="s">
        <v>758</v>
      </c>
      <c r="G41" s="50">
        <v>44482</v>
      </c>
      <c r="H41" s="51">
        <v>10</v>
      </c>
      <c r="I41" s="50">
        <v>44491</v>
      </c>
    </row>
    <row r="42" spans="1:9" ht="15">
      <c r="A42" s="49">
        <f t="shared" si="0"/>
        <v>38</v>
      </c>
      <c r="B42" s="49">
        <v>1</v>
      </c>
      <c r="C42" s="49">
        <v>2443</v>
      </c>
      <c r="D42" s="58" t="s">
        <v>156</v>
      </c>
      <c r="E42" s="49">
        <v>3111</v>
      </c>
      <c r="F42" s="49" t="s">
        <v>758</v>
      </c>
      <c r="G42" s="50">
        <v>44482</v>
      </c>
      <c r="H42" s="51">
        <v>10</v>
      </c>
      <c r="I42" s="50">
        <v>44491</v>
      </c>
    </row>
    <row r="43" spans="1:9" ht="15">
      <c r="A43" s="49">
        <f t="shared" si="0"/>
        <v>39</v>
      </c>
      <c r="B43" s="49">
        <v>1</v>
      </c>
      <c r="C43" s="49">
        <v>2671</v>
      </c>
      <c r="D43" s="58" t="s">
        <v>197</v>
      </c>
      <c r="E43" s="49">
        <v>3111</v>
      </c>
      <c r="F43" s="49" t="s">
        <v>758</v>
      </c>
      <c r="G43" s="50">
        <v>44482</v>
      </c>
      <c r="H43" s="51">
        <v>10</v>
      </c>
      <c r="I43" s="50">
        <v>44491</v>
      </c>
    </row>
    <row r="44" spans="1:9" ht="15">
      <c r="A44" s="49">
        <f t="shared" si="0"/>
        <v>40</v>
      </c>
      <c r="B44" s="49">
        <v>1</v>
      </c>
      <c r="C44" s="49">
        <v>2785</v>
      </c>
      <c r="D44" s="58" t="s">
        <v>224</v>
      </c>
      <c r="E44" s="49">
        <v>3111</v>
      </c>
      <c r="F44" s="49" t="s">
        <v>758</v>
      </c>
      <c r="G44" s="50">
        <v>44482</v>
      </c>
      <c r="H44" s="51">
        <v>10</v>
      </c>
      <c r="I44" s="50">
        <v>44491</v>
      </c>
    </row>
    <row r="45" spans="1:9" ht="15">
      <c r="A45" s="49">
        <f t="shared" si="0"/>
        <v>41</v>
      </c>
      <c r="B45" s="49">
        <v>1</v>
      </c>
      <c r="C45" s="49">
        <v>2967</v>
      </c>
      <c r="D45" s="58" t="s">
        <v>418</v>
      </c>
      <c r="E45" s="49">
        <v>1072</v>
      </c>
      <c r="F45" s="49" t="s">
        <v>769</v>
      </c>
      <c r="G45" s="50">
        <v>44482</v>
      </c>
      <c r="H45" s="51">
        <v>30</v>
      </c>
      <c r="I45" s="50">
        <v>44511</v>
      </c>
    </row>
    <row r="46" spans="1:9" ht="15">
      <c r="A46" s="49">
        <f t="shared" si="0"/>
        <v>42</v>
      </c>
      <c r="B46" s="49">
        <v>1</v>
      </c>
      <c r="C46" s="49">
        <v>1263</v>
      </c>
      <c r="D46" s="58" t="s">
        <v>33</v>
      </c>
      <c r="E46" s="49">
        <v>4171</v>
      </c>
      <c r="F46" s="49" t="s">
        <v>770</v>
      </c>
      <c r="G46" s="50">
        <v>44482</v>
      </c>
      <c r="H46" s="51">
        <v>20</v>
      </c>
      <c r="I46" s="50">
        <v>44501</v>
      </c>
    </row>
    <row r="47" spans="1:9" ht="15">
      <c r="A47" s="49">
        <f t="shared" si="0"/>
        <v>43</v>
      </c>
      <c r="B47" s="49">
        <v>1</v>
      </c>
      <c r="C47" s="49">
        <v>3352</v>
      </c>
      <c r="D47" s="58" t="s">
        <v>401</v>
      </c>
      <c r="E47" s="49">
        <v>1141</v>
      </c>
      <c r="F47" s="49" t="s">
        <v>771</v>
      </c>
      <c r="G47" s="50">
        <v>44487</v>
      </c>
      <c r="H47" s="51">
        <v>14</v>
      </c>
      <c r="I47" s="50">
        <v>44500</v>
      </c>
    </row>
    <row r="48" spans="1:9" ht="15">
      <c r="A48" s="49">
        <f t="shared" si="0"/>
        <v>44</v>
      </c>
      <c r="B48" s="49">
        <v>1</v>
      </c>
      <c r="C48" s="49">
        <v>3003</v>
      </c>
      <c r="D48" s="58" t="s">
        <v>294</v>
      </c>
      <c r="E48" s="49">
        <v>1141</v>
      </c>
      <c r="F48" s="49" t="s">
        <v>771</v>
      </c>
      <c r="G48" s="50">
        <v>44487</v>
      </c>
      <c r="H48" s="51">
        <v>5</v>
      </c>
      <c r="I48" s="50">
        <v>44491</v>
      </c>
    </row>
    <row r="49" spans="1:9" ht="15">
      <c r="A49" s="49">
        <f t="shared" si="0"/>
        <v>45</v>
      </c>
      <c r="B49" s="49">
        <v>1</v>
      </c>
      <c r="C49" s="49">
        <v>3136</v>
      </c>
      <c r="D49" s="58" t="s">
        <v>327</v>
      </c>
      <c r="E49" s="49">
        <v>1193</v>
      </c>
      <c r="F49" s="49" t="s">
        <v>772</v>
      </c>
      <c r="G49" s="50">
        <v>44487</v>
      </c>
      <c r="H49" s="51">
        <v>20</v>
      </c>
      <c r="I49" s="50">
        <v>44506</v>
      </c>
    </row>
    <row r="50" spans="1:9" ht="15">
      <c r="A50" s="49">
        <f t="shared" si="0"/>
        <v>46</v>
      </c>
      <c r="B50" s="49">
        <v>1</v>
      </c>
      <c r="C50" s="49">
        <v>3351</v>
      </c>
      <c r="D50" s="58" t="s">
        <v>400</v>
      </c>
      <c r="E50" s="49">
        <v>3111</v>
      </c>
      <c r="F50" s="49" t="s">
        <v>758</v>
      </c>
      <c r="G50" s="50">
        <v>44489</v>
      </c>
      <c r="H50" s="51">
        <v>10</v>
      </c>
      <c r="I50" s="50">
        <v>44498</v>
      </c>
    </row>
    <row r="51" spans="1:9" ht="15">
      <c r="A51" s="49">
        <f t="shared" si="0"/>
        <v>47</v>
      </c>
      <c r="B51" s="49">
        <v>1</v>
      </c>
      <c r="C51" s="49">
        <v>2853</v>
      </c>
      <c r="D51" s="58" t="s">
        <v>242</v>
      </c>
      <c r="E51" s="49">
        <v>3111</v>
      </c>
      <c r="F51" s="49" t="s">
        <v>758</v>
      </c>
      <c r="G51" s="50">
        <v>44489</v>
      </c>
      <c r="H51" s="51">
        <v>10</v>
      </c>
      <c r="I51" s="50">
        <v>44498</v>
      </c>
    </row>
    <row r="52" spans="1:9" ht="15">
      <c r="A52" s="49">
        <f t="shared" si="0"/>
        <v>48</v>
      </c>
      <c r="B52" s="49">
        <v>1</v>
      </c>
      <c r="C52" s="49">
        <v>2887</v>
      </c>
      <c r="D52" s="58" t="s">
        <v>255</v>
      </c>
      <c r="E52" s="49">
        <v>1162</v>
      </c>
      <c r="F52" s="49" t="s">
        <v>773</v>
      </c>
      <c r="G52" s="50">
        <v>44489</v>
      </c>
      <c r="H52" s="51">
        <v>10</v>
      </c>
      <c r="I52" s="50">
        <v>44498</v>
      </c>
    </row>
    <row r="53" spans="1:9" ht="15">
      <c r="A53" s="49">
        <f t="shared" si="0"/>
        <v>49</v>
      </c>
      <c r="B53" s="49">
        <v>1</v>
      </c>
      <c r="C53" s="49">
        <v>3178</v>
      </c>
      <c r="D53" s="58" t="s">
        <v>349</v>
      </c>
      <c r="E53" s="49">
        <v>1074</v>
      </c>
      <c r="F53" s="49" t="s">
        <v>751</v>
      </c>
      <c r="G53" s="50">
        <v>44494</v>
      </c>
      <c r="H53" s="51">
        <v>6</v>
      </c>
      <c r="I53" s="50">
        <v>44499</v>
      </c>
    </row>
    <row r="54" spans="1:9" ht="15">
      <c r="A54" s="49">
        <f t="shared" si="0"/>
        <v>50</v>
      </c>
      <c r="B54" s="56">
        <v>1</v>
      </c>
      <c r="C54" s="56">
        <v>2801</v>
      </c>
      <c r="D54" s="58" t="s">
        <v>230</v>
      </c>
      <c r="E54" s="56">
        <v>1140</v>
      </c>
      <c r="F54" s="56" t="s">
        <v>774</v>
      </c>
      <c r="G54" s="50">
        <v>44494</v>
      </c>
      <c r="H54" s="57">
        <v>5</v>
      </c>
      <c r="I54" s="59">
        <v>44498</v>
      </c>
    </row>
    <row r="55" spans="1:9" ht="15">
      <c r="A55" s="49">
        <f t="shared" si="0"/>
        <v>51</v>
      </c>
      <c r="B55" s="49">
        <v>1</v>
      </c>
      <c r="C55" s="49">
        <v>3250</v>
      </c>
      <c r="D55" s="58" t="s">
        <v>369</v>
      </c>
      <c r="E55" s="49">
        <v>1031</v>
      </c>
      <c r="F55" s="49" t="s">
        <v>775</v>
      </c>
      <c r="G55" s="50">
        <v>44494</v>
      </c>
      <c r="H55" s="51">
        <v>5</v>
      </c>
      <c r="I55" s="50">
        <v>44498</v>
      </c>
    </row>
    <row r="56" spans="1:9" ht="15">
      <c r="A56" s="49">
        <f t="shared" si="0"/>
        <v>52</v>
      </c>
      <c r="B56" s="49">
        <v>1</v>
      </c>
      <c r="C56" s="49">
        <v>2806</v>
      </c>
      <c r="D56" s="58" t="s">
        <v>231</v>
      </c>
      <c r="E56" s="49">
        <v>1141</v>
      </c>
      <c r="F56" s="49" t="s">
        <v>771</v>
      </c>
      <c r="G56" s="50">
        <v>44494</v>
      </c>
      <c r="H56" s="51">
        <v>7</v>
      </c>
      <c r="I56" s="50">
        <v>44500</v>
      </c>
    </row>
    <row r="57" spans="1:9" ht="15">
      <c r="A57" s="49">
        <f t="shared" si="0"/>
        <v>53</v>
      </c>
      <c r="B57" s="49">
        <v>1</v>
      </c>
      <c r="C57" s="49">
        <v>2468</v>
      </c>
      <c r="D57" s="58" t="s">
        <v>160</v>
      </c>
      <c r="E57" s="49">
        <v>1171</v>
      </c>
      <c r="F57" s="49" t="s">
        <v>776</v>
      </c>
      <c r="G57" s="50">
        <v>44494</v>
      </c>
      <c r="H57" s="51">
        <v>15</v>
      </c>
      <c r="I57" s="50">
        <v>44508</v>
      </c>
    </row>
    <row r="58" spans="1:9" ht="15">
      <c r="A58" s="49">
        <f t="shared" si="0"/>
        <v>54</v>
      </c>
      <c r="B58" s="49">
        <v>1</v>
      </c>
      <c r="C58" s="49">
        <v>3169</v>
      </c>
      <c r="D58" s="58" t="s">
        <v>344</v>
      </c>
      <c r="E58" s="49">
        <v>1074</v>
      </c>
      <c r="F58" s="49" t="s">
        <v>751</v>
      </c>
      <c r="G58" s="50">
        <v>44496</v>
      </c>
      <c r="H58" s="51">
        <v>15</v>
      </c>
      <c r="I58" s="50">
        <v>44510</v>
      </c>
    </row>
    <row r="60" spans="1:9">
      <c r="A60" s="76" t="s">
        <v>746</v>
      </c>
      <c r="B60" s="76"/>
      <c r="C60" s="76"/>
    </row>
    <row r="61" spans="1:9">
      <c r="A61" s="76" t="s">
        <v>747</v>
      </c>
      <c r="B61" s="76"/>
      <c r="C61" s="76"/>
    </row>
  </sheetData>
  <mergeCells count="1">
    <mergeCell ref="A1:I2"/>
  </mergeCells>
  <conditionalFormatting sqref="C3:C5">
    <cfRule type="duplicateValues" dxfId="112" priority="112"/>
  </conditionalFormatting>
  <conditionalFormatting sqref="C3:C10">
    <cfRule type="duplicateValues" dxfId="111" priority="111"/>
  </conditionalFormatting>
  <conditionalFormatting sqref="C16 C3:C14">
    <cfRule type="duplicateValues" dxfId="110" priority="117"/>
  </conditionalFormatting>
  <conditionalFormatting sqref="C3:C16">
    <cfRule type="duplicateValues" dxfId="109" priority="119"/>
  </conditionalFormatting>
  <conditionalFormatting sqref="C3:C9">
    <cfRule type="duplicateValues" dxfId="108" priority="109"/>
  </conditionalFormatting>
  <conditionalFormatting sqref="C3:C21">
    <cfRule type="duplicateValues" dxfId="107" priority="108"/>
  </conditionalFormatting>
  <conditionalFormatting sqref="A3:A9">
    <cfRule type="duplicateValues" dxfId="106" priority="120"/>
  </conditionalFormatting>
  <conditionalFormatting sqref="C4:C5">
    <cfRule type="duplicateValues" dxfId="105" priority="107"/>
  </conditionalFormatting>
  <conditionalFormatting sqref="C6:C24">
    <cfRule type="duplicateValues" dxfId="104" priority="106"/>
  </conditionalFormatting>
  <conditionalFormatting sqref="C5">
    <cfRule type="duplicateValues" dxfId="103" priority="105"/>
  </conditionalFormatting>
  <conditionalFormatting sqref="C173 C6:C170">
    <cfRule type="duplicateValues" dxfId="102" priority="104"/>
  </conditionalFormatting>
  <conditionalFormatting sqref="C171">
    <cfRule type="duplicateValues" dxfId="101" priority="103"/>
  </conditionalFormatting>
  <conditionalFormatting sqref="C172">
    <cfRule type="duplicateValues" dxfId="100" priority="102"/>
  </conditionalFormatting>
  <conditionalFormatting sqref="C174:C176">
    <cfRule type="duplicateValues" dxfId="99" priority="101"/>
  </conditionalFormatting>
  <conditionalFormatting sqref="C177">
    <cfRule type="duplicateValues" dxfId="98" priority="100"/>
  </conditionalFormatting>
  <conditionalFormatting sqref="C178">
    <cfRule type="duplicateValues" dxfId="97" priority="99"/>
  </conditionalFormatting>
  <conditionalFormatting sqref="C179">
    <cfRule type="duplicateValues" dxfId="96" priority="98"/>
  </conditionalFormatting>
  <conditionalFormatting sqref="C180">
    <cfRule type="duplicateValues" dxfId="95" priority="97"/>
  </conditionalFormatting>
  <conditionalFormatting sqref="C181">
    <cfRule type="duplicateValues" dxfId="94" priority="96"/>
  </conditionalFormatting>
  <conditionalFormatting sqref="C182">
    <cfRule type="duplicateValues" dxfId="93" priority="95"/>
  </conditionalFormatting>
  <conditionalFormatting sqref="C187:C190">
    <cfRule type="duplicateValues" dxfId="92" priority="93"/>
  </conditionalFormatting>
  <conditionalFormatting sqref="C189">
    <cfRule type="duplicateValues" dxfId="91" priority="92"/>
  </conditionalFormatting>
  <conditionalFormatting sqref="C192:C194">
    <cfRule type="duplicateValues" dxfId="90" priority="90"/>
  </conditionalFormatting>
  <conditionalFormatting sqref="C201:C222">
    <cfRule type="duplicateValues" dxfId="89" priority="87"/>
  </conditionalFormatting>
  <conditionalFormatting sqref="C203:C222">
    <cfRule type="duplicateValues" dxfId="88" priority="86"/>
  </conditionalFormatting>
  <conditionalFormatting sqref="C205:C222">
    <cfRule type="duplicateValues" dxfId="87" priority="85"/>
  </conditionalFormatting>
  <conditionalFormatting sqref="C206">
    <cfRule type="duplicateValues" dxfId="86" priority="84"/>
  </conditionalFormatting>
  <conditionalFormatting sqref="C207:C222">
    <cfRule type="duplicateValues" dxfId="85" priority="83"/>
  </conditionalFormatting>
  <conditionalFormatting sqref="C215">
    <cfRule type="duplicateValues" dxfId="84" priority="82"/>
  </conditionalFormatting>
  <conditionalFormatting sqref="C216:C222">
    <cfRule type="duplicateValues" dxfId="83" priority="81"/>
  </conditionalFormatting>
  <conditionalFormatting sqref="C217:C220">
    <cfRule type="duplicateValues" dxfId="82" priority="80"/>
  </conditionalFormatting>
  <conditionalFormatting sqref="C218">
    <cfRule type="duplicateValues" dxfId="81" priority="79"/>
  </conditionalFormatting>
  <conditionalFormatting sqref="C219:C220">
    <cfRule type="duplicateValues" dxfId="80" priority="78"/>
  </conditionalFormatting>
  <conditionalFormatting sqref="C220">
    <cfRule type="duplicateValues" dxfId="79" priority="77"/>
  </conditionalFormatting>
  <conditionalFormatting sqref="C185:C222">
    <cfRule type="duplicateValues" dxfId="78" priority="144"/>
  </conditionalFormatting>
  <conditionalFormatting sqref="C190:C222">
    <cfRule type="duplicateValues" dxfId="77" priority="147"/>
  </conditionalFormatting>
  <conditionalFormatting sqref="C195:C222">
    <cfRule type="duplicateValues" dxfId="76" priority="149"/>
  </conditionalFormatting>
  <conditionalFormatting sqref="C196:C222">
    <cfRule type="duplicateValues" dxfId="75" priority="150"/>
  </conditionalFormatting>
  <conditionalFormatting sqref="C19">
    <cfRule type="duplicateValues" dxfId="74" priority="76"/>
  </conditionalFormatting>
  <conditionalFormatting sqref="C29">
    <cfRule type="duplicateValues" dxfId="73" priority="75"/>
  </conditionalFormatting>
  <conditionalFormatting sqref="C30:C32">
    <cfRule type="duplicateValues" dxfId="72" priority="74"/>
  </conditionalFormatting>
  <conditionalFormatting sqref="C21:C28">
    <cfRule type="duplicateValues" dxfId="71" priority="73"/>
  </conditionalFormatting>
  <conditionalFormatting sqref="C30">
    <cfRule type="duplicateValues" dxfId="70" priority="72"/>
  </conditionalFormatting>
  <conditionalFormatting sqref="C24:C27">
    <cfRule type="duplicateValues" dxfId="69" priority="71"/>
  </conditionalFormatting>
  <conditionalFormatting sqref="C25:C27">
    <cfRule type="duplicateValues" dxfId="68" priority="70"/>
  </conditionalFormatting>
  <conditionalFormatting sqref="C27">
    <cfRule type="duplicateValues" dxfId="67" priority="69"/>
  </conditionalFormatting>
  <conditionalFormatting sqref="C28">
    <cfRule type="duplicateValues" dxfId="66" priority="68"/>
  </conditionalFormatting>
  <conditionalFormatting sqref="C26">
    <cfRule type="duplicateValues" dxfId="65" priority="67"/>
  </conditionalFormatting>
  <conditionalFormatting sqref="C20:C32">
    <cfRule type="duplicateValues" dxfId="64" priority="66"/>
  </conditionalFormatting>
  <conditionalFormatting sqref="C21:C32">
    <cfRule type="duplicateValues" dxfId="63" priority="65"/>
  </conditionalFormatting>
  <conditionalFormatting sqref="C5:C19">
    <cfRule type="duplicateValues" dxfId="62" priority="64"/>
  </conditionalFormatting>
  <conditionalFormatting sqref="C31">
    <cfRule type="duplicateValues" dxfId="61" priority="63"/>
  </conditionalFormatting>
  <conditionalFormatting sqref="C23">
    <cfRule type="duplicateValues" dxfId="60" priority="62"/>
  </conditionalFormatting>
  <conditionalFormatting sqref="C16:C17">
    <cfRule type="duplicateValues" dxfId="59" priority="61"/>
  </conditionalFormatting>
  <conditionalFormatting sqref="C20">
    <cfRule type="duplicateValues" dxfId="58" priority="60"/>
  </conditionalFormatting>
  <conditionalFormatting sqref="C31:C35">
    <cfRule type="duplicateValues" dxfId="57" priority="59"/>
  </conditionalFormatting>
  <conditionalFormatting sqref="C36:C41">
    <cfRule type="duplicateValues" dxfId="56" priority="58"/>
  </conditionalFormatting>
  <conditionalFormatting sqref="C36">
    <cfRule type="duplicateValues" dxfId="55" priority="57"/>
  </conditionalFormatting>
  <conditionalFormatting sqref="C5:C20">
    <cfRule type="duplicateValues" dxfId="54" priority="55"/>
  </conditionalFormatting>
  <conditionalFormatting sqref="C37:C39">
    <cfRule type="duplicateValues" dxfId="53" priority="54"/>
  </conditionalFormatting>
  <conditionalFormatting sqref="C28:C29">
    <cfRule type="duplicateValues" dxfId="52" priority="53"/>
  </conditionalFormatting>
  <conditionalFormatting sqref="C16:C18">
    <cfRule type="duplicateValues" dxfId="51" priority="52"/>
  </conditionalFormatting>
  <conditionalFormatting sqref="C18">
    <cfRule type="duplicateValues" dxfId="50" priority="51"/>
  </conditionalFormatting>
  <conditionalFormatting sqref="C26:C27">
    <cfRule type="duplicateValues" dxfId="49" priority="48"/>
  </conditionalFormatting>
  <conditionalFormatting sqref="C32:C35">
    <cfRule type="duplicateValues" dxfId="48" priority="46"/>
  </conditionalFormatting>
  <conditionalFormatting sqref="C40">
    <cfRule type="duplicateValues" dxfId="47" priority="45"/>
  </conditionalFormatting>
  <conditionalFormatting sqref="C33:C35">
    <cfRule type="duplicateValues" dxfId="46" priority="44"/>
  </conditionalFormatting>
  <conditionalFormatting sqref="C22:C30">
    <cfRule type="duplicateValues" dxfId="45" priority="43"/>
  </conditionalFormatting>
  <conditionalFormatting sqref="C21:C41">
    <cfRule type="duplicateValues" dxfId="44" priority="42"/>
  </conditionalFormatting>
  <conditionalFormatting sqref="C22:C41">
    <cfRule type="duplicateValues" dxfId="43" priority="41"/>
  </conditionalFormatting>
  <conditionalFormatting sqref="C41">
    <cfRule type="duplicateValues" dxfId="42" priority="40"/>
  </conditionalFormatting>
  <conditionalFormatting sqref="C34:C35">
    <cfRule type="duplicateValues" dxfId="41" priority="39"/>
  </conditionalFormatting>
  <conditionalFormatting sqref="C35">
    <cfRule type="duplicateValues" dxfId="40" priority="38"/>
  </conditionalFormatting>
  <conditionalFormatting sqref="C38:C39">
    <cfRule type="duplicateValues" dxfId="39" priority="37"/>
  </conditionalFormatting>
  <conditionalFormatting sqref="C39">
    <cfRule type="duplicateValues" dxfId="38" priority="36"/>
  </conditionalFormatting>
  <conditionalFormatting sqref="C20:C27">
    <cfRule type="duplicateValues" dxfId="34" priority="35"/>
  </conditionalFormatting>
  <conditionalFormatting sqref="C52:C54">
    <cfRule type="duplicateValues" dxfId="33" priority="34"/>
  </conditionalFormatting>
  <conditionalFormatting sqref="C29:C50">
    <cfRule type="duplicateValues" dxfId="32" priority="33"/>
  </conditionalFormatting>
  <conditionalFormatting sqref="C53:C54">
    <cfRule type="duplicateValues" dxfId="31" priority="32"/>
  </conditionalFormatting>
  <conditionalFormatting sqref="C30:C50">
    <cfRule type="duplicateValues" dxfId="30" priority="31"/>
  </conditionalFormatting>
  <conditionalFormatting sqref="C31:C50">
    <cfRule type="duplicateValues" dxfId="29" priority="30"/>
  </conditionalFormatting>
  <conditionalFormatting sqref="C32:C50">
    <cfRule type="duplicateValues" dxfId="28" priority="29"/>
  </conditionalFormatting>
  <conditionalFormatting sqref="C33:C50">
    <cfRule type="duplicateValues" dxfId="27" priority="28"/>
  </conditionalFormatting>
  <conditionalFormatting sqref="C34:C50">
    <cfRule type="duplicateValues" dxfId="26" priority="27"/>
  </conditionalFormatting>
  <conditionalFormatting sqref="C35:C50">
    <cfRule type="duplicateValues" dxfId="25" priority="26"/>
  </conditionalFormatting>
  <conditionalFormatting sqref="C36:C50">
    <cfRule type="duplicateValues" dxfId="24" priority="25"/>
  </conditionalFormatting>
  <conditionalFormatting sqref="C24:C27">
    <cfRule type="duplicateValues" dxfId="23" priority="24"/>
  </conditionalFormatting>
  <conditionalFormatting sqref="C27">
    <cfRule type="duplicateValues" dxfId="22" priority="23"/>
  </conditionalFormatting>
  <conditionalFormatting sqref="C37:C50">
    <cfRule type="duplicateValues" dxfId="21" priority="22"/>
  </conditionalFormatting>
  <conditionalFormatting sqref="C54">
    <cfRule type="duplicateValues" dxfId="20" priority="21"/>
  </conditionalFormatting>
  <conditionalFormatting sqref="C50">
    <cfRule type="duplicateValues" dxfId="19" priority="20"/>
  </conditionalFormatting>
  <conditionalFormatting sqref="C38:C49">
    <cfRule type="duplicateValues" dxfId="18" priority="19"/>
  </conditionalFormatting>
  <conditionalFormatting sqref="C39:C49">
    <cfRule type="duplicateValues" dxfId="17" priority="18"/>
  </conditionalFormatting>
  <conditionalFormatting sqref="C47:C49">
    <cfRule type="duplicateValues" dxfId="16" priority="17"/>
  </conditionalFormatting>
  <conditionalFormatting sqref="C25">
    <cfRule type="duplicateValues" dxfId="15" priority="16"/>
  </conditionalFormatting>
  <conditionalFormatting sqref="C5:C55">
    <cfRule type="duplicateValues" dxfId="14" priority="15"/>
  </conditionalFormatting>
  <conditionalFormatting sqref="C23">
    <cfRule type="duplicateValues" dxfId="13" priority="14"/>
  </conditionalFormatting>
  <conditionalFormatting sqref="C22">
    <cfRule type="duplicateValues" dxfId="12" priority="13"/>
  </conditionalFormatting>
  <conditionalFormatting sqref="C56:C58">
    <cfRule type="duplicateValues" dxfId="11" priority="12"/>
  </conditionalFormatting>
  <conditionalFormatting sqref="C40:C46">
    <cfRule type="duplicateValues" dxfId="10" priority="11"/>
  </conditionalFormatting>
  <conditionalFormatting sqref="C41:C46">
    <cfRule type="duplicateValues" dxfId="9" priority="10"/>
  </conditionalFormatting>
  <conditionalFormatting sqref="C42:C46">
    <cfRule type="duplicateValues" dxfId="8" priority="9"/>
  </conditionalFormatting>
  <conditionalFormatting sqref="C43:C46">
    <cfRule type="duplicateValues" dxfId="7" priority="8"/>
  </conditionalFormatting>
  <conditionalFormatting sqref="C44:C46">
    <cfRule type="duplicateValues" dxfId="6" priority="7"/>
  </conditionalFormatting>
  <conditionalFormatting sqref="C48:C49">
    <cfRule type="duplicateValues" dxfId="5" priority="6"/>
  </conditionalFormatting>
  <conditionalFormatting sqref="C45:C46">
    <cfRule type="duplicateValues" dxfId="4" priority="5"/>
  </conditionalFormatting>
  <conditionalFormatting sqref="C46">
    <cfRule type="duplicateValues" dxfId="3" priority="4"/>
  </conditionalFormatting>
  <conditionalFormatting sqref="C49">
    <cfRule type="duplicateValues" dxfId="2" priority="3"/>
  </conditionalFormatting>
  <conditionalFormatting sqref="C58">
    <cfRule type="duplicateValues" dxfId="1" priority="2"/>
  </conditionalFormatting>
  <conditionalFormatting sqref="C57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pane ySplit="4" topLeftCell="A470" activePane="bottomLeft" state="frozen"/>
      <selection pane="bottomLeft" activeCell="D503" sqref="D503:H503"/>
    </sheetView>
  </sheetViews>
  <sheetFormatPr defaultRowHeight="12"/>
  <cols>
    <col min="1" max="1" width="4.5703125" style="47" customWidth="1"/>
    <col min="2" max="2" width="8" style="47" bestFit="1" customWidth="1"/>
    <col min="3" max="3" width="34.28515625" style="47" bestFit="1" customWidth="1"/>
    <col min="4" max="4" width="15.140625" style="48" bestFit="1" customWidth="1"/>
    <col min="5" max="5" width="15.140625" style="19" bestFit="1" customWidth="1"/>
    <col min="6" max="6" width="15.140625" style="2" bestFit="1" customWidth="1"/>
    <col min="7" max="7" width="14.140625" style="48" bestFit="1" customWidth="1"/>
    <col min="8" max="8" width="15.140625" style="15" bestFit="1" customWidth="1"/>
    <col min="9" max="9" width="9.7109375" style="28" customWidth="1"/>
    <col min="10" max="10" width="11" style="14" bestFit="1" customWidth="1"/>
    <col min="11" max="11" width="11" style="14" customWidth="1"/>
    <col min="12" max="13" width="15.140625" style="8" bestFit="1" customWidth="1"/>
    <col min="14" max="14" width="15.140625" style="14" bestFit="1" customWidth="1"/>
    <col min="15" max="15" width="14.140625" style="14" bestFit="1" customWidth="1"/>
    <col min="16" max="16" width="8" style="14" bestFit="1" customWidth="1"/>
    <col min="17" max="16384" width="9.140625" style="14"/>
  </cols>
  <sheetData>
    <row r="1" spans="1:16">
      <c r="M1" s="8" t="s">
        <v>586</v>
      </c>
    </row>
    <row r="2" spans="1:16">
      <c r="A2" s="90" t="s">
        <v>777</v>
      </c>
      <c r="B2" s="89"/>
      <c r="C2" s="89"/>
      <c r="D2" s="89"/>
      <c r="E2" s="42"/>
      <c r="F2" s="38"/>
      <c r="G2" s="102"/>
      <c r="H2" s="42"/>
      <c r="L2" s="8" t="s">
        <v>585</v>
      </c>
      <c r="M2" s="8">
        <v>701</v>
      </c>
    </row>
    <row r="3" spans="1:16">
      <c r="J3" s="15"/>
      <c r="K3" s="15"/>
      <c r="L3" s="8" t="s">
        <v>587</v>
      </c>
      <c r="M3" s="24" t="s">
        <v>603</v>
      </c>
    </row>
    <row r="4" spans="1:16">
      <c r="A4" s="90" t="s">
        <v>0</v>
      </c>
      <c r="B4" s="90" t="s">
        <v>1</v>
      </c>
      <c r="C4" s="90" t="s">
        <v>2</v>
      </c>
      <c r="D4" s="94" t="s">
        <v>588</v>
      </c>
      <c r="E4" s="45" t="s">
        <v>587</v>
      </c>
      <c r="F4" s="40" t="s">
        <v>589</v>
      </c>
      <c r="G4" s="103" t="s">
        <v>590</v>
      </c>
      <c r="H4" s="44" t="s">
        <v>584</v>
      </c>
      <c r="L4" s="24" t="s">
        <v>604</v>
      </c>
      <c r="M4" s="24" t="s">
        <v>612</v>
      </c>
    </row>
    <row r="5" spans="1:16">
      <c r="A5" s="93">
        <v>1</v>
      </c>
      <c r="B5" s="93">
        <v>200</v>
      </c>
      <c r="C5" s="91" t="s">
        <v>3</v>
      </c>
      <c r="D5" s="95">
        <v>4102.2700000000004</v>
      </c>
      <c r="E5" s="43">
        <f>D5-H5</f>
        <v>1004.4400000000005</v>
      </c>
      <c r="F5" s="41">
        <f>IFERROR(VLOOKUP(B5,Plan1!B:D,3,0),"0,00")</f>
        <v>1361.56</v>
      </c>
      <c r="G5" s="104">
        <v>1736.27</v>
      </c>
      <c r="H5" s="43">
        <f>F5+G5</f>
        <v>3097.83</v>
      </c>
      <c r="I5" s="28" t="str">
        <f>VLOOKUP(B5,'FOLHA RESUMIDA'!C:D,2,0)</f>
        <v>MARIA DO CARMO DE SOUSA</v>
      </c>
    </row>
    <row r="6" spans="1:16">
      <c r="A6" s="93">
        <v>1</v>
      </c>
      <c r="B6" s="93">
        <v>397</v>
      </c>
      <c r="C6" s="91" t="s">
        <v>4</v>
      </c>
      <c r="D6" s="95">
        <v>4168.55</v>
      </c>
      <c r="E6" s="43">
        <f t="shared" ref="E6:E70" si="0">D6-H6</f>
        <v>1065.1400000000003</v>
      </c>
      <c r="F6" s="43">
        <f>IFERROR(VLOOKUP(B6,Plan1!B:D,3,0),"0,00")</f>
        <v>1417.31</v>
      </c>
      <c r="G6" s="104">
        <v>1686.1</v>
      </c>
      <c r="H6" s="106">
        <f t="shared" ref="H6:H26" si="1">F6+G6</f>
        <v>3103.41</v>
      </c>
      <c r="I6" s="28" t="str">
        <f>VLOOKUP(B6,'FOLHA RESUMIDA'!C:D,2,0)</f>
        <v>MARIA AMARA MEDEIROS</v>
      </c>
    </row>
    <row r="7" spans="1:16">
      <c r="A7" s="93">
        <v>1</v>
      </c>
      <c r="B7" s="93">
        <v>508</v>
      </c>
      <c r="C7" s="91" t="s">
        <v>5</v>
      </c>
      <c r="D7" s="95">
        <v>4236.6899999999996</v>
      </c>
      <c r="E7" s="43">
        <f t="shared" si="0"/>
        <v>1626.1799999999994</v>
      </c>
      <c r="F7" s="43">
        <f>IFERROR(VLOOKUP(B7,Plan1!B:D,3,0),"0,00")</f>
        <v>1440.48</v>
      </c>
      <c r="G7" s="104">
        <v>1170.03</v>
      </c>
      <c r="H7" s="106">
        <f t="shared" si="1"/>
        <v>2610.5100000000002</v>
      </c>
      <c r="I7" s="28" t="str">
        <f>VLOOKUP(B7,'FOLHA RESUMIDA'!C:D,2,0)</f>
        <v>SANDRA EMIDIO PEREIRA</v>
      </c>
      <c r="L7" s="15" t="s">
        <v>588</v>
      </c>
      <c r="M7" s="9" t="s">
        <v>587</v>
      </c>
      <c r="N7" s="15" t="s">
        <v>589</v>
      </c>
      <c r="O7" s="15" t="s">
        <v>590</v>
      </c>
      <c r="P7" s="10" t="s">
        <v>584</v>
      </c>
    </row>
    <row r="8" spans="1:16">
      <c r="A8" s="93">
        <v>1</v>
      </c>
      <c r="B8" s="93">
        <v>510</v>
      </c>
      <c r="C8" s="91" t="s">
        <v>6</v>
      </c>
      <c r="D8" s="95">
        <v>4806.71</v>
      </c>
      <c r="E8" s="43">
        <f t="shared" si="0"/>
        <v>4567.1400000000003</v>
      </c>
      <c r="F8" s="43" t="str">
        <f>IFERROR(VLOOKUP(B8,Plan1!B:D,3,0),"0,00")</f>
        <v>0,00</v>
      </c>
      <c r="G8" s="104">
        <v>239.57</v>
      </c>
      <c r="H8" s="106">
        <f t="shared" si="1"/>
        <v>239.57</v>
      </c>
      <c r="I8" s="28" t="str">
        <f>VLOOKUP(B8,'FOLHA RESUMIDA'!C:D,2,0)</f>
        <v>FRANCISCO FERREIRA DE SOUSA</v>
      </c>
    </row>
    <row r="9" spans="1:16">
      <c r="A9" s="93">
        <v>1</v>
      </c>
      <c r="B9" s="93">
        <v>542</v>
      </c>
      <c r="C9" s="91" t="s">
        <v>7</v>
      </c>
      <c r="D9" s="95">
        <v>2031.72</v>
      </c>
      <c r="E9" s="43">
        <f t="shared" si="0"/>
        <v>408.88000000000011</v>
      </c>
      <c r="F9" s="43">
        <f>IFERROR(VLOOKUP(B9,Plan1!B:D,3,0),"0,00")</f>
        <v>561.51</v>
      </c>
      <c r="G9" s="104">
        <v>1061.33</v>
      </c>
      <c r="H9" s="106">
        <f t="shared" si="1"/>
        <v>1622.84</v>
      </c>
      <c r="I9" s="28" t="str">
        <f>VLOOKUP(B9,'FOLHA RESUMIDA'!C:D,2,0)</f>
        <v>ANA MARTA MARCELINO DA SILVA</v>
      </c>
    </row>
    <row r="10" spans="1:16">
      <c r="A10" s="93">
        <v>1</v>
      </c>
      <c r="B10" s="93">
        <v>788</v>
      </c>
      <c r="C10" s="91" t="s">
        <v>8</v>
      </c>
      <c r="D10" s="95">
        <v>2807.61</v>
      </c>
      <c r="E10" s="43">
        <f t="shared" si="0"/>
        <v>966.95000000000027</v>
      </c>
      <c r="F10" s="43">
        <f>IFERROR(VLOOKUP(B10,Plan1!B:D,3,0),"0,00")</f>
        <v>950.56</v>
      </c>
      <c r="G10" s="104">
        <v>890.1</v>
      </c>
      <c r="H10" s="106">
        <f t="shared" si="1"/>
        <v>1840.6599999999999</v>
      </c>
      <c r="I10" s="28" t="str">
        <f>VLOOKUP(B10,'FOLHA RESUMIDA'!C:D,2,0)</f>
        <v>IVONEIDE FRANCISCA S ALMEIDA</v>
      </c>
    </row>
    <row r="11" spans="1:16">
      <c r="A11" s="93">
        <v>1</v>
      </c>
      <c r="B11" s="93">
        <v>820</v>
      </c>
      <c r="C11" s="91" t="s">
        <v>9</v>
      </c>
      <c r="D11" s="95">
        <v>2116.63</v>
      </c>
      <c r="E11" s="43">
        <f t="shared" si="0"/>
        <v>1066.47</v>
      </c>
      <c r="F11" s="43">
        <f>IFERROR(VLOOKUP(B11,Plan1!B:D,3,0),"0,00")</f>
        <v>550.32000000000005</v>
      </c>
      <c r="G11" s="104">
        <v>499.84</v>
      </c>
      <c r="H11" s="106">
        <f t="shared" si="1"/>
        <v>1050.1600000000001</v>
      </c>
      <c r="I11" s="28" t="str">
        <f>VLOOKUP(B11,'FOLHA RESUMIDA'!C:D,2,0)</f>
        <v>JOSE TELMO DA PAIXAO</v>
      </c>
    </row>
    <row r="12" spans="1:16">
      <c r="A12" s="93">
        <v>1</v>
      </c>
      <c r="B12" s="93">
        <v>830</v>
      </c>
      <c r="C12" s="91" t="s">
        <v>10</v>
      </c>
      <c r="D12" s="95">
        <v>4173.26</v>
      </c>
      <c r="E12" s="43">
        <f t="shared" si="0"/>
        <v>1300.5900000000001</v>
      </c>
      <c r="F12" s="43">
        <f>IFERROR(VLOOKUP(B12,Plan1!B:D,3,0),"0,00")</f>
        <v>1418.91</v>
      </c>
      <c r="G12" s="104">
        <v>1453.76</v>
      </c>
      <c r="H12" s="106">
        <f t="shared" si="1"/>
        <v>2872.67</v>
      </c>
      <c r="I12" s="28" t="str">
        <f>VLOOKUP(B12,'FOLHA RESUMIDA'!C:D,2,0)</f>
        <v>CARLOS ANTONIO DA SILVA</v>
      </c>
    </row>
    <row r="13" spans="1:16">
      <c r="A13" s="93">
        <v>1</v>
      </c>
      <c r="B13" s="93">
        <v>863</v>
      </c>
      <c r="C13" s="91" t="s">
        <v>11</v>
      </c>
      <c r="D13" s="95">
        <v>5079.92</v>
      </c>
      <c r="E13" s="43">
        <f t="shared" si="0"/>
        <v>2939.19</v>
      </c>
      <c r="F13" s="43" t="str">
        <f>IFERROR(VLOOKUP(B13,Plan1!B:D,3,0),"0,00")</f>
        <v>0,00</v>
      </c>
      <c r="G13" s="104">
        <v>2140.73</v>
      </c>
      <c r="H13" s="106">
        <f t="shared" si="1"/>
        <v>2140.73</v>
      </c>
      <c r="I13" s="28" t="str">
        <f>VLOOKUP(B13,'FOLHA RESUMIDA'!C:D,2,0)</f>
        <v>JOSE AMARO DOS SANTOS</v>
      </c>
    </row>
    <row r="14" spans="1:16">
      <c r="A14" s="93">
        <v>1</v>
      </c>
      <c r="B14" s="93">
        <v>871</v>
      </c>
      <c r="C14" s="91" t="s">
        <v>12</v>
      </c>
      <c r="D14" s="95">
        <v>4687.2</v>
      </c>
      <c r="E14" s="43">
        <f t="shared" si="0"/>
        <v>2471.87</v>
      </c>
      <c r="F14" s="43">
        <f>IFERROR(VLOOKUP(B14,Plan1!B:D,3,0),"0,00")</f>
        <v>1525.84</v>
      </c>
      <c r="G14" s="104">
        <v>689.49</v>
      </c>
      <c r="H14" s="106">
        <f t="shared" si="1"/>
        <v>2215.33</v>
      </c>
      <c r="I14" s="28" t="str">
        <f>VLOOKUP(B14,'FOLHA RESUMIDA'!C:D,2,0)</f>
        <v>MARIA LUISA P DE LEMOS</v>
      </c>
    </row>
    <row r="15" spans="1:16">
      <c r="A15" s="93">
        <v>1</v>
      </c>
      <c r="B15" s="93">
        <v>897</v>
      </c>
      <c r="C15" s="91" t="s">
        <v>13</v>
      </c>
      <c r="D15" s="95">
        <v>1579.46</v>
      </c>
      <c r="E15" s="43">
        <f t="shared" si="0"/>
        <v>1409.46</v>
      </c>
      <c r="F15" s="43">
        <f>IFERROR(VLOOKUP(B15,Plan1!B:D,3,0),"0,00")</f>
        <v>157.94999999999999</v>
      </c>
      <c r="G15" s="104">
        <v>12.05</v>
      </c>
      <c r="H15" s="106">
        <f t="shared" si="1"/>
        <v>170</v>
      </c>
      <c r="I15" s="28" t="str">
        <f>VLOOKUP(B15,'FOLHA RESUMIDA'!C:D,2,0)</f>
        <v>EUNICE DE ASSIS CALIXTO</v>
      </c>
    </row>
    <row r="16" spans="1:16">
      <c r="A16" s="93">
        <v>1</v>
      </c>
      <c r="B16" s="93">
        <v>996</v>
      </c>
      <c r="C16" s="91" t="s">
        <v>14</v>
      </c>
      <c r="D16" s="95">
        <v>3283.6</v>
      </c>
      <c r="E16" s="43">
        <f t="shared" si="0"/>
        <v>1167.6500000000001</v>
      </c>
      <c r="F16" s="43">
        <f>IFERROR(VLOOKUP(B16,Plan1!B:D,3,0),"0,00")</f>
        <v>1116.42</v>
      </c>
      <c r="G16" s="104">
        <v>999.53</v>
      </c>
      <c r="H16" s="106">
        <f t="shared" si="1"/>
        <v>2115.9499999999998</v>
      </c>
      <c r="I16" s="28" t="str">
        <f>VLOOKUP(B16,'FOLHA RESUMIDA'!C:D,2,0)</f>
        <v>FIRMINO SIQUEIRA DA SILVA</v>
      </c>
    </row>
    <row r="17" spans="1:13">
      <c r="A17" s="93">
        <v>1</v>
      </c>
      <c r="B17" s="93">
        <v>1008</v>
      </c>
      <c r="C17" s="91" t="s">
        <v>15</v>
      </c>
      <c r="D17" s="95">
        <v>1828.4</v>
      </c>
      <c r="E17" s="43">
        <f t="shared" si="0"/>
        <v>619.31000000000017</v>
      </c>
      <c r="F17" s="43">
        <f>IFERROR(VLOOKUP(B17,Plan1!B:D,3,0),"0,00")</f>
        <v>621.66</v>
      </c>
      <c r="G17" s="104">
        <v>587.42999999999995</v>
      </c>
      <c r="H17" s="106">
        <f t="shared" si="1"/>
        <v>1209.0899999999999</v>
      </c>
      <c r="I17" s="28" t="str">
        <f>VLOOKUP(B17,'FOLHA RESUMIDA'!C:D,2,0)</f>
        <v>MARIO JOSE DO NASCIMENTO</v>
      </c>
    </row>
    <row r="18" spans="1:13">
      <c r="A18" s="93">
        <v>1</v>
      </c>
      <c r="B18" s="93">
        <v>1037</v>
      </c>
      <c r="C18" s="91" t="s">
        <v>16</v>
      </c>
      <c r="D18" s="95">
        <v>3127.25</v>
      </c>
      <c r="E18" s="43">
        <f t="shared" si="0"/>
        <v>1113.49</v>
      </c>
      <c r="F18" s="43">
        <f>IFERROR(VLOOKUP(B18,Plan1!B:D,3,0),"0,00")</f>
        <v>1063.27</v>
      </c>
      <c r="G18" s="104">
        <v>950.49</v>
      </c>
      <c r="H18" s="106">
        <f t="shared" si="1"/>
        <v>2013.76</v>
      </c>
      <c r="I18" s="28" t="str">
        <f>VLOOKUP(B18,'FOLHA RESUMIDA'!C:D,2,0)</f>
        <v>DAVI INACIO FILHO</v>
      </c>
    </row>
    <row r="19" spans="1:13">
      <c r="A19" s="93">
        <v>1</v>
      </c>
      <c r="B19" s="93">
        <v>1051</v>
      </c>
      <c r="C19" s="91" t="s">
        <v>17</v>
      </c>
      <c r="D19" s="95">
        <v>16814.78</v>
      </c>
      <c r="E19" s="43">
        <f t="shared" si="0"/>
        <v>5749.8599999999988</v>
      </c>
      <c r="F19" s="43">
        <f>IFERROR(VLOOKUP(B19,Plan1!B:D,3,0),"0,00")</f>
        <v>5717.03</v>
      </c>
      <c r="G19" s="104">
        <v>5347.89</v>
      </c>
      <c r="H19" s="106">
        <f t="shared" si="1"/>
        <v>11064.92</v>
      </c>
      <c r="I19" s="60" t="str">
        <f>VLOOKUP(B19,'FOLHA RESUMIDA'!C:D,2,0)</f>
        <v>GEORGE HAROLD DE B  WALMSLEY</v>
      </c>
    </row>
    <row r="20" spans="1:13">
      <c r="A20" s="93">
        <v>1</v>
      </c>
      <c r="B20" s="93">
        <v>1056</v>
      </c>
      <c r="C20" s="91" t="s">
        <v>18</v>
      </c>
      <c r="D20" s="95">
        <v>4388.05</v>
      </c>
      <c r="E20" s="43">
        <f t="shared" si="0"/>
        <v>2235.67</v>
      </c>
      <c r="F20" s="43">
        <f>IFERROR(VLOOKUP(B20,Plan1!B:D,3,0),"0,00")</f>
        <v>1286.99</v>
      </c>
      <c r="G20" s="104">
        <v>865.39</v>
      </c>
      <c r="H20" s="106">
        <f t="shared" si="1"/>
        <v>2152.38</v>
      </c>
      <c r="I20" s="60" t="str">
        <f>VLOOKUP(B20,'FOLHA RESUMIDA'!C:D,2,0)</f>
        <v>VALERIA MARIA DA SILVA</v>
      </c>
    </row>
    <row r="21" spans="1:13" s="11" customFormat="1">
      <c r="A21" s="100">
        <v>1</v>
      </c>
      <c r="B21" s="100">
        <v>1067</v>
      </c>
      <c r="C21" s="83" t="s">
        <v>19</v>
      </c>
      <c r="E21" s="80"/>
      <c r="F21" s="80">
        <v>1367.42</v>
      </c>
      <c r="G21" s="80"/>
      <c r="H21" s="106">
        <f t="shared" si="1"/>
        <v>1367.42</v>
      </c>
      <c r="I21" s="60" t="str">
        <f>VLOOKUP(B21,'FOLHA RESUMIDA'!C:D,2,0)</f>
        <v>ALCINEIA JOSE CABRAL DE MELO</v>
      </c>
      <c r="L21" s="12"/>
      <c r="M21" s="12"/>
    </row>
    <row r="22" spans="1:13">
      <c r="A22" s="93">
        <v>1</v>
      </c>
      <c r="B22" s="93">
        <v>1071</v>
      </c>
      <c r="C22" s="91" t="s">
        <v>20</v>
      </c>
      <c r="D22" s="95">
        <v>1790.39</v>
      </c>
      <c r="E22" s="43">
        <f t="shared" si="0"/>
        <v>363.13000000000011</v>
      </c>
      <c r="F22" s="43">
        <f>IFERROR(VLOOKUP(B22,Plan1!B:D,3,0),"0,00")</f>
        <v>592.05999999999995</v>
      </c>
      <c r="G22" s="104">
        <v>835.2</v>
      </c>
      <c r="H22" s="106">
        <f t="shared" si="1"/>
        <v>1427.26</v>
      </c>
      <c r="I22" s="60" t="str">
        <f>VLOOKUP(B22,'FOLHA RESUMIDA'!C:D,2,0)</f>
        <v>MARIA JOSE DA HORA</v>
      </c>
    </row>
    <row r="23" spans="1:13">
      <c r="A23" s="93">
        <v>1</v>
      </c>
      <c r="B23" s="93">
        <v>1080</v>
      </c>
      <c r="C23" s="91" t="s">
        <v>21</v>
      </c>
      <c r="D23" s="95">
        <v>3433.36</v>
      </c>
      <c r="E23" s="43">
        <f t="shared" si="0"/>
        <v>977.27</v>
      </c>
      <c r="F23" s="43">
        <f>IFERROR(VLOOKUP(B23,Plan1!B:D,3,0),"0,00")</f>
        <v>1167.3399999999999</v>
      </c>
      <c r="G23" s="104">
        <v>1288.75</v>
      </c>
      <c r="H23" s="106">
        <f t="shared" si="1"/>
        <v>2456.09</v>
      </c>
      <c r="I23" s="60" t="str">
        <f>VLOOKUP(B23,'FOLHA RESUMIDA'!C:D,2,0)</f>
        <v>VALDIRENE ANDRE PEREIRA</v>
      </c>
    </row>
    <row r="24" spans="1:13">
      <c r="A24" s="93">
        <v>1</v>
      </c>
      <c r="B24" s="93">
        <v>1099</v>
      </c>
      <c r="C24" s="91" t="s">
        <v>22</v>
      </c>
      <c r="D24" s="95">
        <v>3127.25</v>
      </c>
      <c r="E24" s="43">
        <f t="shared" si="0"/>
        <v>723.90000000000009</v>
      </c>
      <c r="F24" s="43">
        <f>IFERROR(VLOOKUP(B24,Plan1!B:D,3,0),"0,00")</f>
        <v>1063.27</v>
      </c>
      <c r="G24" s="104">
        <v>1340.08</v>
      </c>
      <c r="H24" s="106">
        <f t="shared" si="1"/>
        <v>2403.35</v>
      </c>
      <c r="I24" s="60" t="str">
        <f>VLOOKUP(B24,'FOLHA RESUMIDA'!C:D,2,0)</f>
        <v>VALERIA DA SILVA SOUZA</v>
      </c>
    </row>
    <row r="25" spans="1:13" s="20" customFormat="1">
      <c r="A25" s="93">
        <v>1</v>
      </c>
      <c r="B25" s="93">
        <v>1125</v>
      </c>
      <c r="C25" s="91" t="s">
        <v>23</v>
      </c>
      <c r="D25" s="95">
        <v>2572.79</v>
      </c>
      <c r="E25" s="43">
        <f t="shared" si="0"/>
        <v>943.36000000000013</v>
      </c>
      <c r="F25" s="43">
        <f>IFERROR(VLOOKUP(B25,Plan1!B:D,3,0),"0,00")</f>
        <v>874.75</v>
      </c>
      <c r="G25" s="104">
        <v>754.68</v>
      </c>
      <c r="H25" s="106">
        <f t="shared" si="1"/>
        <v>1629.4299999999998</v>
      </c>
      <c r="I25" s="28" t="str">
        <f>VLOOKUP(B25,'FOLHA RESUMIDA'!C:D,2,0)</f>
        <v>IVANILDO FELIX DA SILVA</v>
      </c>
      <c r="L25" s="8"/>
      <c r="M25" s="8"/>
    </row>
    <row r="26" spans="1:13">
      <c r="A26" s="93">
        <v>1</v>
      </c>
      <c r="B26" s="93">
        <v>1126</v>
      </c>
      <c r="C26" s="91" t="s">
        <v>24</v>
      </c>
      <c r="D26" s="95">
        <v>5367.85</v>
      </c>
      <c r="E26" s="43">
        <f t="shared" si="0"/>
        <v>2049.6500000000005</v>
      </c>
      <c r="F26" s="43">
        <f>IFERROR(VLOOKUP(B26,Plan1!B:D,3,0),"0,00")</f>
        <v>1825.07</v>
      </c>
      <c r="G26" s="104">
        <v>1493.13</v>
      </c>
      <c r="H26" s="106">
        <f t="shared" si="1"/>
        <v>3318.2</v>
      </c>
      <c r="I26" s="28" t="str">
        <f>VLOOKUP(B26,'FOLHA RESUMIDA'!C:D,2,0)</f>
        <v>ALUISIO GOMES FERREIRA FILHO</v>
      </c>
    </row>
    <row r="27" spans="1:13">
      <c r="A27" s="93">
        <v>2</v>
      </c>
      <c r="B27" s="93">
        <v>1135</v>
      </c>
      <c r="C27" s="91" t="s">
        <v>414</v>
      </c>
      <c r="D27" s="95">
        <v>2824.62</v>
      </c>
      <c r="E27" s="43">
        <f t="shared" si="0"/>
        <v>1248.8499999999999</v>
      </c>
      <c r="F27" s="43">
        <f>IFERROR(VLOOKUP(B27,Plan1!B:D,3,0),"0,00")</f>
        <v>960.37</v>
      </c>
      <c r="G27" s="104">
        <v>615.4</v>
      </c>
      <c r="H27" s="43">
        <f t="shared" ref="H6:H70" si="2">F27+G27</f>
        <v>1575.77</v>
      </c>
      <c r="I27" s="28" t="str">
        <f>VLOOKUP(B27,'FOLHA RESUMIDA'!C:D,2,0)</f>
        <v>ANTONIO LUIZ DOS SANTOS</v>
      </c>
    </row>
    <row r="28" spans="1:13">
      <c r="A28" s="93">
        <v>1</v>
      </c>
      <c r="B28" s="93">
        <v>1159</v>
      </c>
      <c r="C28" s="91" t="s">
        <v>25</v>
      </c>
      <c r="D28" s="95">
        <v>1623.03</v>
      </c>
      <c r="E28" s="43">
        <f t="shared" si="0"/>
        <v>1095.0900000000001</v>
      </c>
      <c r="F28" s="43">
        <f>IFERROR(VLOOKUP(B28,Plan1!B:D,3,0),"0,00")</f>
        <v>473.84</v>
      </c>
      <c r="G28" s="104">
        <v>54.1</v>
      </c>
      <c r="H28" s="43">
        <f t="shared" si="2"/>
        <v>527.93999999999994</v>
      </c>
      <c r="I28" s="28" t="str">
        <f>VLOOKUP(B28,'FOLHA RESUMIDA'!C:D,2,0)</f>
        <v>VERA LUCIA MARIA C  DA SILVA</v>
      </c>
    </row>
    <row r="29" spans="1:13">
      <c r="A29" s="93">
        <v>1</v>
      </c>
      <c r="B29" s="93">
        <v>1164</v>
      </c>
      <c r="C29" s="91" t="s">
        <v>26</v>
      </c>
      <c r="D29" s="95">
        <v>4381.8999999999996</v>
      </c>
      <c r="E29" s="43">
        <f t="shared" si="0"/>
        <v>1113.4399999999996</v>
      </c>
      <c r="F29" s="43">
        <f>IFERROR(VLOOKUP(B29,Plan1!B:D,3,0),"0,00")</f>
        <v>1489.85</v>
      </c>
      <c r="G29" s="104">
        <v>1778.61</v>
      </c>
      <c r="H29" s="43">
        <f t="shared" si="2"/>
        <v>3268.46</v>
      </c>
      <c r="I29" s="28" t="str">
        <f>VLOOKUP(B29,'FOLHA RESUMIDA'!C:D,2,0)</f>
        <v>TERESINHA MARIA DE F  FELIX</v>
      </c>
    </row>
    <row r="30" spans="1:13">
      <c r="A30" s="93">
        <v>1</v>
      </c>
      <c r="B30" s="93">
        <v>1169</v>
      </c>
      <c r="C30" s="91" t="s">
        <v>27</v>
      </c>
      <c r="D30" s="95">
        <v>2943.15</v>
      </c>
      <c r="E30" s="43">
        <f t="shared" si="0"/>
        <v>1646.54</v>
      </c>
      <c r="F30" s="43">
        <f>IFERROR(VLOOKUP(B30,Plan1!B:D,3,0),"0,00")</f>
        <v>918.48</v>
      </c>
      <c r="G30" s="104">
        <v>378.13</v>
      </c>
      <c r="H30" s="43">
        <f t="shared" si="2"/>
        <v>1296.6100000000001</v>
      </c>
      <c r="I30" s="28" t="str">
        <f>VLOOKUP(B30,'FOLHA RESUMIDA'!C:D,2,0)</f>
        <v>MARIA DO CARMO SANTOS</v>
      </c>
    </row>
    <row r="31" spans="1:13">
      <c r="A31" s="93">
        <v>1</v>
      </c>
      <c r="B31" s="93">
        <v>1177</v>
      </c>
      <c r="C31" s="91" t="s">
        <v>28</v>
      </c>
      <c r="D31" s="95">
        <v>3114.16</v>
      </c>
      <c r="E31" s="43">
        <f t="shared" si="0"/>
        <v>1701.51</v>
      </c>
      <c r="F31" s="43">
        <f>IFERROR(VLOOKUP(B31,Plan1!B:D,3,0),"0,00")</f>
        <v>1058.81</v>
      </c>
      <c r="G31" s="104">
        <v>353.84</v>
      </c>
      <c r="H31" s="43">
        <f t="shared" si="2"/>
        <v>1412.6499999999999</v>
      </c>
      <c r="I31" s="28" t="str">
        <f>VLOOKUP(B31,'FOLHA RESUMIDA'!C:D,2,0)</f>
        <v>SELMA MARIA P DO NASCIMENTO</v>
      </c>
    </row>
    <row r="32" spans="1:13">
      <c r="A32" s="93">
        <v>1</v>
      </c>
      <c r="B32" s="93">
        <v>1221</v>
      </c>
      <c r="C32" s="91" t="s">
        <v>29</v>
      </c>
      <c r="D32" s="95">
        <v>7962.09</v>
      </c>
      <c r="E32" s="43">
        <f t="shared" si="0"/>
        <v>2575.21</v>
      </c>
      <c r="F32" s="43">
        <f>IFERROR(VLOOKUP(B32,Plan1!B:D,3,0),"0,00")</f>
        <v>2707.11</v>
      </c>
      <c r="G32" s="104">
        <v>2679.77</v>
      </c>
      <c r="H32" s="43">
        <f t="shared" si="2"/>
        <v>5386.88</v>
      </c>
      <c r="I32" s="28" t="str">
        <f>VLOOKUP(B32,'FOLHA RESUMIDA'!C:D,2,0)</f>
        <v>JOSE CARLOS TENORIO DE MELO</v>
      </c>
    </row>
    <row r="33" spans="1:9">
      <c r="A33" s="93">
        <v>1</v>
      </c>
      <c r="B33" s="93">
        <v>1229</v>
      </c>
      <c r="C33" s="91" t="s">
        <v>30</v>
      </c>
      <c r="D33" s="95">
        <v>3374.19</v>
      </c>
      <c r="E33" s="43">
        <f t="shared" si="0"/>
        <v>1384.35</v>
      </c>
      <c r="F33" s="43">
        <f>IFERROR(VLOOKUP(B33,Plan1!B:D,3,0),"0,00")</f>
        <v>1116.42</v>
      </c>
      <c r="G33" s="104">
        <v>873.42</v>
      </c>
      <c r="H33" s="43">
        <f t="shared" si="2"/>
        <v>1989.8400000000001</v>
      </c>
      <c r="I33" s="28" t="str">
        <f>VLOOKUP(B33,'FOLHA RESUMIDA'!C:D,2,0)</f>
        <v>IVANETE RODRIGUES DOS SANTOS</v>
      </c>
    </row>
    <row r="34" spans="1:9">
      <c r="A34" s="93">
        <v>1</v>
      </c>
      <c r="B34" s="93">
        <v>1243</v>
      </c>
      <c r="C34" s="91" t="s">
        <v>31</v>
      </c>
      <c r="D34" s="95">
        <v>2174.3000000000002</v>
      </c>
      <c r="E34" s="43">
        <f t="shared" si="0"/>
        <v>918.61000000000013</v>
      </c>
      <c r="F34" s="43">
        <f>IFERROR(VLOOKUP(B34,Plan1!B:D,3,0),"0,00")</f>
        <v>719.65</v>
      </c>
      <c r="G34" s="104">
        <v>536.04</v>
      </c>
      <c r="H34" s="43">
        <f t="shared" si="2"/>
        <v>1255.69</v>
      </c>
      <c r="I34" s="28" t="str">
        <f>VLOOKUP(B34,'FOLHA RESUMIDA'!C:D,2,0)</f>
        <v>MARIA EUGENIA VILARIM LIMA</v>
      </c>
    </row>
    <row r="35" spans="1:9">
      <c r="A35" s="93">
        <v>1</v>
      </c>
      <c r="B35" s="93">
        <v>1258</v>
      </c>
      <c r="C35" s="91" t="s">
        <v>32</v>
      </c>
      <c r="D35" s="95">
        <v>5073.3500000000004</v>
      </c>
      <c r="E35" s="43">
        <f t="shared" si="0"/>
        <v>2384.7300000000005</v>
      </c>
      <c r="F35" s="43">
        <f>IFERROR(VLOOKUP(B35,Plan1!B:D,3,0),"0,00")</f>
        <v>1724.94</v>
      </c>
      <c r="G35" s="104">
        <v>963.68</v>
      </c>
      <c r="H35" s="43">
        <f t="shared" si="2"/>
        <v>2688.62</v>
      </c>
      <c r="I35" s="28" t="str">
        <f>VLOOKUP(B35,'FOLHA RESUMIDA'!C:D,2,0)</f>
        <v>ADIGALENE RODRIGUES DA SILVA</v>
      </c>
    </row>
    <row r="36" spans="1:9">
      <c r="A36" s="93">
        <v>1</v>
      </c>
      <c r="B36" s="93">
        <v>1263</v>
      </c>
      <c r="C36" s="91" t="s">
        <v>33</v>
      </c>
      <c r="D36" s="95">
        <v>14019.39</v>
      </c>
      <c r="E36" s="43">
        <f t="shared" si="0"/>
        <v>10369.83</v>
      </c>
      <c r="F36" s="43" t="str">
        <f>IFERROR(VLOOKUP(B36,Plan1!B:D,3,0),"0,00")</f>
        <v>0,00</v>
      </c>
      <c r="G36" s="104">
        <v>3649.56</v>
      </c>
      <c r="H36" s="43">
        <f t="shared" si="2"/>
        <v>3649.56</v>
      </c>
      <c r="I36" s="28" t="str">
        <f>VLOOKUP(B36,'FOLHA RESUMIDA'!C:D,2,0)</f>
        <v>JOVITA MARIA DE FARIAS BRAGA</v>
      </c>
    </row>
    <row r="37" spans="1:9">
      <c r="A37" s="93">
        <v>1</v>
      </c>
      <c r="B37" s="93">
        <v>1267</v>
      </c>
      <c r="C37" s="91" t="s">
        <v>34</v>
      </c>
      <c r="D37" s="95">
        <v>17172.39</v>
      </c>
      <c r="E37" s="43">
        <f t="shared" si="0"/>
        <v>5877.43</v>
      </c>
      <c r="F37" s="43">
        <f>IFERROR(VLOOKUP(B37,Plan1!B:D,3,0),"0,00")</f>
        <v>5838.61</v>
      </c>
      <c r="G37" s="104">
        <v>5456.35</v>
      </c>
      <c r="H37" s="43">
        <f t="shared" si="2"/>
        <v>11294.96</v>
      </c>
      <c r="I37" s="28" t="str">
        <f>VLOOKUP(B37,'FOLHA RESUMIDA'!C:D,2,0)</f>
        <v>MARCO AURELIO O DE OLIVEIRA</v>
      </c>
    </row>
    <row r="38" spans="1:9">
      <c r="A38" s="93">
        <v>1</v>
      </c>
      <c r="B38" s="93">
        <v>1269</v>
      </c>
      <c r="C38" s="91" t="s">
        <v>35</v>
      </c>
      <c r="D38" s="95">
        <v>1579.46</v>
      </c>
      <c r="E38" s="43">
        <f t="shared" si="0"/>
        <v>390.42000000000007</v>
      </c>
      <c r="F38" s="43">
        <f>IFERROR(VLOOKUP(B38,Plan1!B:D,3,0),"0,00")</f>
        <v>537.02</v>
      </c>
      <c r="G38" s="104">
        <v>652.02</v>
      </c>
      <c r="H38" s="43">
        <f t="shared" si="2"/>
        <v>1189.04</v>
      </c>
      <c r="I38" s="28" t="str">
        <f>VLOOKUP(B38,'FOLHA RESUMIDA'!C:D,2,0)</f>
        <v>VALDECY FERREIRA DA COSTA</v>
      </c>
    </row>
    <row r="39" spans="1:9">
      <c r="A39" s="93">
        <v>1</v>
      </c>
      <c r="B39" s="93">
        <v>1328</v>
      </c>
      <c r="C39" s="91" t="s">
        <v>36</v>
      </c>
      <c r="D39" s="95">
        <v>4359.8100000000004</v>
      </c>
      <c r="E39" s="43">
        <f t="shared" si="0"/>
        <v>4313.79</v>
      </c>
      <c r="F39" s="43" t="str">
        <f>IFERROR(VLOOKUP(B39,Plan1!B:D,3,0),"0,00")</f>
        <v>0,00</v>
      </c>
      <c r="G39" s="104">
        <v>46.02</v>
      </c>
      <c r="H39" s="43">
        <f t="shared" si="2"/>
        <v>46.02</v>
      </c>
      <c r="I39" s="28" t="str">
        <f>VLOOKUP(B39,'FOLHA RESUMIDA'!C:D,2,0)</f>
        <v>LIZETE ALFREDINA DA SILVA</v>
      </c>
    </row>
    <row r="40" spans="1:9">
      <c r="A40" s="93">
        <v>1</v>
      </c>
      <c r="B40" s="93">
        <v>1330</v>
      </c>
      <c r="C40" s="91" t="s">
        <v>37</v>
      </c>
      <c r="D40" s="95">
        <v>3098.44</v>
      </c>
      <c r="E40" s="43">
        <f t="shared" si="0"/>
        <v>1879.5300000000002</v>
      </c>
      <c r="F40" s="43">
        <f>IFERROR(VLOOKUP(B40,Plan1!B:D,3,0),"0,00")</f>
        <v>964.41</v>
      </c>
      <c r="G40" s="104">
        <v>254.5</v>
      </c>
      <c r="H40" s="43">
        <f t="shared" si="2"/>
        <v>1218.9099999999999</v>
      </c>
      <c r="I40" s="28" t="str">
        <f>VLOOKUP(B40,'FOLHA RESUMIDA'!C:D,2,0)</f>
        <v>IVANISE MARIA DA LUZ SANTOS</v>
      </c>
    </row>
    <row r="41" spans="1:9">
      <c r="A41" s="93">
        <v>1</v>
      </c>
      <c r="B41" s="93">
        <v>1333</v>
      </c>
      <c r="C41" s="91" t="s">
        <v>38</v>
      </c>
      <c r="D41" s="95">
        <v>3127.25</v>
      </c>
      <c r="E41" s="43">
        <f t="shared" si="0"/>
        <v>1162.56</v>
      </c>
      <c r="F41" s="43">
        <f>IFERROR(VLOOKUP(B41,Plan1!B:D,3,0),"0,00")</f>
        <v>1063.27</v>
      </c>
      <c r="G41" s="104">
        <v>901.42</v>
      </c>
      <c r="H41" s="43">
        <f t="shared" si="2"/>
        <v>1964.69</v>
      </c>
      <c r="I41" s="28" t="str">
        <f>VLOOKUP(B41,'FOLHA RESUMIDA'!C:D,2,0)</f>
        <v>JORGE CUNHA OLIVEIRA</v>
      </c>
    </row>
    <row r="42" spans="1:9">
      <c r="A42" s="93">
        <v>1</v>
      </c>
      <c r="B42" s="93">
        <v>1337</v>
      </c>
      <c r="C42" s="91" t="s">
        <v>39</v>
      </c>
      <c r="D42" s="95">
        <v>3879.02</v>
      </c>
      <c r="E42" s="43">
        <f t="shared" si="0"/>
        <v>1702.67</v>
      </c>
      <c r="F42" s="43">
        <f>IFERROR(VLOOKUP(B42,Plan1!B:D,3,0),"0,00")</f>
        <v>1318.87</v>
      </c>
      <c r="G42" s="104">
        <v>857.48</v>
      </c>
      <c r="H42" s="43">
        <f t="shared" si="2"/>
        <v>2176.35</v>
      </c>
      <c r="I42" s="28" t="str">
        <f>VLOOKUP(B42,'FOLHA RESUMIDA'!C:D,2,0)</f>
        <v>ROSILDA BARBOSA DOS SANTOS</v>
      </c>
    </row>
    <row r="43" spans="1:9">
      <c r="A43" s="93">
        <v>1</v>
      </c>
      <c r="B43" s="93">
        <v>1363</v>
      </c>
      <c r="C43" s="91" t="s">
        <v>40</v>
      </c>
      <c r="D43" s="95">
        <v>4142.3100000000004</v>
      </c>
      <c r="E43" s="43">
        <f t="shared" si="0"/>
        <v>1283.0600000000004</v>
      </c>
      <c r="F43" s="43">
        <f>IFERROR(VLOOKUP(B43,Plan1!B:D,3,0),"0,00")</f>
        <v>1408.39</v>
      </c>
      <c r="G43" s="104">
        <v>1450.86</v>
      </c>
      <c r="H43" s="43">
        <f t="shared" si="2"/>
        <v>2859.25</v>
      </c>
      <c r="I43" s="28" t="str">
        <f>VLOOKUP(B43,'FOLHA RESUMIDA'!C:D,2,0)</f>
        <v>JOSE CARLOS FERREIRA DE ARRUDA</v>
      </c>
    </row>
    <row r="44" spans="1:9">
      <c r="A44" s="93">
        <v>1</v>
      </c>
      <c r="B44" s="93">
        <v>1369</v>
      </c>
      <c r="C44" s="91" t="s">
        <v>41</v>
      </c>
      <c r="D44" s="95">
        <v>2488</v>
      </c>
      <c r="E44" s="43">
        <f t="shared" si="0"/>
        <v>1326.96</v>
      </c>
      <c r="F44" s="43">
        <f>IFERROR(VLOOKUP(B44,Plan1!B:D,3,0),"0,00")</f>
        <v>716.64</v>
      </c>
      <c r="G44" s="104">
        <v>444.4</v>
      </c>
      <c r="H44" s="43">
        <f t="shared" si="2"/>
        <v>1161.04</v>
      </c>
      <c r="I44" s="28" t="str">
        <f>VLOOKUP(B44,'FOLHA RESUMIDA'!C:D,2,0)</f>
        <v>ELIANE BATISTA DE CASTILHO</v>
      </c>
    </row>
    <row r="45" spans="1:9">
      <c r="A45" s="93">
        <v>1</v>
      </c>
      <c r="B45" s="93">
        <v>1393</v>
      </c>
      <c r="C45" s="91" t="s">
        <v>42</v>
      </c>
      <c r="D45" s="95">
        <v>3568.75</v>
      </c>
      <c r="E45" s="43">
        <f t="shared" si="0"/>
        <v>868.90999999999985</v>
      </c>
      <c r="F45" s="43">
        <f>IFERROR(VLOOKUP(B45,Plan1!B:D,3,0),"0,00")</f>
        <v>1058.81</v>
      </c>
      <c r="G45" s="104">
        <v>1641.03</v>
      </c>
      <c r="H45" s="43">
        <f t="shared" si="2"/>
        <v>2699.84</v>
      </c>
      <c r="I45" s="28" t="str">
        <f>VLOOKUP(B45,'FOLHA RESUMIDA'!C:D,2,0)</f>
        <v>MANOEL CORREIA DOS SANTOS</v>
      </c>
    </row>
    <row r="46" spans="1:9">
      <c r="A46" s="93">
        <v>1</v>
      </c>
      <c r="B46" s="93">
        <v>1413</v>
      </c>
      <c r="C46" s="91" t="s">
        <v>43</v>
      </c>
      <c r="D46" s="95">
        <v>20940.45</v>
      </c>
      <c r="E46" s="43">
        <f t="shared" si="0"/>
        <v>8895.34</v>
      </c>
      <c r="F46" s="43">
        <f>IFERROR(VLOOKUP(B46,Plan1!B:D,3,0),"0,00")</f>
        <v>7119.75</v>
      </c>
      <c r="G46" s="104">
        <v>4925.3599999999997</v>
      </c>
      <c r="H46" s="43">
        <f t="shared" si="2"/>
        <v>12045.11</v>
      </c>
      <c r="I46" s="28" t="str">
        <f>VLOOKUP(B46,'FOLHA RESUMIDA'!C:D,2,0)</f>
        <v>LEDUAR GUEDES DE LIMA</v>
      </c>
    </row>
    <row r="47" spans="1:9">
      <c r="A47" s="93">
        <v>1</v>
      </c>
      <c r="B47" s="93">
        <v>1418</v>
      </c>
      <c r="C47" s="91" t="s">
        <v>44</v>
      </c>
      <c r="D47" s="95">
        <v>3785.26</v>
      </c>
      <c r="E47" s="43">
        <f t="shared" si="0"/>
        <v>1690.5700000000002</v>
      </c>
      <c r="F47" s="43">
        <f>IFERROR(VLOOKUP(B47,Plan1!B:D,3,0),"0,00")</f>
        <v>1286.99</v>
      </c>
      <c r="G47" s="104">
        <v>807.7</v>
      </c>
      <c r="H47" s="43">
        <f t="shared" si="2"/>
        <v>2094.69</v>
      </c>
      <c r="I47" s="28" t="str">
        <f>VLOOKUP(B47,'FOLHA RESUMIDA'!C:D,2,0)</f>
        <v>ELVIS GOMES PEREIRA</v>
      </c>
    </row>
    <row r="48" spans="1:9">
      <c r="A48" s="93">
        <v>1</v>
      </c>
      <c r="B48" s="93">
        <v>1427</v>
      </c>
      <c r="C48" s="91" t="s">
        <v>45</v>
      </c>
      <c r="D48" s="95">
        <v>11165.88</v>
      </c>
      <c r="E48" s="43">
        <f t="shared" si="0"/>
        <v>3670.3799999999992</v>
      </c>
      <c r="F48" s="43">
        <f>IFERROR(VLOOKUP(B48,Plan1!B:D,3,0),"0,00")</f>
        <v>3796.4</v>
      </c>
      <c r="G48" s="104">
        <v>3699.1</v>
      </c>
      <c r="H48" s="43">
        <f t="shared" si="2"/>
        <v>7495.5</v>
      </c>
      <c r="I48" s="28" t="str">
        <f>VLOOKUP(B48,'FOLHA RESUMIDA'!C:D,2,0)</f>
        <v>ANA MARIA ELOI DA H  DA SILVA</v>
      </c>
    </row>
    <row r="49" spans="1:9">
      <c r="A49" s="93">
        <v>1</v>
      </c>
      <c r="B49" s="93">
        <v>1429</v>
      </c>
      <c r="C49" s="91" t="s">
        <v>46</v>
      </c>
      <c r="D49" s="95">
        <v>4559.99</v>
      </c>
      <c r="E49" s="43">
        <f t="shared" si="0"/>
        <v>841.35999999999967</v>
      </c>
      <c r="F49" s="43">
        <f>IFERROR(VLOOKUP(B49,Plan1!B:D,3,0),"0,00")</f>
        <v>1384.79</v>
      </c>
      <c r="G49" s="104">
        <v>2333.84</v>
      </c>
      <c r="H49" s="43">
        <f t="shared" si="2"/>
        <v>3718.63</v>
      </c>
      <c r="I49" s="28" t="str">
        <f>VLOOKUP(B49,'FOLHA RESUMIDA'!C:D,2,0)</f>
        <v>JOSE HENRIQUE DA PAZ</v>
      </c>
    </row>
    <row r="50" spans="1:9">
      <c r="A50" s="93">
        <v>1</v>
      </c>
      <c r="B50" s="93">
        <v>1454</v>
      </c>
      <c r="C50" s="91" t="s">
        <v>47</v>
      </c>
      <c r="D50" s="95">
        <v>4178.47</v>
      </c>
      <c r="E50" s="43">
        <f t="shared" si="0"/>
        <v>1937.7600000000002</v>
      </c>
      <c r="F50" s="43">
        <f>IFERROR(VLOOKUP(B50,Plan1!B:D,3,0),"0,00")</f>
        <v>1267.8900000000001</v>
      </c>
      <c r="G50" s="104">
        <v>972.82</v>
      </c>
      <c r="H50" s="43">
        <f t="shared" si="2"/>
        <v>2240.71</v>
      </c>
      <c r="I50" s="28" t="str">
        <f>VLOOKUP(B50,'FOLHA RESUMIDA'!C:D,2,0)</f>
        <v>MAURICIO LOPES DA SILVA</v>
      </c>
    </row>
    <row r="51" spans="1:9">
      <c r="A51" s="93">
        <v>1</v>
      </c>
      <c r="B51" s="93">
        <v>1475</v>
      </c>
      <c r="C51" s="91" t="s">
        <v>48</v>
      </c>
      <c r="D51" s="95">
        <v>3114.15</v>
      </c>
      <c r="E51" s="43">
        <f t="shared" si="0"/>
        <v>732.15000000000009</v>
      </c>
      <c r="F51" s="43">
        <f>IFERROR(VLOOKUP(B51,Plan1!B:D,3,0),"0,00")</f>
        <v>1058.81</v>
      </c>
      <c r="G51" s="104">
        <v>1323.19</v>
      </c>
      <c r="H51" s="43">
        <f t="shared" si="2"/>
        <v>2382</v>
      </c>
      <c r="I51" s="28" t="str">
        <f>VLOOKUP(B51,'FOLHA RESUMIDA'!C:D,2,0)</f>
        <v>MARTA ARAUJO DA F  SANTANA</v>
      </c>
    </row>
    <row r="52" spans="1:9">
      <c r="A52" s="93">
        <v>1</v>
      </c>
      <c r="B52" s="93">
        <v>1483</v>
      </c>
      <c r="C52" s="91" t="s">
        <v>49</v>
      </c>
      <c r="D52" s="95">
        <v>1741.36</v>
      </c>
      <c r="E52" s="43">
        <f t="shared" si="0"/>
        <v>1285.4699999999998</v>
      </c>
      <c r="F52" s="43">
        <f>IFERROR(VLOOKUP(B52,Plan1!B:D,3,0),"0,00")</f>
        <v>174.14</v>
      </c>
      <c r="G52" s="104">
        <v>281.75</v>
      </c>
      <c r="H52" s="43">
        <f t="shared" si="2"/>
        <v>455.89</v>
      </c>
      <c r="I52" s="28" t="str">
        <f>VLOOKUP(B52,'FOLHA RESUMIDA'!C:D,2,0)</f>
        <v>REGINA LEANDRO SANTOS DE LIMA</v>
      </c>
    </row>
    <row r="53" spans="1:9">
      <c r="A53" s="93">
        <v>1</v>
      </c>
      <c r="B53" s="93">
        <v>1522</v>
      </c>
      <c r="C53" s="91" t="s">
        <v>50</v>
      </c>
      <c r="D53" s="95">
        <v>1504.26</v>
      </c>
      <c r="E53" s="43">
        <f t="shared" si="0"/>
        <v>428.26</v>
      </c>
      <c r="F53" s="43">
        <f>IFERROR(VLOOKUP(B53,Plan1!B:D,3,0),"0,00")</f>
        <v>511.45</v>
      </c>
      <c r="G53" s="104">
        <v>564.54999999999995</v>
      </c>
      <c r="H53" s="43">
        <f t="shared" si="2"/>
        <v>1076</v>
      </c>
      <c r="I53" s="28" t="str">
        <f>VLOOKUP(B53,'FOLHA RESUMIDA'!C:D,2,0)</f>
        <v>TEREZINHA P  DA SILVA CORREIA</v>
      </c>
    </row>
    <row r="54" spans="1:9">
      <c r="A54" s="93">
        <v>1</v>
      </c>
      <c r="B54" s="93">
        <v>1536</v>
      </c>
      <c r="C54" s="91" t="s">
        <v>51</v>
      </c>
      <c r="D54" s="95">
        <v>2824.62</v>
      </c>
      <c r="E54" s="43">
        <f t="shared" si="0"/>
        <v>1669.4299999999998</v>
      </c>
      <c r="F54" s="43">
        <f>IFERROR(VLOOKUP(B54,Plan1!B:D,3,0),"0,00")</f>
        <v>960.37</v>
      </c>
      <c r="G54" s="104">
        <v>194.82</v>
      </c>
      <c r="H54" s="43">
        <f t="shared" si="2"/>
        <v>1155.19</v>
      </c>
      <c r="I54" s="28" t="str">
        <f>VLOOKUP(B54,'FOLHA RESUMIDA'!C:D,2,0)</f>
        <v>MARIA ADRIAO DA SILVA</v>
      </c>
    </row>
    <row r="55" spans="1:9">
      <c r="A55" s="93">
        <v>1</v>
      </c>
      <c r="B55" s="93">
        <v>1545</v>
      </c>
      <c r="C55" s="91" t="s">
        <v>52</v>
      </c>
      <c r="D55" s="95">
        <v>3376.13</v>
      </c>
      <c r="E55" s="43">
        <f t="shared" si="0"/>
        <v>1658.99</v>
      </c>
      <c r="F55" s="43">
        <f>IFERROR(VLOOKUP(B55,Plan1!B:D,3,0),"0,00")</f>
        <v>1147.8800000000001</v>
      </c>
      <c r="G55" s="104">
        <v>569.26</v>
      </c>
      <c r="H55" s="43">
        <f t="shared" si="2"/>
        <v>1717.14</v>
      </c>
      <c r="I55" s="28" t="str">
        <f>VLOOKUP(B55,'FOLHA RESUMIDA'!C:D,2,0)</f>
        <v>HERON VILAR DE ANDRADE</v>
      </c>
    </row>
    <row r="56" spans="1:9">
      <c r="A56" s="93">
        <v>1</v>
      </c>
      <c r="B56" s="93">
        <v>1549</v>
      </c>
      <c r="C56" s="91" t="s">
        <v>53</v>
      </c>
      <c r="D56" s="95">
        <v>3269.86</v>
      </c>
      <c r="E56" s="43">
        <f t="shared" si="0"/>
        <v>511.24000000000024</v>
      </c>
      <c r="F56" s="43">
        <f>IFERROR(VLOOKUP(B56,Plan1!B:D,3,0),"0,00")</f>
        <v>1111.75</v>
      </c>
      <c r="G56" s="104">
        <v>1646.87</v>
      </c>
      <c r="H56" s="43">
        <f t="shared" si="2"/>
        <v>2758.62</v>
      </c>
      <c r="I56" s="28" t="str">
        <f>VLOOKUP(B56,'FOLHA RESUMIDA'!C:D,2,0)</f>
        <v>JOSE JOAQUIM DA SILVA FILHO</v>
      </c>
    </row>
    <row r="57" spans="1:9">
      <c r="A57" s="93">
        <v>1</v>
      </c>
      <c r="B57" s="93">
        <v>1553</v>
      </c>
      <c r="C57" s="91" t="s">
        <v>54</v>
      </c>
      <c r="D57" s="95">
        <v>3405.23</v>
      </c>
      <c r="E57" s="43">
        <f t="shared" si="0"/>
        <v>1522.43</v>
      </c>
      <c r="F57" s="43">
        <f>IFERROR(VLOOKUP(B57,Plan1!B:D,3,0),"0,00")</f>
        <v>1063.27</v>
      </c>
      <c r="G57" s="104">
        <v>819.53</v>
      </c>
      <c r="H57" s="43">
        <f t="shared" si="2"/>
        <v>1882.8</v>
      </c>
      <c r="I57" s="28" t="str">
        <f>VLOOKUP(B57,'FOLHA RESUMIDA'!C:D,2,0)</f>
        <v>MARIA DO CARMO A DOS SANTOS</v>
      </c>
    </row>
    <row r="58" spans="1:9">
      <c r="A58" s="93">
        <v>1</v>
      </c>
      <c r="B58" s="93">
        <v>1554</v>
      </c>
      <c r="C58" s="91" t="s">
        <v>55</v>
      </c>
      <c r="D58" s="95">
        <v>4831.0600000000004</v>
      </c>
      <c r="E58" s="43">
        <f t="shared" si="0"/>
        <v>2530.8000000000002</v>
      </c>
      <c r="F58" s="43">
        <f>IFERROR(VLOOKUP(B58,Plan1!B:D,3,0),"0,00")</f>
        <v>1642.56</v>
      </c>
      <c r="G58" s="104">
        <v>657.7</v>
      </c>
      <c r="H58" s="43">
        <f t="shared" si="2"/>
        <v>2300.2600000000002</v>
      </c>
      <c r="I58" s="28" t="str">
        <f>VLOOKUP(B58,'FOLHA RESUMIDA'!C:D,2,0)</f>
        <v>SONEIDE P DO NASCIMENTO CORREA</v>
      </c>
    </row>
    <row r="59" spans="1:9">
      <c r="A59" s="93">
        <v>1</v>
      </c>
      <c r="B59" s="93">
        <v>1561</v>
      </c>
      <c r="C59" s="91" t="s">
        <v>56</v>
      </c>
      <c r="D59" s="95">
        <v>1504.26</v>
      </c>
      <c r="E59" s="43">
        <f t="shared" si="0"/>
        <v>465.92000000000007</v>
      </c>
      <c r="F59" s="43">
        <f>IFERROR(VLOOKUP(B59,Plan1!B:D,3,0),"0,00")</f>
        <v>511.45</v>
      </c>
      <c r="G59" s="104">
        <v>526.89</v>
      </c>
      <c r="H59" s="43">
        <f t="shared" si="2"/>
        <v>1038.3399999999999</v>
      </c>
      <c r="I59" s="28" t="str">
        <f>VLOOKUP(B59,'FOLHA RESUMIDA'!C:D,2,0)</f>
        <v>ANDRE LUIZ MACIEL FERREIRA</v>
      </c>
    </row>
    <row r="60" spans="1:9">
      <c r="A60" s="93">
        <v>1</v>
      </c>
      <c r="B60" s="93">
        <v>1588</v>
      </c>
      <c r="C60" s="91" t="s">
        <v>57</v>
      </c>
      <c r="D60" s="95">
        <v>1579.46</v>
      </c>
      <c r="E60" s="43">
        <f t="shared" si="0"/>
        <v>1227.52</v>
      </c>
      <c r="F60" s="43">
        <f>IFERROR(VLOOKUP(B60,Plan1!B:D,3,0),"0,00")</f>
        <v>157.94999999999999</v>
      </c>
      <c r="G60" s="104">
        <v>193.99</v>
      </c>
      <c r="H60" s="43">
        <f t="shared" si="2"/>
        <v>351.94</v>
      </c>
      <c r="I60" s="28" t="str">
        <f>VLOOKUP(B60,'FOLHA RESUMIDA'!C:D,2,0)</f>
        <v>MARIA ANDREA DOS SANTOS</v>
      </c>
    </row>
    <row r="61" spans="1:9">
      <c r="A61" s="93">
        <v>1</v>
      </c>
      <c r="B61" s="93">
        <v>1589</v>
      </c>
      <c r="C61" s="91" t="s">
        <v>58</v>
      </c>
      <c r="D61" s="95">
        <v>1504.26</v>
      </c>
      <c r="E61" s="43">
        <f t="shared" si="0"/>
        <v>503.72</v>
      </c>
      <c r="F61" s="43">
        <f>IFERROR(VLOOKUP(B61,Plan1!B:D,3,0),"0,00")</f>
        <v>511.45</v>
      </c>
      <c r="G61" s="104">
        <v>489.09</v>
      </c>
      <c r="H61" s="43">
        <f t="shared" si="2"/>
        <v>1000.54</v>
      </c>
      <c r="I61" s="28" t="str">
        <f>VLOOKUP(B61,'FOLHA RESUMIDA'!C:D,2,0)</f>
        <v>SEVERINA DE SANTANA NEVES</v>
      </c>
    </row>
    <row r="62" spans="1:9">
      <c r="A62" s="93">
        <v>1</v>
      </c>
      <c r="B62" s="93">
        <v>1596</v>
      </c>
      <c r="C62" s="91" t="s">
        <v>59</v>
      </c>
      <c r="D62" s="95">
        <v>2192.5500000000002</v>
      </c>
      <c r="E62" s="43">
        <f t="shared" si="0"/>
        <v>1472.9</v>
      </c>
      <c r="F62" s="43">
        <f>IFERROR(VLOOKUP(B62,Plan1!B:D,3,0),"0,00")</f>
        <v>719.65</v>
      </c>
      <c r="G62" s="104">
        <v>0</v>
      </c>
      <c r="H62" s="43">
        <f t="shared" si="2"/>
        <v>719.65</v>
      </c>
      <c r="I62" s="28" t="str">
        <f>VLOOKUP(B62,'FOLHA RESUMIDA'!C:D,2,0)</f>
        <v>IVANE FRANCISCO DE AZEVEDO</v>
      </c>
    </row>
    <row r="63" spans="1:9">
      <c r="A63" s="93">
        <v>1</v>
      </c>
      <c r="B63" s="93">
        <v>1597</v>
      </c>
      <c r="C63" s="91" t="s">
        <v>60</v>
      </c>
      <c r="D63" s="95">
        <v>4443.43</v>
      </c>
      <c r="E63" s="43">
        <f t="shared" si="0"/>
        <v>1711.6800000000003</v>
      </c>
      <c r="F63" s="43">
        <f>IFERROR(VLOOKUP(B63,Plan1!B:D,3,0),"0,00")</f>
        <v>1058.81</v>
      </c>
      <c r="G63" s="104">
        <v>1672.94</v>
      </c>
      <c r="H63" s="43">
        <f t="shared" si="2"/>
        <v>2731.75</v>
      </c>
      <c r="I63" s="28" t="str">
        <f>VLOOKUP(B63,'FOLHA RESUMIDA'!C:D,2,0)</f>
        <v>DILMA NEUZA DAS MERCES</v>
      </c>
    </row>
    <row r="64" spans="1:9">
      <c r="A64" s="93">
        <v>1</v>
      </c>
      <c r="B64" s="93">
        <v>1631</v>
      </c>
      <c r="C64" s="91" t="s">
        <v>61</v>
      </c>
      <c r="D64" s="95">
        <v>1919.86</v>
      </c>
      <c r="E64" s="43">
        <f t="shared" si="0"/>
        <v>982.14999999999986</v>
      </c>
      <c r="F64" s="43">
        <f>IFERROR(VLOOKUP(B64,Plan1!B:D,3,0),"0,00")</f>
        <v>652.75</v>
      </c>
      <c r="G64" s="104">
        <v>284.95999999999998</v>
      </c>
      <c r="H64" s="43">
        <f t="shared" si="2"/>
        <v>937.71</v>
      </c>
      <c r="I64" s="28" t="str">
        <f>VLOOKUP(B64,'FOLHA RESUMIDA'!C:D,2,0)</f>
        <v>GERSON MARTINS DA SILVA</v>
      </c>
    </row>
    <row r="65" spans="1:9">
      <c r="A65" s="93">
        <v>1</v>
      </c>
      <c r="B65" s="93">
        <v>1641</v>
      </c>
      <c r="C65" s="91" t="s">
        <v>62</v>
      </c>
      <c r="D65" s="95">
        <v>2282.39</v>
      </c>
      <c r="E65" s="43">
        <f t="shared" si="0"/>
        <v>467.59999999999991</v>
      </c>
      <c r="F65" s="43">
        <f>IFERROR(VLOOKUP(B65,Plan1!B:D,3,0),"0,00")</f>
        <v>652.75</v>
      </c>
      <c r="G65" s="104">
        <v>1162.04</v>
      </c>
      <c r="H65" s="43">
        <f t="shared" si="2"/>
        <v>1814.79</v>
      </c>
      <c r="I65" s="28" t="str">
        <f>VLOOKUP(B65,'FOLHA RESUMIDA'!C:D,2,0)</f>
        <v>JOAO FELICIANO ALVES</v>
      </c>
    </row>
    <row r="66" spans="1:9">
      <c r="A66" s="93">
        <v>1</v>
      </c>
      <c r="B66" s="93">
        <v>1650</v>
      </c>
      <c r="C66" s="91" t="s">
        <v>63</v>
      </c>
      <c r="D66" s="95">
        <v>1960.11</v>
      </c>
      <c r="E66" s="43">
        <f t="shared" si="0"/>
        <v>1368.05</v>
      </c>
      <c r="F66" s="43">
        <f>IFERROR(VLOOKUP(B66,Plan1!B:D,3,0),"0,00")</f>
        <v>592.05999999999995</v>
      </c>
      <c r="G66" s="104">
        <v>0</v>
      </c>
      <c r="H66" s="43">
        <f t="shared" si="2"/>
        <v>592.05999999999995</v>
      </c>
      <c r="I66" s="28" t="str">
        <f>VLOOKUP(B66,'FOLHA RESUMIDA'!C:D,2,0)</f>
        <v>JANETE MARIA DA SILVA</v>
      </c>
    </row>
    <row r="67" spans="1:9">
      <c r="A67" s="93">
        <v>1</v>
      </c>
      <c r="B67" s="93">
        <v>1652</v>
      </c>
      <c r="C67" s="91" t="s">
        <v>64</v>
      </c>
      <c r="D67" s="95">
        <v>1785.82</v>
      </c>
      <c r="E67" s="43">
        <f t="shared" si="0"/>
        <v>260.27999999999997</v>
      </c>
      <c r="F67" s="43">
        <f>IFERROR(VLOOKUP(B67,Plan1!B:D,3,0),"0,00")</f>
        <v>592.05999999999995</v>
      </c>
      <c r="G67" s="104">
        <v>933.48</v>
      </c>
      <c r="H67" s="43">
        <f t="shared" si="2"/>
        <v>1525.54</v>
      </c>
      <c r="I67" s="28" t="str">
        <f>VLOOKUP(B67,'FOLHA RESUMIDA'!C:D,2,0)</f>
        <v>ROMILDO NUNES DIAS</v>
      </c>
    </row>
    <row r="68" spans="1:9">
      <c r="A68" s="93">
        <v>1</v>
      </c>
      <c r="B68" s="93">
        <v>1665</v>
      </c>
      <c r="C68" s="91" t="s">
        <v>65</v>
      </c>
      <c r="D68" s="95">
        <v>1919.86</v>
      </c>
      <c r="E68" s="43">
        <f t="shared" si="0"/>
        <v>1197.6799999999998</v>
      </c>
      <c r="F68" s="43">
        <f>IFERROR(VLOOKUP(B68,Plan1!B:D,3,0),"0,00")</f>
        <v>652.75</v>
      </c>
      <c r="G68" s="104">
        <v>69.430000000000007</v>
      </c>
      <c r="H68" s="43">
        <f t="shared" si="2"/>
        <v>722.18000000000006</v>
      </c>
      <c r="I68" s="28" t="str">
        <f>VLOOKUP(B68,'FOLHA RESUMIDA'!C:D,2,0)</f>
        <v>LUZIA BERNARDO DE SOUSA</v>
      </c>
    </row>
    <row r="69" spans="1:9">
      <c r="A69" s="93">
        <v>1</v>
      </c>
      <c r="B69" s="93">
        <v>1672</v>
      </c>
      <c r="C69" s="91" t="s">
        <v>66</v>
      </c>
      <c r="D69" s="95">
        <v>1919.86</v>
      </c>
      <c r="E69" s="43">
        <f t="shared" si="0"/>
        <v>1003.1199999999999</v>
      </c>
      <c r="F69" s="43">
        <f>IFERROR(VLOOKUP(B69,Plan1!B:D,3,0),"0,00")</f>
        <v>652.75</v>
      </c>
      <c r="G69" s="104">
        <v>263.99</v>
      </c>
      <c r="H69" s="43">
        <f t="shared" si="2"/>
        <v>916.74</v>
      </c>
      <c r="I69" s="28" t="str">
        <f>VLOOKUP(B69,'FOLHA RESUMIDA'!C:D,2,0)</f>
        <v>JOSE KENNEDY DA SILVA</v>
      </c>
    </row>
    <row r="70" spans="1:9">
      <c r="A70" s="93">
        <v>1</v>
      </c>
      <c r="B70" s="93">
        <v>1674</v>
      </c>
      <c r="C70" s="91" t="s">
        <v>67</v>
      </c>
      <c r="D70" s="95">
        <v>1579.46</v>
      </c>
      <c r="E70" s="43">
        <f t="shared" si="0"/>
        <v>1057.7</v>
      </c>
      <c r="F70" s="43">
        <f>IFERROR(VLOOKUP(B70,Plan1!B:D,3,0),"0,00")</f>
        <v>394.87</v>
      </c>
      <c r="G70" s="104">
        <v>126.89</v>
      </c>
      <c r="H70" s="43">
        <f t="shared" si="2"/>
        <v>521.76</v>
      </c>
      <c r="I70" s="28" t="str">
        <f>VLOOKUP(B70,'FOLHA RESUMIDA'!C:D,2,0)</f>
        <v>MARIA HELENA FERREIRA DA SILVA</v>
      </c>
    </row>
    <row r="71" spans="1:9">
      <c r="A71" s="93">
        <v>16</v>
      </c>
      <c r="B71" s="93">
        <v>1682</v>
      </c>
      <c r="C71" s="91" t="s">
        <v>434</v>
      </c>
      <c r="D71" s="95">
        <v>3344.63</v>
      </c>
      <c r="E71" s="43">
        <f t="shared" ref="E71:E134" si="3">D71-H71</f>
        <v>1399.62</v>
      </c>
      <c r="F71" s="43">
        <f>IFERROR(VLOOKUP(B71,Plan1!B:D,3,0),"0,00")</f>
        <v>1137.17</v>
      </c>
      <c r="G71" s="104">
        <v>807.84</v>
      </c>
      <c r="H71" s="43">
        <f t="shared" ref="H71:H134" si="4">F71+G71</f>
        <v>1945.0100000000002</v>
      </c>
      <c r="I71" s="28" t="str">
        <f>VLOOKUP(B71,'FOLHA RESUMIDA'!C:D,2,0)</f>
        <v>MOISES MARTINS DE MELO NETO</v>
      </c>
    </row>
    <row r="72" spans="1:9">
      <c r="A72" s="93">
        <v>2</v>
      </c>
      <c r="B72" s="93">
        <v>1683</v>
      </c>
      <c r="C72" s="91" t="s">
        <v>472</v>
      </c>
      <c r="D72" s="95">
        <v>3344.63</v>
      </c>
      <c r="E72" s="43">
        <f t="shared" si="3"/>
        <v>1730.03</v>
      </c>
      <c r="F72" s="43">
        <f>IFERROR(VLOOKUP(B72,Plan1!B:D,3,0),"0,00")</f>
        <v>1137.17</v>
      </c>
      <c r="G72" s="104">
        <v>477.43</v>
      </c>
      <c r="H72" s="43">
        <f t="shared" si="4"/>
        <v>1614.6000000000001</v>
      </c>
      <c r="I72" s="28" t="str">
        <f>VLOOKUP(B72,'FOLHA RESUMIDA'!C:D,2,0)</f>
        <v>ADEMIR LOPES DA SILVA</v>
      </c>
    </row>
    <row r="73" spans="1:9">
      <c r="A73" s="93">
        <v>51</v>
      </c>
      <c r="B73" s="93">
        <v>1726</v>
      </c>
      <c r="C73" s="91" t="s">
        <v>473</v>
      </c>
      <c r="D73" s="95">
        <v>3344.63</v>
      </c>
      <c r="E73" s="43">
        <f t="shared" si="3"/>
        <v>1349.18</v>
      </c>
      <c r="F73" s="43">
        <f>IFERROR(VLOOKUP(B73,Plan1!B:D,3,0),"0,00")</f>
        <v>1137.17</v>
      </c>
      <c r="G73" s="104">
        <v>858.28</v>
      </c>
      <c r="H73" s="43">
        <f t="shared" si="4"/>
        <v>1995.45</v>
      </c>
      <c r="I73" s="28" t="str">
        <f>VLOOKUP(B73,'FOLHA RESUMIDA'!C:D,2,0)</f>
        <v>JOSE CARLOS VIEIRA</v>
      </c>
    </row>
    <row r="74" spans="1:9">
      <c r="A74" s="93">
        <v>1</v>
      </c>
      <c r="B74" s="93">
        <v>1741</v>
      </c>
      <c r="C74" s="91" t="s">
        <v>68</v>
      </c>
      <c r="D74" s="95">
        <v>2701.41</v>
      </c>
      <c r="E74" s="43">
        <f t="shared" si="3"/>
        <v>1091.8999999999999</v>
      </c>
      <c r="F74" s="43">
        <f>IFERROR(VLOOKUP(B74,Plan1!B:D,3,0),"0,00")</f>
        <v>918.48</v>
      </c>
      <c r="G74" s="104">
        <v>691.03</v>
      </c>
      <c r="H74" s="43">
        <f t="shared" si="4"/>
        <v>1609.51</v>
      </c>
      <c r="I74" s="28" t="str">
        <f>VLOOKUP(B74,'FOLHA RESUMIDA'!C:D,2,0)</f>
        <v>MARCONDES C  DE OLIVEIRA</v>
      </c>
    </row>
    <row r="75" spans="1:9">
      <c r="A75" s="93">
        <v>1</v>
      </c>
      <c r="B75" s="93">
        <v>1749</v>
      </c>
      <c r="C75" s="91" t="s">
        <v>69</v>
      </c>
      <c r="D75" s="95">
        <v>1911.8</v>
      </c>
      <c r="E75" s="43">
        <f t="shared" si="3"/>
        <v>694.1400000000001</v>
      </c>
      <c r="F75" s="43">
        <f>IFERROR(VLOOKUP(B75,Plan1!B:D,3,0),"0,00")</f>
        <v>650.01</v>
      </c>
      <c r="G75" s="104">
        <v>567.65</v>
      </c>
      <c r="H75" s="43">
        <f t="shared" si="4"/>
        <v>1217.6599999999999</v>
      </c>
      <c r="I75" s="28" t="str">
        <f>VLOOKUP(B75,'FOLHA RESUMIDA'!C:D,2,0)</f>
        <v>MANOEL MARTINS LEITE NETO</v>
      </c>
    </row>
    <row r="76" spans="1:9">
      <c r="A76" s="93">
        <v>1</v>
      </c>
      <c r="B76" s="93">
        <v>1774</v>
      </c>
      <c r="C76" s="91" t="s">
        <v>70</v>
      </c>
      <c r="D76" s="95">
        <v>2274.0100000000002</v>
      </c>
      <c r="E76" s="43">
        <f t="shared" si="3"/>
        <v>1400.9500000000003</v>
      </c>
      <c r="F76" s="43" t="str">
        <f>IFERROR(VLOOKUP(B76,Plan1!B:D,3,0),"0,00")</f>
        <v>0,00</v>
      </c>
      <c r="G76" s="104">
        <v>873.06</v>
      </c>
      <c r="H76" s="43">
        <f t="shared" si="4"/>
        <v>873.06</v>
      </c>
      <c r="I76" s="28" t="str">
        <f>VLOOKUP(B76,'FOLHA RESUMIDA'!C:D,2,0)</f>
        <v>FRANCISCO DE ASSIS BEZERRA</v>
      </c>
    </row>
    <row r="77" spans="1:9">
      <c r="A77" s="93">
        <v>1</v>
      </c>
      <c r="B77" s="93">
        <v>1794</v>
      </c>
      <c r="C77" s="91" t="s">
        <v>71</v>
      </c>
      <c r="D77" s="95">
        <v>4017.04</v>
      </c>
      <c r="E77" s="43">
        <f t="shared" si="3"/>
        <v>2497.21</v>
      </c>
      <c r="F77" s="43">
        <f>IFERROR(VLOOKUP(B77,Plan1!B:D,3,0),"0,00")</f>
        <v>1225.71</v>
      </c>
      <c r="G77" s="104">
        <v>294.12</v>
      </c>
      <c r="H77" s="43">
        <f t="shared" si="4"/>
        <v>1519.83</v>
      </c>
      <c r="I77" s="28" t="str">
        <f>VLOOKUP(B77,'FOLHA RESUMIDA'!C:D,2,0)</f>
        <v>LUCIENE MARIA DE ANDRADE</v>
      </c>
    </row>
    <row r="78" spans="1:9">
      <c r="A78" s="93">
        <v>1</v>
      </c>
      <c r="B78" s="93">
        <v>1796</v>
      </c>
      <c r="C78" s="91" t="s">
        <v>72</v>
      </c>
      <c r="D78" s="95">
        <v>1754.96</v>
      </c>
      <c r="E78" s="43">
        <f t="shared" si="3"/>
        <v>1030.6600000000001</v>
      </c>
      <c r="F78" s="43">
        <f>IFERROR(VLOOKUP(B78,Plan1!B:D,3,0),"0,00")</f>
        <v>537.02</v>
      </c>
      <c r="G78" s="104">
        <v>187.28</v>
      </c>
      <c r="H78" s="43">
        <f t="shared" si="4"/>
        <v>724.3</v>
      </c>
      <c r="I78" s="28" t="str">
        <f>VLOOKUP(B78,'FOLHA RESUMIDA'!C:D,2,0)</f>
        <v>NEUZA ANUNCIACAO COELHO</v>
      </c>
    </row>
    <row r="79" spans="1:9">
      <c r="A79" s="93">
        <v>1</v>
      </c>
      <c r="B79" s="93">
        <v>1809</v>
      </c>
      <c r="C79" s="91" t="s">
        <v>73</v>
      </c>
      <c r="D79" s="95">
        <v>3882.39</v>
      </c>
      <c r="E79" s="43">
        <f t="shared" si="3"/>
        <v>1151.02</v>
      </c>
      <c r="F79" s="43">
        <f>IFERROR(VLOOKUP(B79,Plan1!B:D,3,0),"0,00")</f>
        <v>914.64</v>
      </c>
      <c r="G79" s="104">
        <v>1816.73</v>
      </c>
      <c r="H79" s="43">
        <f t="shared" si="4"/>
        <v>2731.37</v>
      </c>
      <c r="I79" s="28" t="str">
        <f>VLOOKUP(B79,'FOLHA RESUMIDA'!C:D,2,0)</f>
        <v>JOSE IRANILDO DE ANDRADE SILVA</v>
      </c>
    </row>
    <row r="80" spans="1:9">
      <c r="A80" s="93">
        <v>1</v>
      </c>
      <c r="B80" s="93">
        <v>1821</v>
      </c>
      <c r="C80" s="91" t="s">
        <v>74</v>
      </c>
      <c r="D80" s="95">
        <v>3417.9</v>
      </c>
      <c r="E80" s="43">
        <f t="shared" si="3"/>
        <v>1951.5900000000001</v>
      </c>
      <c r="F80" s="43">
        <f>IFERROR(VLOOKUP(B80,Plan1!B:D,3,0),"0,00")</f>
        <v>1162.0899999999999</v>
      </c>
      <c r="G80" s="104">
        <v>304.22000000000003</v>
      </c>
      <c r="H80" s="43">
        <f t="shared" si="4"/>
        <v>1466.31</v>
      </c>
      <c r="I80" s="28" t="str">
        <f>VLOOKUP(B80,'FOLHA RESUMIDA'!C:D,2,0)</f>
        <v>CARLOS STENIO DE DEUS</v>
      </c>
    </row>
    <row r="81" spans="1:9">
      <c r="A81" s="93">
        <v>1</v>
      </c>
      <c r="B81" s="93">
        <v>1822</v>
      </c>
      <c r="C81" s="91" t="s">
        <v>75</v>
      </c>
      <c r="D81" s="95">
        <v>1432.61</v>
      </c>
      <c r="E81" s="43">
        <f t="shared" si="3"/>
        <v>132.92999999999984</v>
      </c>
      <c r="F81" s="43">
        <f>IFERROR(VLOOKUP(B81,Plan1!B:D,3,0),"0,00")</f>
        <v>487.09</v>
      </c>
      <c r="G81" s="104">
        <v>812.59</v>
      </c>
      <c r="H81" s="43">
        <f t="shared" si="4"/>
        <v>1299.68</v>
      </c>
      <c r="I81" s="28" t="str">
        <f>VLOOKUP(B81,'FOLHA RESUMIDA'!C:D,2,0)</f>
        <v>GILMAR BEZERRA DE OLIVEIRA</v>
      </c>
    </row>
    <row r="82" spans="1:9">
      <c r="A82" s="93">
        <v>1</v>
      </c>
      <c r="B82" s="93">
        <v>1906</v>
      </c>
      <c r="C82" s="91" t="s">
        <v>76</v>
      </c>
      <c r="D82" s="95">
        <v>2965.86</v>
      </c>
      <c r="E82" s="43">
        <f t="shared" si="3"/>
        <v>1478.2900000000002</v>
      </c>
      <c r="F82" s="43">
        <f>IFERROR(VLOOKUP(B82,Plan1!B:D,3,0),"0,00")</f>
        <v>1008.39</v>
      </c>
      <c r="G82" s="104">
        <v>479.18</v>
      </c>
      <c r="H82" s="43">
        <f t="shared" si="4"/>
        <v>1487.57</v>
      </c>
      <c r="I82" s="28" t="str">
        <f>VLOOKUP(B82,'FOLHA RESUMIDA'!C:D,2,0)</f>
        <v>IZABEL CRISTINA F DE ARRUDA</v>
      </c>
    </row>
    <row r="83" spans="1:9">
      <c r="A83" s="93">
        <v>1</v>
      </c>
      <c r="B83" s="93">
        <v>1907</v>
      </c>
      <c r="C83" s="91" t="s">
        <v>77</v>
      </c>
      <c r="D83" s="95">
        <v>5779.18</v>
      </c>
      <c r="E83" s="43">
        <f t="shared" si="3"/>
        <v>3468.6000000000004</v>
      </c>
      <c r="F83" s="43">
        <f>IFERROR(VLOOKUP(B83,Plan1!B:D,3,0),"0,00")</f>
        <v>1964.92</v>
      </c>
      <c r="G83" s="104">
        <v>345.66</v>
      </c>
      <c r="H83" s="43">
        <f t="shared" si="4"/>
        <v>2310.58</v>
      </c>
      <c r="I83" s="28" t="str">
        <f>VLOOKUP(B83,'FOLHA RESUMIDA'!C:D,2,0)</f>
        <v>SUELY RICARDO DE FIGUEIREDO</v>
      </c>
    </row>
    <row r="84" spans="1:9">
      <c r="A84" s="93">
        <v>1</v>
      </c>
      <c r="B84" s="93">
        <v>1908</v>
      </c>
      <c r="C84" s="91" t="s">
        <v>78</v>
      </c>
      <c r="D84" s="95">
        <v>6269.86</v>
      </c>
      <c r="E84" s="43">
        <f t="shared" si="3"/>
        <v>3418.5999999999995</v>
      </c>
      <c r="F84" s="43">
        <f>IFERROR(VLOOKUP(B84,Plan1!B:D,3,0),"0,00")</f>
        <v>2131.75</v>
      </c>
      <c r="G84" s="104">
        <v>719.51</v>
      </c>
      <c r="H84" s="43">
        <f t="shared" si="4"/>
        <v>2851.26</v>
      </c>
      <c r="I84" s="28" t="str">
        <f>VLOOKUP(B84,'FOLHA RESUMIDA'!C:D,2,0)</f>
        <v>LUCIA MARIA ARAUJO LAVOR</v>
      </c>
    </row>
    <row r="85" spans="1:9">
      <c r="A85" s="93">
        <v>1</v>
      </c>
      <c r="B85" s="93">
        <v>1909</v>
      </c>
      <c r="C85" s="91" t="s">
        <v>79</v>
      </c>
      <c r="D85" s="95">
        <v>2654.65</v>
      </c>
      <c r="E85" s="43">
        <f t="shared" si="3"/>
        <v>547.38000000000011</v>
      </c>
      <c r="F85" s="43">
        <f>IFERROR(VLOOKUP(B85,Plan1!B:D,3,0),"0,00")</f>
        <v>874.75</v>
      </c>
      <c r="G85" s="104">
        <v>1232.52</v>
      </c>
      <c r="H85" s="43">
        <f t="shared" si="4"/>
        <v>2107.27</v>
      </c>
      <c r="I85" s="28" t="str">
        <f>VLOOKUP(B85,'FOLHA RESUMIDA'!C:D,2,0)</f>
        <v>IVANILDO BATISTA DA SILVA</v>
      </c>
    </row>
    <row r="86" spans="1:9">
      <c r="A86" s="93">
        <v>14</v>
      </c>
      <c r="B86" s="93">
        <v>1916</v>
      </c>
      <c r="C86" s="91" t="s">
        <v>430</v>
      </c>
      <c r="D86" s="95">
        <v>2363.54</v>
      </c>
      <c r="E86" s="43">
        <f t="shared" si="3"/>
        <v>1277.25</v>
      </c>
      <c r="F86" s="43">
        <f>IFERROR(VLOOKUP(B86,Plan1!B:D,3,0),"0,00")</f>
        <v>803.6</v>
      </c>
      <c r="G86" s="104">
        <v>282.69</v>
      </c>
      <c r="H86" s="43">
        <f t="shared" si="4"/>
        <v>1086.29</v>
      </c>
      <c r="I86" s="28" t="str">
        <f>VLOOKUP(B86,'FOLHA RESUMIDA'!C:D,2,0)</f>
        <v>FABIOLA ALBUQUERQUE PINHEIRO</v>
      </c>
    </row>
    <row r="87" spans="1:9">
      <c r="A87" s="93">
        <v>1</v>
      </c>
      <c r="B87" s="93">
        <v>1921</v>
      </c>
      <c r="C87" s="91" t="s">
        <v>80</v>
      </c>
      <c r="D87" s="95">
        <v>9903.2800000000007</v>
      </c>
      <c r="E87" s="43">
        <f t="shared" si="3"/>
        <v>3238.2300000000014</v>
      </c>
      <c r="F87" s="43">
        <f>IFERROR(VLOOKUP(B87,Plan1!B:D,3,0),"0,00")</f>
        <v>3367.12</v>
      </c>
      <c r="G87" s="104">
        <v>3297.93</v>
      </c>
      <c r="H87" s="43">
        <f t="shared" si="4"/>
        <v>6665.0499999999993</v>
      </c>
      <c r="I87" s="28" t="str">
        <f>VLOOKUP(B87,'FOLHA RESUMIDA'!C:D,2,0)</f>
        <v>MARCIA APARECIDA DA SILVA</v>
      </c>
    </row>
    <row r="88" spans="1:9">
      <c r="A88" s="93">
        <v>1</v>
      </c>
      <c r="B88" s="93">
        <v>1924</v>
      </c>
      <c r="C88" s="91" t="s">
        <v>81</v>
      </c>
      <c r="D88" s="95">
        <v>6868.32</v>
      </c>
      <c r="E88" s="43">
        <f t="shared" si="3"/>
        <v>2663.7299999999996</v>
      </c>
      <c r="F88" s="43">
        <f>IFERROR(VLOOKUP(B88,Plan1!B:D,3,0),"0,00")</f>
        <v>2054.0300000000002</v>
      </c>
      <c r="G88" s="104">
        <v>2150.56</v>
      </c>
      <c r="H88" s="43">
        <f t="shared" si="4"/>
        <v>4204.59</v>
      </c>
      <c r="I88" s="28" t="str">
        <f>VLOOKUP(B88,'FOLHA RESUMIDA'!C:D,2,0)</f>
        <v>CARLOS HENRIQUE LIMA DE MELO</v>
      </c>
    </row>
    <row r="89" spans="1:9">
      <c r="A89" s="93">
        <v>1</v>
      </c>
      <c r="B89" s="93">
        <v>1927</v>
      </c>
      <c r="C89" s="91" t="s">
        <v>82</v>
      </c>
      <c r="D89" s="95">
        <v>4492.07</v>
      </c>
      <c r="E89" s="43">
        <f t="shared" si="3"/>
        <v>2502.1799999999998</v>
      </c>
      <c r="F89" s="43">
        <f>IFERROR(VLOOKUP(B89,Plan1!B:D,3,0),"0,00")</f>
        <v>1527.3</v>
      </c>
      <c r="G89" s="104">
        <v>462.59</v>
      </c>
      <c r="H89" s="43">
        <f t="shared" si="4"/>
        <v>1989.8899999999999</v>
      </c>
      <c r="I89" s="28" t="str">
        <f>VLOOKUP(B89,'FOLHA RESUMIDA'!C:D,2,0)</f>
        <v>RITA DE CASSIA CHAGAS</v>
      </c>
    </row>
    <row r="90" spans="1:9">
      <c r="A90" s="93">
        <v>1</v>
      </c>
      <c r="B90" s="93">
        <v>1932</v>
      </c>
      <c r="C90" s="91" t="s">
        <v>83</v>
      </c>
      <c r="D90" s="95">
        <v>5719.62</v>
      </c>
      <c r="E90" s="43">
        <f t="shared" si="3"/>
        <v>2277.4699999999998</v>
      </c>
      <c r="F90" s="43">
        <f>IFERROR(VLOOKUP(B90,Plan1!B:D,3,0),"0,00")</f>
        <v>1944.67</v>
      </c>
      <c r="G90" s="104">
        <v>1497.48</v>
      </c>
      <c r="H90" s="43">
        <f t="shared" si="4"/>
        <v>3442.15</v>
      </c>
      <c r="I90" s="28" t="str">
        <f>VLOOKUP(B90,'FOLHA RESUMIDA'!C:D,2,0)</f>
        <v>ROSILENE MARIA ANACLETO</v>
      </c>
    </row>
    <row r="91" spans="1:9">
      <c r="A91" s="93">
        <v>1</v>
      </c>
      <c r="B91" s="93">
        <v>1937</v>
      </c>
      <c r="C91" s="91" t="s">
        <v>84</v>
      </c>
      <c r="D91" s="95">
        <v>2840.96</v>
      </c>
      <c r="E91" s="43">
        <f t="shared" si="3"/>
        <v>1288.77</v>
      </c>
      <c r="F91" s="43">
        <f>IFERROR(VLOOKUP(B91,Plan1!B:D,3,0),"0,00")</f>
        <v>945.04</v>
      </c>
      <c r="G91" s="104">
        <v>607.15</v>
      </c>
      <c r="H91" s="43">
        <f t="shared" si="4"/>
        <v>1552.19</v>
      </c>
      <c r="I91" s="28" t="str">
        <f>VLOOKUP(B91,'FOLHA RESUMIDA'!C:D,2,0)</f>
        <v>RILDA MARIA DA SILVA</v>
      </c>
    </row>
    <row r="92" spans="1:9">
      <c r="A92" s="93">
        <v>1</v>
      </c>
      <c r="B92" s="93">
        <v>1980</v>
      </c>
      <c r="C92" s="91" t="s">
        <v>85</v>
      </c>
      <c r="D92" s="95">
        <v>10521.21</v>
      </c>
      <c r="E92" s="43">
        <f t="shared" si="3"/>
        <v>4146.4299999999985</v>
      </c>
      <c r="F92" s="43">
        <f>IFERROR(VLOOKUP(B92,Plan1!B:D,3,0),"0,00")</f>
        <v>3577.21</v>
      </c>
      <c r="G92" s="104">
        <v>2797.57</v>
      </c>
      <c r="H92" s="43">
        <f t="shared" si="4"/>
        <v>6374.7800000000007</v>
      </c>
      <c r="I92" s="28" t="str">
        <f>VLOOKUP(B92,'FOLHA RESUMIDA'!C:D,2,0)</f>
        <v>MANOEL NETO DINIZ</v>
      </c>
    </row>
    <row r="93" spans="1:9">
      <c r="A93" s="93">
        <v>1</v>
      </c>
      <c r="B93" s="93">
        <v>1988</v>
      </c>
      <c r="C93" s="91" t="s">
        <v>86</v>
      </c>
      <c r="D93" s="95">
        <v>6004.21</v>
      </c>
      <c r="E93" s="43">
        <f t="shared" si="3"/>
        <v>1937.1</v>
      </c>
      <c r="F93" s="43">
        <f>IFERROR(VLOOKUP(B93,Plan1!B:D,3,0),"0,00")</f>
        <v>1249.44</v>
      </c>
      <c r="G93" s="104">
        <v>2817.67</v>
      </c>
      <c r="H93" s="43">
        <f t="shared" si="4"/>
        <v>4067.11</v>
      </c>
      <c r="I93" s="28" t="str">
        <f>VLOOKUP(B93,'FOLHA RESUMIDA'!C:D,2,0)</f>
        <v>FRANCISCA CARVALHO NASCIMENTO</v>
      </c>
    </row>
    <row r="94" spans="1:9">
      <c r="A94" s="93">
        <v>1</v>
      </c>
      <c r="B94" s="93">
        <v>1994</v>
      </c>
      <c r="C94" s="91" t="s">
        <v>87</v>
      </c>
      <c r="D94" s="95">
        <v>3924.62</v>
      </c>
      <c r="E94" s="43">
        <f t="shared" si="3"/>
        <v>1274.9499999999998</v>
      </c>
      <c r="F94" s="43">
        <f>IFERROR(VLOOKUP(B94,Plan1!B:D,3,0),"0,00")</f>
        <v>1334.37</v>
      </c>
      <c r="G94" s="104">
        <v>1315.3</v>
      </c>
      <c r="H94" s="43">
        <f t="shared" si="4"/>
        <v>2649.67</v>
      </c>
      <c r="I94" s="28" t="str">
        <f>VLOOKUP(B94,'FOLHA RESUMIDA'!C:D,2,0)</f>
        <v>PAULO JOSE DA SILVA</v>
      </c>
    </row>
    <row r="95" spans="1:9">
      <c r="A95" s="93">
        <v>1</v>
      </c>
      <c r="B95" s="93">
        <v>1999</v>
      </c>
      <c r="C95" s="91" t="s">
        <v>88</v>
      </c>
      <c r="D95" s="95">
        <v>2213.15</v>
      </c>
      <c r="E95" s="43">
        <f t="shared" si="3"/>
        <v>1230.6500000000001</v>
      </c>
      <c r="F95" s="43">
        <f>IFERROR(VLOOKUP(B95,Plan1!B:D,3,0),"0,00")</f>
        <v>752.47</v>
      </c>
      <c r="G95" s="104">
        <v>230.03</v>
      </c>
      <c r="H95" s="43">
        <f t="shared" si="4"/>
        <v>982.5</v>
      </c>
      <c r="I95" s="28" t="str">
        <f>VLOOKUP(B95,'FOLHA RESUMIDA'!C:D,2,0)</f>
        <v>ELIAS RIBEIRO DA SILVA FILHO</v>
      </c>
    </row>
    <row r="96" spans="1:9">
      <c r="A96" s="93">
        <v>1</v>
      </c>
      <c r="B96" s="93">
        <v>2008</v>
      </c>
      <c r="C96" s="91" t="s">
        <v>89</v>
      </c>
      <c r="D96" s="95">
        <v>3167.57</v>
      </c>
      <c r="E96" s="43">
        <f t="shared" si="3"/>
        <v>381.5300000000002</v>
      </c>
      <c r="F96" s="43">
        <f>IFERROR(VLOOKUP(B96,Plan1!B:D,3,0),"0,00")</f>
        <v>1012.63</v>
      </c>
      <c r="G96" s="104">
        <v>1773.41</v>
      </c>
      <c r="H96" s="43">
        <f t="shared" si="4"/>
        <v>2786.04</v>
      </c>
      <c r="I96" s="28" t="str">
        <f>VLOOKUP(B96,'FOLHA RESUMIDA'!C:D,2,0)</f>
        <v>AMAURI GONCALO DA SILVA</v>
      </c>
    </row>
    <row r="97" spans="1:9">
      <c r="A97" s="93">
        <v>1</v>
      </c>
      <c r="B97" s="93">
        <v>2014</v>
      </c>
      <c r="C97" s="91" t="s">
        <v>90</v>
      </c>
      <c r="D97" s="95">
        <v>2015.85</v>
      </c>
      <c r="E97" s="43">
        <f t="shared" si="3"/>
        <v>728.52</v>
      </c>
      <c r="F97" s="43">
        <f>IFERROR(VLOOKUP(B97,Plan1!B:D,3,0),"0,00")</f>
        <v>685.39</v>
      </c>
      <c r="G97" s="104">
        <v>601.94000000000005</v>
      </c>
      <c r="H97" s="43">
        <f t="shared" si="4"/>
        <v>1287.33</v>
      </c>
      <c r="I97" s="28" t="str">
        <f>VLOOKUP(B97,'FOLHA RESUMIDA'!C:D,2,0)</f>
        <v>SOLANGE NASCIMENTO DE LIMA</v>
      </c>
    </row>
    <row r="98" spans="1:9">
      <c r="A98" s="93">
        <v>1</v>
      </c>
      <c r="B98" s="93">
        <v>2015</v>
      </c>
      <c r="C98" s="91" t="s">
        <v>91</v>
      </c>
      <c r="D98" s="95">
        <v>8792.57</v>
      </c>
      <c r="E98" s="43">
        <f t="shared" si="3"/>
        <v>2974.3600000000006</v>
      </c>
      <c r="F98" s="43">
        <f>IFERROR(VLOOKUP(B98,Plan1!B:D,3,0),"0,00")</f>
        <v>2989.47</v>
      </c>
      <c r="G98" s="104">
        <v>2828.74</v>
      </c>
      <c r="H98" s="43">
        <f t="shared" si="4"/>
        <v>5818.2099999999991</v>
      </c>
      <c r="I98" s="28" t="str">
        <f>VLOOKUP(B98,'FOLHA RESUMIDA'!C:D,2,0)</f>
        <v>MARIA SANDRA PONTES MENDONCA</v>
      </c>
    </row>
    <row r="99" spans="1:9">
      <c r="A99" s="93">
        <v>1</v>
      </c>
      <c r="B99" s="93">
        <v>2019</v>
      </c>
      <c r="C99" s="91" t="s">
        <v>92</v>
      </c>
      <c r="D99" s="95">
        <v>1820.76</v>
      </c>
      <c r="E99" s="43">
        <f t="shared" si="3"/>
        <v>412.5</v>
      </c>
      <c r="F99" s="43">
        <f>IFERROR(VLOOKUP(B99,Plan1!B:D,3,0),"0,00")</f>
        <v>619.05999999999995</v>
      </c>
      <c r="G99" s="104">
        <v>789.2</v>
      </c>
      <c r="H99" s="43">
        <f t="shared" si="4"/>
        <v>1408.26</v>
      </c>
      <c r="I99" s="28" t="str">
        <f>VLOOKUP(B99,'FOLHA RESUMIDA'!C:D,2,0)</f>
        <v>MARCOS DO NASCIMENTO</v>
      </c>
    </row>
    <row r="100" spans="1:9">
      <c r="A100" s="93">
        <v>1</v>
      </c>
      <c r="B100" s="93">
        <v>2038</v>
      </c>
      <c r="C100" s="91" t="s">
        <v>93</v>
      </c>
      <c r="D100" s="95">
        <v>3070.25</v>
      </c>
      <c r="E100" s="43">
        <f t="shared" si="3"/>
        <v>1687.04</v>
      </c>
      <c r="F100" s="43">
        <f>IFERROR(VLOOKUP(B100,Plan1!B:D,3,0),"0,00")</f>
        <v>1043.8900000000001</v>
      </c>
      <c r="G100" s="104">
        <v>339.32</v>
      </c>
      <c r="H100" s="43">
        <f t="shared" si="4"/>
        <v>1383.21</v>
      </c>
      <c r="I100" s="28" t="str">
        <f>VLOOKUP(B100,'FOLHA RESUMIDA'!C:D,2,0)</f>
        <v>IRONILDA FERREIRA DA SILVA</v>
      </c>
    </row>
    <row r="101" spans="1:9">
      <c r="A101" s="93">
        <v>1</v>
      </c>
      <c r="B101" s="93">
        <v>2043</v>
      </c>
      <c r="C101" s="91" t="s">
        <v>94</v>
      </c>
      <c r="D101" s="95">
        <v>3097.85</v>
      </c>
      <c r="E101" s="43">
        <f t="shared" si="3"/>
        <v>996.4699999999998</v>
      </c>
      <c r="F101" s="43">
        <f>IFERROR(VLOOKUP(B101,Plan1!B:D,3,0),"0,00")</f>
        <v>874.75</v>
      </c>
      <c r="G101" s="104">
        <v>1226.6300000000001</v>
      </c>
      <c r="H101" s="43">
        <f t="shared" si="4"/>
        <v>2101.38</v>
      </c>
      <c r="I101" s="28" t="str">
        <f>VLOOKUP(B101,'FOLHA RESUMIDA'!C:D,2,0)</f>
        <v>JOAO LUIZ BRAGA DE PONTES</v>
      </c>
    </row>
    <row r="102" spans="1:9">
      <c r="A102" s="93">
        <v>1</v>
      </c>
      <c r="B102" s="93">
        <v>2052</v>
      </c>
      <c r="C102" s="91" t="s">
        <v>95</v>
      </c>
      <c r="D102" s="95">
        <v>3377.5</v>
      </c>
      <c r="E102" s="43">
        <f t="shared" si="3"/>
        <v>2364.87</v>
      </c>
      <c r="F102" s="43">
        <f>IFERROR(VLOOKUP(B102,Plan1!B:D,3,0),"0,00")</f>
        <v>1012.63</v>
      </c>
      <c r="G102" s="104">
        <v>0</v>
      </c>
      <c r="H102" s="43">
        <f t="shared" si="4"/>
        <v>1012.63</v>
      </c>
      <c r="I102" s="28" t="str">
        <f>VLOOKUP(B102,'FOLHA RESUMIDA'!C:D,2,0)</f>
        <v>JOSE FERNANDO PEREIRA DA COSTA</v>
      </c>
    </row>
    <row r="103" spans="1:9">
      <c r="A103" s="93">
        <v>1</v>
      </c>
      <c r="B103" s="93">
        <v>2063</v>
      </c>
      <c r="C103" s="91" t="s">
        <v>96</v>
      </c>
      <c r="D103" s="95">
        <v>12449.86</v>
      </c>
      <c r="E103" s="43">
        <f t="shared" si="3"/>
        <v>4148.9600000000009</v>
      </c>
      <c r="F103" s="43">
        <f>IFERROR(VLOOKUP(B103,Plan1!B:D,3,0),"0,00")</f>
        <v>4232.95</v>
      </c>
      <c r="G103" s="104">
        <v>4067.95</v>
      </c>
      <c r="H103" s="43">
        <f t="shared" si="4"/>
        <v>8300.9</v>
      </c>
      <c r="I103" s="28" t="str">
        <f>VLOOKUP(B103,'FOLHA RESUMIDA'!C:D,2,0)</f>
        <v>JOAQUIM PEDRO CARNEIRO C NETO</v>
      </c>
    </row>
    <row r="104" spans="1:9">
      <c r="A104" s="93">
        <v>1</v>
      </c>
      <c r="B104" s="93">
        <v>2069</v>
      </c>
      <c r="C104" s="91" t="s">
        <v>97</v>
      </c>
      <c r="D104" s="95">
        <v>15877.28</v>
      </c>
      <c r="E104" s="43">
        <f t="shared" si="3"/>
        <v>4023.1200000000008</v>
      </c>
      <c r="F104" s="43">
        <f>IFERROR(VLOOKUP(B104,Plan1!B:D,3,0),"0,00")</f>
        <v>5398.28</v>
      </c>
      <c r="G104" s="104">
        <v>6455.88</v>
      </c>
      <c r="H104" s="43">
        <f t="shared" si="4"/>
        <v>11854.16</v>
      </c>
      <c r="I104" s="28" t="str">
        <f>VLOOKUP(B104,'FOLHA RESUMIDA'!C:D,2,0)</f>
        <v>SELMA VERONICA VIEIRA RAMOS</v>
      </c>
    </row>
    <row r="105" spans="1:9">
      <c r="A105" s="93">
        <v>1</v>
      </c>
      <c r="B105" s="93">
        <v>2079</v>
      </c>
      <c r="C105" s="91" t="s">
        <v>98</v>
      </c>
      <c r="D105" s="95">
        <v>2646.13</v>
      </c>
      <c r="E105" s="43">
        <f t="shared" si="3"/>
        <v>1253.8400000000001</v>
      </c>
      <c r="F105" s="43">
        <f>IFERROR(VLOOKUP(B105,Plan1!B:D,3,0),"0,00")</f>
        <v>874.75</v>
      </c>
      <c r="G105" s="104">
        <v>517.54</v>
      </c>
      <c r="H105" s="43">
        <f t="shared" si="4"/>
        <v>1392.29</v>
      </c>
      <c r="I105" s="28" t="str">
        <f>VLOOKUP(B105,'FOLHA RESUMIDA'!C:D,2,0)</f>
        <v>SANDRO JOSE MARTINS</v>
      </c>
    </row>
    <row r="106" spans="1:9">
      <c r="A106" s="93">
        <v>1</v>
      </c>
      <c r="B106" s="93">
        <v>2086</v>
      </c>
      <c r="C106" s="91" t="s">
        <v>99</v>
      </c>
      <c r="D106" s="95">
        <v>2213.21</v>
      </c>
      <c r="E106" s="43">
        <f t="shared" si="3"/>
        <v>1156.6300000000001</v>
      </c>
      <c r="F106" s="43">
        <f>IFERROR(VLOOKUP(B106,Plan1!B:D,3,0),"0,00")</f>
        <v>752.49</v>
      </c>
      <c r="G106" s="104">
        <v>304.08999999999997</v>
      </c>
      <c r="H106" s="43">
        <f t="shared" si="4"/>
        <v>1056.58</v>
      </c>
      <c r="I106" s="28" t="str">
        <f>VLOOKUP(B106,'FOLHA RESUMIDA'!C:D,2,0)</f>
        <v>ALBANITA LUCIANA DA SILVA</v>
      </c>
    </row>
    <row r="107" spans="1:9">
      <c r="A107" s="93">
        <v>1</v>
      </c>
      <c r="B107" s="93">
        <v>2092</v>
      </c>
      <c r="C107" s="91" t="s">
        <v>100</v>
      </c>
      <c r="D107" s="95">
        <v>2007.4</v>
      </c>
      <c r="E107" s="43">
        <f t="shared" si="3"/>
        <v>806.72000000000025</v>
      </c>
      <c r="F107" s="43">
        <f>IFERROR(VLOOKUP(B107,Plan1!B:D,3,0),"0,00")</f>
        <v>682.52</v>
      </c>
      <c r="G107" s="104">
        <v>518.16</v>
      </c>
      <c r="H107" s="43">
        <f t="shared" si="4"/>
        <v>1200.6799999999998</v>
      </c>
      <c r="I107" s="28" t="str">
        <f>VLOOKUP(B107,'FOLHA RESUMIDA'!C:D,2,0)</f>
        <v>REINALDO PEREIRA DA SILVA</v>
      </c>
    </row>
    <row r="108" spans="1:9">
      <c r="A108" s="93">
        <v>1</v>
      </c>
      <c r="B108" s="93">
        <v>2093</v>
      </c>
      <c r="C108" s="91" t="s">
        <v>101</v>
      </c>
      <c r="D108" s="95">
        <v>2097.2800000000002</v>
      </c>
      <c r="E108" s="43">
        <f t="shared" si="3"/>
        <v>1245.4800000000002</v>
      </c>
      <c r="F108" s="43">
        <f>IFERROR(VLOOKUP(B108,Plan1!B:D,3,0),"0,00")</f>
        <v>619.05999999999995</v>
      </c>
      <c r="G108" s="104">
        <v>232.74</v>
      </c>
      <c r="H108" s="43">
        <f t="shared" si="4"/>
        <v>851.8</v>
      </c>
      <c r="I108" s="28" t="str">
        <f>VLOOKUP(B108,'FOLHA RESUMIDA'!C:D,2,0)</f>
        <v>GILBERTO RIBEIRO DA SILVA</v>
      </c>
    </row>
    <row r="109" spans="1:9">
      <c r="A109" s="93">
        <v>2</v>
      </c>
      <c r="B109" s="93">
        <v>2096</v>
      </c>
      <c r="C109" s="91" t="s">
        <v>422</v>
      </c>
      <c r="D109" s="95">
        <v>3344.63</v>
      </c>
      <c r="E109" s="43">
        <f t="shared" si="3"/>
        <v>1225.6500000000001</v>
      </c>
      <c r="F109" s="43">
        <f>IFERROR(VLOOKUP(B109,Plan1!B:D,3,0),"0,00")</f>
        <v>1137.17</v>
      </c>
      <c r="G109" s="104">
        <v>981.81</v>
      </c>
      <c r="H109" s="43">
        <f t="shared" si="4"/>
        <v>2118.98</v>
      </c>
      <c r="I109" s="28" t="str">
        <f>VLOOKUP(B109,'FOLHA RESUMIDA'!C:D,2,0)</f>
        <v>MARCELO MORAIS DE OLIVEIRA</v>
      </c>
    </row>
    <row r="110" spans="1:9">
      <c r="A110" s="93">
        <v>1</v>
      </c>
      <c r="B110" s="93">
        <v>2101</v>
      </c>
      <c r="C110" s="91" t="s">
        <v>102</v>
      </c>
      <c r="D110" s="95">
        <v>2572.79</v>
      </c>
      <c r="E110" s="43">
        <f t="shared" si="3"/>
        <v>1385.8</v>
      </c>
      <c r="F110" s="43">
        <f>IFERROR(VLOOKUP(B110,Plan1!B:D,3,0),"0,00")</f>
        <v>874.75</v>
      </c>
      <c r="G110" s="104">
        <v>312.24</v>
      </c>
      <c r="H110" s="43">
        <f t="shared" si="4"/>
        <v>1186.99</v>
      </c>
      <c r="I110" s="28" t="str">
        <f>VLOOKUP(B110,'FOLHA RESUMIDA'!C:D,2,0)</f>
        <v>JOSE LUCIANO CANDIDO DA SILVA</v>
      </c>
    </row>
    <row r="111" spans="1:9">
      <c r="A111" s="93">
        <v>16</v>
      </c>
      <c r="B111" s="93">
        <v>2115</v>
      </c>
      <c r="C111" s="91" t="s">
        <v>435</v>
      </c>
      <c r="D111" s="95">
        <v>3344.63</v>
      </c>
      <c r="E111" s="43">
        <f t="shared" si="3"/>
        <v>911.40999999999985</v>
      </c>
      <c r="F111" s="43">
        <f>IFERROR(VLOOKUP(B111,Plan1!B:D,3,0),"0,00")</f>
        <v>1137.17</v>
      </c>
      <c r="G111" s="104">
        <v>1296.05</v>
      </c>
      <c r="H111" s="43">
        <f t="shared" si="4"/>
        <v>2433.2200000000003</v>
      </c>
      <c r="I111" s="28" t="str">
        <f>VLOOKUP(B111,'FOLHA RESUMIDA'!C:D,2,0)</f>
        <v>SEVERINO JOSE RAMOS DE SOUZA</v>
      </c>
    </row>
    <row r="112" spans="1:9">
      <c r="A112" s="93">
        <v>1</v>
      </c>
      <c r="B112" s="93">
        <v>2117</v>
      </c>
      <c r="C112" s="91" t="s">
        <v>103</v>
      </c>
      <c r="D112" s="95">
        <v>1919.86</v>
      </c>
      <c r="E112" s="43">
        <f t="shared" si="3"/>
        <v>428.15999999999985</v>
      </c>
      <c r="F112" s="43">
        <f>IFERROR(VLOOKUP(B112,Plan1!B:D,3,0),"0,00")</f>
        <v>652.75</v>
      </c>
      <c r="G112" s="104">
        <v>838.95</v>
      </c>
      <c r="H112" s="43">
        <f t="shared" si="4"/>
        <v>1491.7</v>
      </c>
      <c r="I112" s="28" t="str">
        <f>VLOOKUP(B112,'FOLHA RESUMIDA'!C:D,2,0)</f>
        <v>WILSON JOSE QUEIROZ DE LIMA</v>
      </c>
    </row>
    <row r="113" spans="1:9">
      <c r="A113" s="93">
        <v>1</v>
      </c>
      <c r="B113" s="93">
        <v>2120</v>
      </c>
      <c r="C113" s="91" t="s">
        <v>104</v>
      </c>
      <c r="D113" s="95">
        <v>2040.87</v>
      </c>
      <c r="E113" s="43">
        <f t="shared" si="3"/>
        <v>645.48999999999978</v>
      </c>
      <c r="F113" s="43">
        <f>IFERROR(VLOOKUP(B113,Plan1!B:D,3,0),"0,00")</f>
        <v>693.9</v>
      </c>
      <c r="G113" s="104">
        <v>701.48</v>
      </c>
      <c r="H113" s="43">
        <f t="shared" si="4"/>
        <v>1395.38</v>
      </c>
      <c r="I113" s="28" t="str">
        <f>VLOOKUP(B113,'FOLHA RESUMIDA'!C:D,2,0)</f>
        <v>ANTONIO SOARES DE MELO</v>
      </c>
    </row>
    <row r="114" spans="1:9">
      <c r="A114" s="93">
        <v>1</v>
      </c>
      <c r="B114" s="93">
        <v>2121</v>
      </c>
      <c r="C114" s="91" t="s">
        <v>105</v>
      </c>
      <c r="D114" s="95">
        <v>1820.76</v>
      </c>
      <c r="E114" s="43">
        <f t="shared" si="3"/>
        <v>620.03</v>
      </c>
      <c r="F114" s="43">
        <f>IFERROR(VLOOKUP(B114,Plan1!B:D,3,0),"0,00")</f>
        <v>619.05999999999995</v>
      </c>
      <c r="G114" s="104">
        <v>581.66999999999996</v>
      </c>
      <c r="H114" s="43">
        <f t="shared" si="4"/>
        <v>1200.73</v>
      </c>
      <c r="I114" s="28" t="str">
        <f>VLOOKUP(B114,'FOLHA RESUMIDA'!C:D,2,0)</f>
        <v>SAMUEL MAURICIO</v>
      </c>
    </row>
    <row r="115" spans="1:9">
      <c r="A115" s="93">
        <v>1</v>
      </c>
      <c r="B115" s="93">
        <v>2122</v>
      </c>
      <c r="C115" s="91" t="s">
        <v>106</v>
      </c>
      <c r="D115" s="95">
        <v>1820.76</v>
      </c>
      <c r="E115" s="43">
        <f t="shared" si="3"/>
        <v>1144.3800000000001</v>
      </c>
      <c r="F115" s="43">
        <f>IFERROR(VLOOKUP(B115,Plan1!B:D,3,0),"0,00")</f>
        <v>619.05999999999995</v>
      </c>
      <c r="G115" s="104">
        <v>57.32</v>
      </c>
      <c r="H115" s="43">
        <f t="shared" si="4"/>
        <v>676.38</v>
      </c>
      <c r="I115" s="28" t="str">
        <f>VLOOKUP(B115,'FOLHA RESUMIDA'!C:D,2,0)</f>
        <v>JOSE MARIO MACHADO G  LINS</v>
      </c>
    </row>
    <row r="116" spans="1:9">
      <c r="A116" s="93">
        <v>10</v>
      </c>
      <c r="B116" s="93">
        <v>2124</v>
      </c>
      <c r="C116" s="91" t="s">
        <v>426</v>
      </c>
      <c r="D116" s="95">
        <v>3344.63</v>
      </c>
      <c r="E116" s="43">
        <f t="shared" si="3"/>
        <v>983.25</v>
      </c>
      <c r="F116" s="43">
        <f>IFERROR(VLOOKUP(B116,Plan1!B:D,3,0),"0,00")</f>
        <v>1137.17</v>
      </c>
      <c r="G116" s="104">
        <v>1224.21</v>
      </c>
      <c r="H116" s="43">
        <f t="shared" si="4"/>
        <v>2361.38</v>
      </c>
      <c r="I116" s="28" t="str">
        <f>VLOOKUP(B116,'FOLHA RESUMIDA'!C:D,2,0)</f>
        <v>JOSE ALVES FIGUEIREDO FILHO</v>
      </c>
    </row>
    <row r="117" spans="1:9">
      <c r="A117" s="93">
        <v>1</v>
      </c>
      <c r="B117" s="93">
        <v>2125</v>
      </c>
      <c r="C117" s="91" t="s">
        <v>107</v>
      </c>
      <c r="D117" s="95">
        <v>3545.44</v>
      </c>
      <c r="E117" s="43">
        <f t="shared" si="3"/>
        <v>1265.9900000000002</v>
      </c>
      <c r="F117" s="43">
        <f>IFERROR(VLOOKUP(B117,Plan1!B:D,3,0),"0,00")</f>
        <v>1205.45</v>
      </c>
      <c r="G117" s="104">
        <v>1074</v>
      </c>
      <c r="H117" s="43">
        <f t="shared" si="4"/>
        <v>2279.4499999999998</v>
      </c>
      <c r="I117" s="28" t="str">
        <f>VLOOKUP(B117,'FOLHA RESUMIDA'!C:D,2,0)</f>
        <v>GILMAR GALVAO SANTANA</v>
      </c>
    </row>
    <row r="118" spans="1:9">
      <c r="A118" s="93">
        <v>1</v>
      </c>
      <c r="B118" s="93">
        <v>2126</v>
      </c>
      <c r="C118" s="91" t="s">
        <v>108</v>
      </c>
      <c r="D118" s="95">
        <v>2836.49</v>
      </c>
      <c r="E118" s="43">
        <f t="shared" si="3"/>
        <v>1620.7499999999998</v>
      </c>
      <c r="F118" s="43">
        <f>IFERROR(VLOOKUP(B118,Plan1!B:D,3,0),"0,00")</f>
        <v>567.29999999999995</v>
      </c>
      <c r="G118" s="104">
        <v>648.44000000000005</v>
      </c>
      <c r="H118" s="43">
        <f t="shared" si="4"/>
        <v>1215.74</v>
      </c>
      <c r="I118" s="28" t="str">
        <f>VLOOKUP(B118,'FOLHA RESUMIDA'!C:D,2,0)</f>
        <v>JAFFE JOSE LIMA XAVIER</v>
      </c>
    </row>
    <row r="119" spans="1:9">
      <c r="A119" s="93">
        <v>1</v>
      </c>
      <c r="B119" s="93">
        <v>2128</v>
      </c>
      <c r="C119" s="91" t="s">
        <v>109</v>
      </c>
      <c r="D119" s="95">
        <v>8065.2</v>
      </c>
      <c r="E119" s="43">
        <f t="shared" si="3"/>
        <v>4440.79</v>
      </c>
      <c r="F119" s="43">
        <f>IFERROR(VLOOKUP(B119,Plan1!B:D,3,0),"0,00")</f>
        <v>2648.15</v>
      </c>
      <c r="G119" s="104">
        <v>976.26</v>
      </c>
      <c r="H119" s="43">
        <f t="shared" si="4"/>
        <v>3624.41</v>
      </c>
      <c r="I119" s="28" t="str">
        <f>VLOOKUP(B119,'FOLHA RESUMIDA'!C:D,2,0)</f>
        <v>JORGE DA SILVA LIMA</v>
      </c>
    </row>
    <row r="120" spans="1:9">
      <c r="A120" s="93">
        <v>1</v>
      </c>
      <c r="B120" s="93">
        <v>2129</v>
      </c>
      <c r="C120" s="91" t="s">
        <v>110</v>
      </c>
      <c r="D120" s="95">
        <v>2411.96</v>
      </c>
      <c r="E120" s="43">
        <f t="shared" si="3"/>
        <v>1073.75</v>
      </c>
      <c r="F120" s="43">
        <f>IFERROR(VLOOKUP(B120,Plan1!B:D,3,0),"0,00")</f>
        <v>561.51</v>
      </c>
      <c r="G120" s="104">
        <v>776.7</v>
      </c>
      <c r="H120" s="43">
        <f t="shared" si="4"/>
        <v>1338.21</v>
      </c>
      <c r="I120" s="28" t="str">
        <f>VLOOKUP(B120,'FOLHA RESUMIDA'!C:D,2,0)</f>
        <v>RICARDO JORGE XAVIER</v>
      </c>
    </row>
    <row r="121" spans="1:9">
      <c r="A121" s="93">
        <v>1</v>
      </c>
      <c r="B121" s="93">
        <v>2130</v>
      </c>
      <c r="C121" s="91" t="s">
        <v>111</v>
      </c>
      <c r="D121" s="95">
        <v>1651.49</v>
      </c>
      <c r="E121" s="43">
        <f t="shared" si="3"/>
        <v>496.96000000000004</v>
      </c>
      <c r="F121" s="43">
        <f>IFERROR(VLOOKUP(B121,Plan1!B:D,3,0),"0,00")</f>
        <v>561.51</v>
      </c>
      <c r="G121" s="104">
        <v>593.02</v>
      </c>
      <c r="H121" s="43">
        <f t="shared" si="4"/>
        <v>1154.53</v>
      </c>
      <c r="I121" s="28" t="str">
        <f>VLOOKUP(B121,'FOLHA RESUMIDA'!C:D,2,0)</f>
        <v>HELVIO MOZART MONTENEGRO</v>
      </c>
    </row>
    <row r="122" spans="1:9">
      <c r="A122" s="93">
        <v>1</v>
      </c>
      <c r="B122" s="93">
        <v>2131</v>
      </c>
      <c r="C122" s="91" t="s">
        <v>112</v>
      </c>
      <c r="D122" s="95">
        <v>2786.85</v>
      </c>
      <c r="E122" s="43">
        <f t="shared" si="3"/>
        <v>1963.46</v>
      </c>
      <c r="F122" s="43">
        <f>IFERROR(VLOOKUP(B122,Plan1!B:D,3,0),"0,00")</f>
        <v>694.65</v>
      </c>
      <c r="G122" s="104">
        <v>128.74</v>
      </c>
      <c r="H122" s="43">
        <f t="shared" si="4"/>
        <v>823.39</v>
      </c>
      <c r="I122" s="28" t="str">
        <f>VLOOKUP(B122,'FOLHA RESUMIDA'!C:D,2,0)</f>
        <v>ALEXANDRE BARBOSA DA SILVA</v>
      </c>
    </row>
    <row r="123" spans="1:9">
      <c r="A123" s="93">
        <v>1</v>
      </c>
      <c r="B123" s="93">
        <v>2134</v>
      </c>
      <c r="C123" s="91" t="s">
        <v>113</v>
      </c>
      <c r="D123" s="95">
        <v>2836.49</v>
      </c>
      <c r="E123" s="43">
        <f t="shared" si="3"/>
        <v>1459.4199999999998</v>
      </c>
      <c r="F123" s="43">
        <f>IFERROR(VLOOKUP(B123,Plan1!B:D,3,0),"0,00")</f>
        <v>964.41</v>
      </c>
      <c r="G123" s="104">
        <v>412.66</v>
      </c>
      <c r="H123" s="43">
        <f t="shared" si="4"/>
        <v>1377.07</v>
      </c>
      <c r="I123" s="28" t="str">
        <f>VLOOKUP(B123,'FOLHA RESUMIDA'!C:D,2,0)</f>
        <v>ROSIVALDO SATIRO DOS SANTOS</v>
      </c>
    </row>
    <row r="124" spans="1:9">
      <c r="A124" s="93">
        <v>1</v>
      </c>
      <c r="B124" s="93">
        <v>2136</v>
      </c>
      <c r="C124" s="91" t="s">
        <v>114</v>
      </c>
      <c r="D124" s="95">
        <v>4024.55</v>
      </c>
      <c r="E124" s="43">
        <f t="shared" si="3"/>
        <v>3253.36</v>
      </c>
      <c r="F124" s="43" t="str">
        <f>IFERROR(VLOOKUP(B124,Plan1!B:D,3,0),"0,00")</f>
        <v>0,00</v>
      </c>
      <c r="G124" s="104">
        <v>771.19</v>
      </c>
      <c r="H124" s="43">
        <f t="shared" si="4"/>
        <v>771.19</v>
      </c>
      <c r="I124" s="28" t="str">
        <f>VLOOKUP(B124,'FOLHA RESUMIDA'!C:D,2,0)</f>
        <v>GESIEL DAVID DE CASTRO</v>
      </c>
    </row>
    <row r="125" spans="1:9">
      <c r="A125" s="93">
        <v>1</v>
      </c>
      <c r="B125" s="93">
        <v>2137</v>
      </c>
      <c r="C125" s="91" t="s">
        <v>115</v>
      </c>
      <c r="D125" s="95">
        <v>7114.29</v>
      </c>
      <c r="E125" s="43">
        <f t="shared" si="3"/>
        <v>3134.49</v>
      </c>
      <c r="F125" s="43">
        <f>IFERROR(VLOOKUP(B125,Plan1!B:D,3,0),"0,00")</f>
        <v>2418.86</v>
      </c>
      <c r="G125" s="104">
        <v>1560.94</v>
      </c>
      <c r="H125" s="43">
        <f t="shared" si="4"/>
        <v>3979.8</v>
      </c>
      <c r="I125" s="28" t="str">
        <f>VLOOKUP(B125,'FOLHA RESUMIDA'!C:D,2,0)</f>
        <v>FRANCISCO DE ASSIS DE OLIVEIRA</v>
      </c>
    </row>
    <row r="126" spans="1:9">
      <c r="A126" s="93">
        <v>1</v>
      </c>
      <c r="B126" s="93">
        <v>2140</v>
      </c>
      <c r="C126" s="91" t="s">
        <v>116</v>
      </c>
      <c r="D126" s="95">
        <v>6590.97</v>
      </c>
      <c r="E126" s="43">
        <f t="shared" si="3"/>
        <v>3220.6400000000003</v>
      </c>
      <c r="F126" s="43" t="str">
        <f>IFERROR(VLOOKUP(B126,Plan1!B:D,3,0),"0,00")</f>
        <v>0,00</v>
      </c>
      <c r="G126" s="104">
        <v>3370.33</v>
      </c>
      <c r="H126" s="43">
        <f t="shared" si="4"/>
        <v>3370.33</v>
      </c>
      <c r="I126" s="28" t="str">
        <f>VLOOKUP(B126,'FOLHA RESUMIDA'!C:D,2,0)</f>
        <v>LUCIENE PEREIRA DE A NASCIMENT</v>
      </c>
    </row>
    <row r="127" spans="1:9">
      <c r="A127" s="93">
        <v>1</v>
      </c>
      <c r="B127" s="93">
        <v>2142</v>
      </c>
      <c r="C127" s="91" t="s">
        <v>117</v>
      </c>
      <c r="D127" s="95">
        <v>4672.49</v>
      </c>
      <c r="E127" s="43">
        <f t="shared" si="3"/>
        <v>868.91999999999962</v>
      </c>
      <c r="F127" s="43">
        <f>IFERROR(VLOOKUP(B127,Plan1!B:D,3,0),"0,00")</f>
        <v>1551.69</v>
      </c>
      <c r="G127" s="104">
        <v>2251.88</v>
      </c>
      <c r="H127" s="43">
        <f t="shared" si="4"/>
        <v>3803.57</v>
      </c>
      <c r="I127" s="28" t="str">
        <f>VLOOKUP(B127,'FOLHA RESUMIDA'!C:D,2,0)</f>
        <v>LAERCIO LUIZ SANTOS A  ASSIS</v>
      </c>
    </row>
    <row r="128" spans="1:9">
      <c r="A128" s="93">
        <v>1</v>
      </c>
      <c r="B128" s="93">
        <v>2143</v>
      </c>
      <c r="C128" s="91" t="s">
        <v>118</v>
      </c>
      <c r="D128" s="95">
        <v>1658.43</v>
      </c>
      <c r="E128" s="43">
        <f t="shared" si="3"/>
        <v>414.83000000000015</v>
      </c>
      <c r="F128" s="43">
        <f>IFERROR(VLOOKUP(B128,Plan1!B:D,3,0),"0,00")</f>
        <v>563.87</v>
      </c>
      <c r="G128" s="104">
        <v>679.73</v>
      </c>
      <c r="H128" s="43">
        <f t="shared" si="4"/>
        <v>1243.5999999999999</v>
      </c>
      <c r="I128" s="28" t="str">
        <f>VLOOKUP(B128,'FOLHA RESUMIDA'!C:D,2,0)</f>
        <v>RUBEM JOSE DOS S DE PAULA</v>
      </c>
    </row>
    <row r="129" spans="1:9">
      <c r="A129" s="93">
        <v>1</v>
      </c>
      <c r="B129" s="93">
        <v>2145</v>
      </c>
      <c r="C129" s="91" t="s">
        <v>119</v>
      </c>
      <c r="D129" s="95">
        <v>2836.49</v>
      </c>
      <c r="E129" s="43">
        <f t="shared" si="3"/>
        <v>1035.8699999999999</v>
      </c>
      <c r="F129" s="43">
        <f>IFERROR(VLOOKUP(B129,Plan1!B:D,3,0),"0,00")</f>
        <v>964.41</v>
      </c>
      <c r="G129" s="104">
        <v>836.21</v>
      </c>
      <c r="H129" s="43">
        <f t="shared" si="4"/>
        <v>1800.62</v>
      </c>
      <c r="I129" s="28" t="str">
        <f>VLOOKUP(B129,'FOLHA RESUMIDA'!C:D,2,0)</f>
        <v>EVERALDO DA SILVA CABRAL</v>
      </c>
    </row>
    <row r="130" spans="1:9">
      <c r="A130" s="93">
        <v>1</v>
      </c>
      <c r="B130" s="93">
        <v>2146</v>
      </c>
      <c r="C130" s="91" t="s">
        <v>120</v>
      </c>
      <c r="D130" s="95">
        <v>2749.71</v>
      </c>
      <c r="E130" s="43">
        <f t="shared" si="3"/>
        <v>770.29</v>
      </c>
      <c r="F130" s="43">
        <f>IFERROR(VLOOKUP(B130,Plan1!B:D,3,0),"0,00")</f>
        <v>833.09</v>
      </c>
      <c r="G130" s="104">
        <v>1146.33</v>
      </c>
      <c r="H130" s="43">
        <f t="shared" si="4"/>
        <v>1979.42</v>
      </c>
      <c r="I130" s="28" t="str">
        <f>VLOOKUP(B130,'FOLHA RESUMIDA'!C:D,2,0)</f>
        <v>ROGERIO BARROS DOS SANTOS</v>
      </c>
    </row>
    <row r="131" spans="1:9">
      <c r="A131" s="93">
        <v>1</v>
      </c>
      <c r="B131" s="93">
        <v>2149</v>
      </c>
      <c r="C131" s="91" t="s">
        <v>121</v>
      </c>
      <c r="D131" s="95">
        <v>2450.25</v>
      </c>
      <c r="E131" s="43">
        <f t="shared" si="3"/>
        <v>729.25</v>
      </c>
      <c r="F131" s="43">
        <f>IFERROR(VLOOKUP(B131,Plan1!B:D,3,0),"0,00")</f>
        <v>833.09</v>
      </c>
      <c r="G131" s="104">
        <v>887.91</v>
      </c>
      <c r="H131" s="43">
        <f t="shared" si="4"/>
        <v>1721</v>
      </c>
      <c r="I131" s="28" t="str">
        <f>VLOOKUP(B131,'FOLHA RESUMIDA'!C:D,2,0)</f>
        <v>CARLOS AUGUSTO O  DA SILVA</v>
      </c>
    </row>
    <row r="132" spans="1:9">
      <c r="A132" s="93">
        <v>14</v>
      </c>
      <c r="B132" s="93">
        <v>2151</v>
      </c>
      <c r="C132" s="91" t="s">
        <v>122</v>
      </c>
      <c r="D132" s="95">
        <v>2555.98</v>
      </c>
      <c r="E132" s="43">
        <f t="shared" si="3"/>
        <v>452.96000000000004</v>
      </c>
      <c r="F132" s="43">
        <f>IFERROR(VLOOKUP(B132,Plan1!B:D,3,0),"0,00")</f>
        <v>869.03</v>
      </c>
      <c r="G132" s="104">
        <v>1233.99</v>
      </c>
      <c r="H132" s="43">
        <f t="shared" si="4"/>
        <v>2103.02</v>
      </c>
      <c r="I132" s="28" t="str">
        <f>VLOOKUP(B132,'FOLHA RESUMIDA'!C:D,2,0)</f>
        <v>JUREMA MARIA BONGALHARDO</v>
      </c>
    </row>
    <row r="133" spans="1:9">
      <c r="A133" s="93">
        <v>1</v>
      </c>
      <c r="B133" s="93">
        <v>2153</v>
      </c>
      <c r="C133" s="91" t="s">
        <v>123</v>
      </c>
      <c r="D133" s="95">
        <v>3059.47</v>
      </c>
      <c r="E133" s="43">
        <f t="shared" si="3"/>
        <v>1542.7499999999998</v>
      </c>
      <c r="F133" s="43">
        <f>IFERROR(VLOOKUP(B133,Plan1!B:D,3,0),"0,00")</f>
        <v>1012.63</v>
      </c>
      <c r="G133" s="104">
        <v>504.09</v>
      </c>
      <c r="H133" s="43">
        <f t="shared" si="4"/>
        <v>1516.72</v>
      </c>
      <c r="I133" s="28" t="str">
        <f>VLOOKUP(B133,'FOLHA RESUMIDA'!C:D,2,0)</f>
        <v>SERGIO PEREIRA DA COSTA</v>
      </c>
    </row>
    <row r="134" spans="1:9">
      <c r="A134" s="93">
        <v>1</v>
      </c>
      <c r="B134" s="93">
        <v>2156</v>
      </c>
      <c r="C134" s="91" t="s">
        <v>124</v>
      </c>
      <c r="D134" s="95">
        <v>2824.62</v>
      </c>
      <c r="E134" s="43">
        <f t="shared" si="3"/>
        <v>1440.83</v>
      </c>
      <c r="F134" s="43">
        <f>IFERROR(VLOOKUP(B134,Plan1!B:D,3,0),"0,00")</f>
        <v>960.37</v>
      </c>
      <c r="G134" s="104">
        <v>423.42</v>
      </c>
      <c r="H134" s="43">
        <f t="shared" si="4"/>
        <v>1383.79</v>
      </c>
      <c r="I134" s="28" t="str">
        <f>VLOOKUP(B134,'FOLHA RESUMIDA'!C:D,2,0)</f>
        <v>EDLEUSA LUCIA BATISTA DA SILVA</v>
      </c>
    </row>
    <row r="135" spans="1:9">
      <c r="A135" s="93">
        <v>1</v>
      </c>
      <c r="B135" s="93">
        <v>2159</v>
      </c>
      <c r="C135" s="91" t="s">
        <v>125</v>
      </c>
      <c r="D135" s="95">
        <v>5285.78</v>
      </c>
      <c r="E135" s="43">
        <f t="shared" ref="E135:E198" si="5">D135-H135</f>
        <v>1237.2799999999997</v>
      </c>
      <c r="F135" s="43">
        <f>IFERROR(VLOOKUP(B135,Plan1!B:D,3,0),"0,00")</f>
        <v>1797.17</v>
      </c>
      <c r="G135" s="104">
        <v>2251.33</v>
      </c>
      <c r="H135" s="43">
        <f t="shared" ref="H135:H198" si="6">F135+G135</f>
        <v>4048.5</v>
      </c>
      <c r="I135" s="28" t="str">
        <f>VLOOKUP(B135,'FOLHA RESUMIDA'!C:D,2,0)</f>
        <v>FREDERICO JOSE C  DA NOBREGA</v>
      </c>
    </row>
    <row r="136" spans="1:9">
      <c r="A136" s="93">
        <v>1</v>
      </c>
      <c r="B136" s="93">
        <v>2161</v>
      </c>
      <c r="C136" s="91" t="s">
        <v>126</v>
      </c>
      <c r="D136" s="95">
        <v>4356.71</v>
      </c>
      <c r="E136" s="43">
        <f t="shared" si="5"/>
        <v>2495.9</v>
      </c>
      <c r="F136" s="43">
        <f>IFERROR(VLOOKUP(B136,Plan1!B:D,3,0),"0,00")</f>
        <v>1334.37</v>
      </c>
      <c r="G136" s="104">
        <v>526.44000000000005</v>
      </c>
      <c r="H136" s="43">
        <f t="shared" si="6"/>
        <v>1860.81</v>
      </c>
      <c r="I136" s="28" t="str">
        <f>VLOOKUP(B136,'FOLHA RESUMIDA'!C:D,2,0)</f>
        <v>WLADIMIR MACHADO DO E  SANTO</v>
      </c>
    </row>
    <row r="137" spans="1:9">
      <c r="A137" s="93">
        <v>1</v>
      </c>
      <c r="B137" s="93">
        <v>2181</v>
      </c>
      <c r="C137" s="91" t="s">
        <v>127</v>
      </c>
      <c r="D137" s="95">
        <v>19298.759999999998</v>
      </c>
      <c r="E137" s="43">
        <f t="shared" si="5"/>
        <v>12865.839999999998</v>
      </c>
      <c r="F137" s="43" t="str">
        <f>IFERROR(VLOOKUP(B137,Plan1!B:D,3,0),"0,00")</f>
        <v>0,00</v>
      </c>
      <c r="G137" s="104">
        <v>6432.92</v>
      </c>
      <c r="H137" s="43">
        <f t="shared" si="6"/>
        <v>6432.92</v>
      </c>
      <c r="I137" s="28" t="str">
        <f>VLOOKUP(B137,'FOLHA RESUMIDA'!C:D,2,0)</f>
        <v>ELCY SILVA DE ARAUJO</v>
      </c>
    </row>
    <row r="138" spans="1:9">
      <c r="A138" s="93">
        <v>1</v>
      </c>
      <c r="B138" s="93">
        <v>2274</v>
      </c>
      <c r="C138" s="91" t="s">
        <v>128</v>
      </c>
      <c r="D138" s="95">
        <v>9570.82</v>
      </c>
      <c r="E138" s="43">
        <f t="shared" si="5"/>
        <v>2310.8899999999994</v>
      </c>
      <c r="F138" s="43">
        <f>IFERROR(VLOOKUP(B138,Plan1!B:D,3,0),"0,00")</f>
        <v>3254.08</v>
      </c>
      <c r="G138" s="104">
        <v>4005.85</v>
      </c>
      <c r="H138" s="43">
        <f t="shared" si="6"/>
        <v>7259.93</v>
      </c>
      <c r="I138" s="28" t="str">
        <f>VLOOKUP(B138,'FOLHA RESUMIDA'!C:D,2,0)</f>
        <v>DJALMA LIMA DE OLIVEIRA DANTAS</v>
      </c>
    </row>
    <row r="139" spans="1:9">
      <c r="A139" s="93">
        <v>1</v>
      </c>
      <c r="B139" s="93">
        <v>2280</v>
      </c>
      <c r="C139" s="91" t="s">
        <v>129</v>
      </c>
      <c r="D139" s="95">
        <v>2742.96</v>
      </c>
      <c r="E139" s="43">
        <f t="shared" si="5"/>
        <v>294.07000000000016</v>
      </c>
      <c r="F139" s="43">
        <f>IFERROR(VLOOKUP(B139,Plan1!B:D,3,0),"0,00")</f>
        <v>932.61</v>
      </c>
      <c r="G139" s="104">
        <v>1516.28</v>
      </c>
      <c r="H139" s="43">
        <f t="shared" si="6"/>
        <v>2448.89</v>
      </c>
      <c r="I139" s="28" t="str">
        <f>VLOOKUP(B139,'FOLHA RESUMIDA'!C:D,2,0)</f>
        <v>JACQUELINE CESAR DE GUSMAO</v>
      </c>
    </row>
    <row r="140" spans="1:9">
      <c r="A140" s="93">
        <v>1</v>
      </c>
      <c r="B140" s="93">
        <v>2291</v>
      </c>
      <c r="C140" s="91" t="s">
        <v>130</v>
      </c>
      <c r="D140" s="95">
        <v>3797.94</v>
      </c>
      <c r="E140" s="43">
        <f t="shared" si="5"/>
        <v>1393.27</v>
      </c>
      <c r="F140" s="43">
        <f>IFERROR(VLOOKUP(B140,Plan1!B:D,3,0),"0,00")</f>
        <v>1291.3</v>
      </c>
      <c r="G140" s="104">
        <v>1113.3699999999999</v>
      </c>
      <c r="H140" s="43">
        <f t="shared" si="6"/>
        <v>2404.67</v>
      </c>
      <c r="I140" s="28" t="str">
        <f>VLOOKUP(B140,'FOLHA RESUMIDA'!C:D,2,0)</f>
        <v>PAULO PEDROSA VICTOR NETO</v>
      </c>
    </row>
    <row r="141" spans="1:9">
      <c r="A141" s="93">
        <v>1</v>
      </c>
      <c r="B141" s="93">
        <v>2295</v>
      </c>
      <c r="C141" s="91" t="s">
        <v>131</v>
      </c>
      <c r="D141" s="95">
        <v>3797.94</v>
      </c>
      <c r="E141" s="43">
        <f t="shared" si="5"/>
        <v>541.5300000000002</v>
      </c>
      <c r="F141" s="43">
        <f>IFERROR(VLOOKUP(B141,Plan1!B:D,3,0),"0,00")</f>
        <v>1291.3</v>
      </c>
      <c r="G141" s="104">
        <v>1965.11</v>
      </c>
      <c r="H141" s="43">
        <f t="shared" si="6"/>
        <v>3256.41</v>
      </c>
      <c r="I141" s="28" t="str">
        <f>VLOOKUP(B141,'FOLHA RESUMIDA'!C:D,2,0)</f>
        <v>VINCENZO PAPARIELLO</v>
      </c>
    </row>
    <row r="142" spans="1:9">
      <c r="A142" s="93">
        <v>1</v>
      </c>
      <c r="B142" s="93">
        <v>2308</v>
      </c>
      <c r="C142" s="91" t="s">
        <v>132</v>
      </c>
      <c r="D142" s="95">
        <v>3530.67</v>
      </c>
      <c r="E142" s="43">
        <f t="shared" si="5"/>
        <v>1050.0300000000002</v>
      </c>
      <c r="F142" s="43">
        <f>IFERROR(VLOOKUP(B142,Plan1!B:D,3,0),"0,00")</f>
        <v>430.43</v>
      </c>
      <c r="G142" s="104">
        <v>2050.21</v>
      </c>
      <c r="H142" s="43">
        <f t="shared" si="6"/>
        <v>2480.64</v>
      </c>
      <c r="I142" s="28" t="str">
        <f>VLOOKUP(B142,'FOLHA RESUMIDA'!C:D,2,0)</f>
        <v>ADEILDO CARLOS DIAS BEZERRA</v>
      </c>
    </row>
    <row r="143" spans="1:9">
      <c r="A143" s="93">
        <v>1</v>
      </c>
      <c r="B143" s="93">
        <v>2330</v>
      </c>
      <c r="C143" s="91" t="s">
        <v>133</v>
      </c>
      <c r="D143" s="95">
        <v>4559.57</v>
      </c>
      <c r="E143" s="43">
        <f t="shared" si="5"/>
        <v>787.80999999999949</v>
      </c>
      <c r="F143" s="43">
        <f>IFERROR(VLOOKUP(B143,Plan1!B:D,3,0),"0,00")</f>
        <v>1550.26</v>
      </c>
      <c r="G143" s="104">
        <v>2221.5</v>
      </c>
      <c r="H143" s="43">
        <f t="shared" si="6"/>
        <v>3771.76</v>
      </c>
      <c r="I143" s="28" t="str">
        <f>VLOOKUP(B143,'FOLHA RESUMIDA'!C:D,2,0)</f>
        <v>ERICK RENAN PEREIRA DE ACIOLI</v>
      </c>
    </row>
    <row r="144" spans="1:9">
      <c r="A144" s="93">
        <v>1</v>
      </c>
      <c r="B144" s="93">
        <v>2337</v>
      </c>
      <c r="C144" s="91" t="s">
        <v>134</v>
      </c>
      <c r="D144" s="95">
        <v>4763.66</v>
      </c>
      <c r="E144" s="43">
        <f t="shared" si="5"/>
        <v>1317.7199999999998</v>
      </c>
      <c r="F144" s="43">
        <f>IFERROR(VLOOKUP(B144,Plan1!B:D,3,0),"0,00")</f>
        <v>1619.64</v>
      </c>
      <c r="G144" s="104">
        <v>1826.3</v>
      </c>
      <c r="H144" s="43">
        <f t="shared" si="6"/>
        <v>3445.94</v>
      </c>
      <c r="I144" s="28" t="str">
        <f>VLOOKUP(B144,'FOLHA RESUMIDA'!C:D,2,0)</f>
        <v>FLAVIA PATRICIA M  MEDEIROS</v>
      </c>
    </row>
    <row r="145" spans="1:9">
      <c r="A145" s="93">
        <v>1</v>
      </c>
      <c r="B145" s="93">
        <v>2339</v>
      </c>
      <c r="C145" s="91" t="s">
        <v>135</v>
      </c>
      <c r="D145" s="95">
        <v>7885.25</v>
      </c>
      <c r="E145" s="43">
        <f t="shared" si="5"/>
        <v>2117.7000000000007</v>
      </c>
      <c r="F145" s="43">
        <f>IFERROR(VLOOKUP(B145,Plan1!B:D,3,0),"0,00")</f>
        <v>2680.99</v>
      </c>
      <c r="G145" s="104">
        <v>3086.56</v>
      </c>
      <c r="H145" s="43">
        <f t="shared" si="6"/>
        <v>5767.5499999999993</v>
      </c>
      <c r="I145" s="28" t="str">
        <f>VLOOKUP(B145,'FOLHA RESUMIDA'!C:D,2,0)</f>
        <v>DEBORAH BEZERRA MONTEIRO</v>
      </c>
    </row>
    <row r="146" spans="1:9">
      <c r="A146" s="93">
        <v>1</v>
      </c>
      <c r="B146" s="93">
        <v>2342</v>
      </c>
      <c r="C146" s="91" t="s">
        <v>136</v>
      </c>
      <c r="D146" s="95">
        <v>6757.58</v>
      </c>
      <c r="E146" s="43">
        <f t="shared" si="5"/>
        <v>3223.17</v>
      </c>
      <c r="F146" s="43">
        <f>IFERROR(VLOOKUP(B146,Plan1!B:D,3,0),"0,00")</f>
        <v>2297.58</v>
      </c>
      <c r="G146" s="104">
        <v>1236.83</v>
      </c>
      <c r="H146" s="43">
        <f t="shared" si="6"/>
        <v>3534.41</v>
      </c>
      <c r="I146" s="28" t="str">
        <f>VLOOKUP(B146,'FOLHA RESUMIDA'!C:D,2,0)</f>
        <v>MARCOS ANDRE CUNHA DE OLIVEIRA</v>
      </c>
    </row>
    <row r="147" spans="1:9">
      <c r="A147" s="93">
        <v>1</v>
      </c>
      <c r="B147" s="93">
        <v>2343</v>
      </c>
      <c r="C147" s="91" t="s">
        <v>137</v>
      </c>
      <c r="D147" s="95">
        <v>7885.25</v>
      </c>
      <c r="E147" s="43">
        <f t="shared" si="5"/>
        <v>1867.0500000000002</v>
      </c>
      <c r="F147" s="43">
        <f>IFERROR(VLOOKUP(B147,Plan1!B:D,3,0),"0,00")</f>
        <v>2680.99</v>
      </c>
      <c r="G147" s="104">
        <v>3337.21</v>
      </c>
      <c r="H147" s="43">
        <f t="shared" si="6"/>
        <v>6018.2</v>
      </c>
      <c r="I147" s="28" t="str">
        <f>VLOOKUP(B147,'FOLHA RESUMIDA'!C:D,2,0)</f>
        <v>SEVERINO GRANGEIRO JUNIOR</v>
      </c>
    </row>
    <row r="148" spans="1:9">
      <c r="A148" s="93">
        <v>1</v>
      </c>
      <c r="B148" s="93">
        <v>2344</v>
      </c>
      <c r="C148" s="91" t="s">
        <v>138</v>
      </c>
      <c r="D148" s="95">
        <v>10503.13</v>
      </c>
      <c r="E148" s="43">
        <f t="shared" si="5"/>
        <v>2570.2699999999986</v>
      </c>
      <c r="F148" s="43">
        <f>IFERROR(VLOOKUP(B148,Plan1!B:D,3,0),"0,00")</f>
        <v>3571.06</v>
      </c>
      <c r="G148" s="104">
        <v>4361.8</v>
      </c>
      <c r="H148" s="43">
        <f t="shared" si="6"/>
        <v>7932.8600000000006</v>
      </c>
      <c r="I148" s="28" t="str">
        <f>VLOOKUP(B148,'FOLHA RESUMIDA'!C:D,2,0)</f>
        <v>AMANDA TATIANE C  DE OLIVEIRA</v>
      </c>
    </row>
    <row r="149" spans="1:9">
      <c r="A149" s="93">
        <v>1</v>
      </c>
      <c r="B149" s="93">
        <v>2351</v>
      </c>
      <c r="C149" s="91" t="s">
        <v>139</v>
      </c>
      <c r="D149" s="95">
        <v>1364.4</v>
      </c>
      <c r="E149" s="43">
        <f t="shared" si="5"/>
        <v>1223.5100000000002</v>
      </c>
      <c r="F149" s="43">
        <f>IFERROR(VLOOKUP(B149,Plan1!B:D,3,0),"0,00")</f>
        <v>68.22</v>
      </c>
      <c r="G149" s="104">
        <v>72.67</v>
      </c>
      <c r="H149" s="43">
        <f t="shared" si="6"/>
        <v>140.88999999999999</v>
      </c>
      <c r="I149" s="28" t="str">
        <f>VLOOKUP(B149,'FOLHA RESUMIDA'!C:D,2,0)</f>
        <v>CLAUDIA SALVINA DE SANTANA</v>
      </c>
    </row>
    <row r="150" spans="1:9">
      <c r="A150" s="93">
        <v>1</v>
      </c>
      <c r="B150" s="93">
        <v>2363</v>
      </c>
      <c r="C150" s="91" t="s">
        <v>140</v>
      </c>
      <c r="D150" s="95">
        <v>1504.27</v>
      </c>
      <c r="E150" s="43">
        <f t="shared" si="5"/>
        <v>471.01</v>
      </c>
      <c r="F150" s="43">
        <f>IFERROR(VLOOKUP(B150,Plan1!B:D,3,0),"0,00")</f>
        <v>511.45</v>
      </c>
      <c r="G150" s="104">
        <v>521.80999999999995</v>
      </c>
      <c r="H150" s="43">
        <f t="shared" si="6"/>
        <v>1033.26</v>
      </c>
      <c r="I150" s="28" t="str">
        <f>VLOOKUP(B150,'FOLHA RESUMIDA'!C:D,2,0)</f>
        <v>MIRIAM ALVES BASTOS DA SILVA</v>
      </c>
    </row>
    <row r="151" spans="1:9">
      <c r="A151" s="93">
        <v>1</v>
      </c>
      <c r="B151" s="93">
        <v>2367</v>
      </c>
      <c r="C151" s="91" t="s">
        <v>141</v>
      </c>
      <c r="D151" s="95">
        <v>1623.94</v>
      </c>
      <c r="E151" s="43">
        <f t="shared" si="5"/>
        <v>1089.18</v>
      </c>
      <c r="F151" s="43">
        <f>IFERROR(VLOOKUP(B151,Plan1!B:D,3,0),"0,00")</f>
        <v>534.76</v>
      </c>
      <c r="G151" s="104">
        <v>0</v>
      </c>
      <c r="H151" s="43">
        <f t="shared" si="6"/>
        <v>534.76</v>
      </c>
      <c r="I151" s="28" t="str">
        <f>VLOOKUP(B151,'FOLHA RESUMIDA'!C:D,2,0)</f>
        <v>PRISCILLA RODRIGUES P DA SILVA</v>
      </c>
    </row>
    <row r="152" spans="1:9">
      <c r="A152" s="93">
        <v>1</v>
      </c>
      <c r="B152" s="93">
        <v>2371</v>
      </c>
      <c r="C152" s="91" t="s">
        <v>142</v>
      </c>
      <c r="D152" s="95">
        <v>2161.48</v>
      </c>
      <c r="E152" s="43">
        <f t="shared" si="5"/>
        <v>1478.96</v>
      </c>
      <c r="F152" s="43">
        <f>IFERROR(VLOOKUP(B152,Plan1!B:D,3,0),"0,00")</f>
        <v>682.52</v>
      </c>
      <c r="G152" s="104">
        <v>0</v>
      </c>
      <c r="H152" s="43">
        <f t="shared" si="6"/>
        <v>682.52</v>
      </c>
      <c r="I152" s="28" t="str">
        <f>VLOOKUP(B152,'FOLHA RESUMIDA'!C:D,2,0)</f>
        <v>SUZELLE TRAJANO BENTO</v>
      </c>
    </row>
    <row r="153" spans="1:9">
      <c r="A153" s="93">
        <v>1</v>
      </c>
      <c r="B153" s="93">
        <v>2382</v>
      </c>
      <c r="C153" s="91" t="s">
        <v>143</v>
      </c>
      <c r="D153" s="95">
        <v>10503.13</v>
      </c>
      <c r="E153" s="43">
        <f t="shared" si="5"/>
        <v>2570.2699999999986</v>
      </c>
      <c r="F153" s="43">
        <f>IFERROR(VLOOKUP(B153,Plan1!B:D,3,0),"0,00")</f>
        <v>3571.06</v>
      </c>
      <c r="G153" s="104">
        <v>4361.8</v>
      </c>
      <c r="H153" s="43">
        <f t="shared" si="6"/>
        <v>7932.8600000000006</v>
      </c>
      <c r="I153" s="28" t="str">
        <f>VLOOKUP(B153,'FOLHA RESUMIDA'!C:D,2,0)</f>
        <v>AILA KARLA MOTA SANTANA</v>
      </c>
    </row>
    <row r="154" spans="1:9">
      <c r="A154" s="93">
        <v>1</v>
      </c>
      <c r="B154" s="93">
        <v>2384</v>
      </c>
      <c r="C154" s="91" t="s">
        <v>144</v>
      </c>
      <c r="D154" s="95">
        <v>1954.13</v>
      </c>
      <c r="E154" s="43">
        <f t="shared" si="5"/>
        <v>785.26000000000022</v>
      </c>
      <c r="F154" s="43">
        <f>IFERROR(VLOOKUP(B154,Plan1!B:D,3,0),"0,00")</f>
        <v>534.76</v>
      </c>
      <c r="G154" s="104">
        <v>634.11</v>
      </c>
      <c r="H154" s="43">
        <f t="shared" si="6"/>
        <v>1168.8699999999999</v>
      </c>
      <c r="I154" s="28" t="str">
        <f>VLOOKUP(B154,'FOLHA RESUMIDA'!C:D,2,0)</f>
        <v>KATIA MIRANDA DE ARAUJO LOPES</v>
      </c>
    </row>
    <row r="155" spans="1:9">
      <c r="A155" s="93">
        <v>1</v>
      </c>
      <c r="B155" s="93">
        <v>2392</v>
      </c>
      <c r="C155" s="91" t="s">
        <v>145</v>
      </c>
      <c r="D155" s="95">
        <v>7410.02</v>
      </c>
      <c r="E155" s="43">
        <f t="shared" si="5"/>
        <v>1638.6200000000008</v>
      </c>
      <c r="F155" s="43">
        <f>IFERROR(VLOOKUP(B155,Plan1!B:D,3,0),"0,00")</f>
        <v>1212.7</v>
      </c>
      <c r="G155" s="104">
        <v>4558.7</v>
      </c>
      <c r="H155" s="43">
        <f t="shared" si="6"/>
        <v>5771.4</v>
      </c>
      <c r="I155" s="28" t="str">
        <f>VLOOKUP(B155,'FOLHA RESUMIDA'!C:D,2,0)</f>
        <v>KLEYTON DA SILVA A PEREIRA</v>
      </c>
    </row>
    <row r="156" spans="1:9">
      <c r="A156" s="93">
        <v>1</v>
      </c>
      <c r="B156" s="93">
        <v>2403</v>
      </c>
      <c r="C156" s="91" t="s">
        <v>146</v>
      </c>
      <c r="D156" s="95">
        <v>1585.82</v>
      </c>
      <c r="E156" s="43">
        <f t="shared" si="5"/>
        <v>603.99</v>
      </c>
      <c r="F156" s="43">
        <f>IFERROR(VLOOKUP(B156,Plan1!B:D,3,0),"0,00")</f>
        <v>537.02</v>
      </c>
      <c r="G156" s="104">
        <v>444.81</v>
      </c>
      <c r="H156" s="43">
        <f t="shared" si="6"/>
        <v>981.82999999999993</v>
      </c>
      <c r="I156" s="28" t="str">
        <f>VLOOKUP(B156,'FOLHA RESUMIDA'!C:D,2,0)</f>
        <v>ANDRE HENRIQUE DE S  MAFRA</v>
      </c>
    </row>
    <row r="157" spans="1:9">
      <c r="A157" s="93">
        <v>1</v>
      </c>
      <c r="B157" s="93">
        <v>2406</v>
      </c>
      <c r="C157" s="91" t="s">
        <v>147</v>
      </c>
      <c r="D157" s="95">
        <v>1514.06</v>
      </c>
      <c r="E157" s="43">
        <f t="shared" si="5"/>
        <v>575.06999999999994</v>
      </c>
      <c r="F157" s="43">
        <f>IFERROR(VLOOKUP(B157,Plan1!B:D,3,0),"0,00")</f>
        <v>420.76</v>
      </c>
      <c r="G157" s="104">
        <v>518.23</v>
      </c>
      <c r="H157" s="43">
        <f t="shared" si="6"/>
        <v>938.99</v>
      </c>
      <c r="I157" s="28" t="str">
        <f>VLOOKUP(B157,'FOLHA RESUMIDA'!C:D,2,0)</f>
        <v>DEYSE MARIA DOS SANTOS SILVA</v>
      </c>
    </row>
    <row r="158" spans="1:9">
      <c r="A158" s="93">
        <v>1</v>
      </c>
      <c r="B158" s="93">
        <v>2414</v>
      </c>
      <c r="C158" s="91" t="s">
        <v>148</v>
      </c>
      <c r="D158" s="95">
        <v>1270.6500000000001</v>
      </c>
      <c r="E158" s="43">
        <f t="shared" si="5"/>
        <v>1012.2</v>
      </c>
      <c r="F158" s="43" t="str">
        <f>IFERROR(VLOOKUP(B158,Plan1!B:D,3,0),"0,00")</f>
        <v>0,00</v>
      </c>
      <c r="G158" s="104">
        <v>258.45</v>
      </c>
      <c r="H158" s="43">
        <f t="shared" si="6"/>
        <v>258.45</v>
      </c>
      <c r="I158" s="28" t="str">
        <f>VLOOKUP(B158,'FOLHA RESUMIDA'!C:D,2,0)</f>
        <v>SILAS PINTO BEZERRA</v>
      </c>
    </row>
    <row r="159" spans="1:9">
      <c r="A159" s="93">
        <v>1</v>
      </c>
      <c r="B159" s="93">
        <v>2415</v>
      </c>
      <c r="C159" s="91" t="s">
        <v>149</v>
      </c>
      <c r="D159" s="95">
        <v>10503.13</v>
      </c>
      <c r="E159" s="43">
        <f t="shared" si="5"/>
        <v>2570.2699999999986</v>
      </c>
      <c r="F159" s="43">
        <f>IFERROR(VLOOKUP(B159,Plan1!B:D,3,0),"0,00")</f>
        <v>3571.06</v>
      </c>
      <c r="G159" s="104">
        <v>4361.8</v>
      </c>
      <c r="H159" s="43">
        <f t="shared" si="6"/>
        <v>7932.8600000000006</v>
      </c>
      <c r="I159" s="28" t="str">
        <f>VLOOKUP(B159,'FOLHA RESUMIDA'!C:D,2,0)</f>
        <v>SILVIA RENATA QUEIROZ DE FARIA</v>
      </c>
    </row>
    <row r="160" spans="1:9">
      <c r="A160" s="93">
        <v>1</v>
      </c>
      <c r="B160" s="93">
        <v>2417</v>
      </c>
      <c r="C160" s="91" t="s">
        <v>150</v>
      </c>
      <c r="D160" s="95">
        <v>1455.36</v>
      </c>
      <c r="E160" s="43">
        <f t="shared" si="5"/>
        <v>790.46999999999991</v>
      </c>
      <c r="F160" s="43">
        <f>IFERROR(VLOOKUP(B160,Plan1!B:D,3,0),"0,00")</f>
        <v>463.9</v>
      </c>
      <c r="G160" s="104">
        <v>200.99</v>
      </c>
      <c r="H160" s="43">
        <f t="shared" si="6"/>
        <v>664.89</v>
      </c>
      <c r="I160" s="28" t="str">
        <f>VLOOKUP(B160,'FOLHA RESUMIDA'!C:D,2,0)</f>
        <v>ZILDA FRUTUOSO DA SILVA</v>
      </c>
    </row>
    <row r="161" spans="1:9">
      <c r="A161" s="93">
        <v>1</v>
      </c>
      <c r="B161" s="93">
        <v>2420</v>
      </c>
      <c r="C161" s="91" t="s">
        <v>151</v>
      </c>
      <c r="D161" s="95">
        <v>10779.65</v>
      </c>
      <c r="E161" s="43">
        <f t="shared" si="5"/>
        <v>2542.0399999999991</v>
      </c>
      <c r="F161" s="43">
        <f>IFERROR(VLOOKUP(B161,Plan1!B:D,3,0),"0,00")</f>
        <v>3571.06</v>
      </c>
      <c r="G161" s="104">
        <v>4666.55</v>
      </c>
      <c r="H161" s="43">
        <f t="shared" si="6"/>
        <v>8237.61</v>
      </c>
      <c r="I161" s="28" t="str">
        <f>VLOOKUP(B161,'FOLHA RESUMIDA'!C:D,2,0)</f>
        <v>TEREZA RAQUEL F ALMEIDA</v>
      </c>
    </row>
    <row r="162" spans="1:9">
      <c r="A162" s="93">
        <v>1</v>
      </c>
      <c r="B162" s="93">
        <v>2421</v>
      </c>
      <c r="C162" s="91" t="s">
        <v>152</v>
      </c>
      <c r="D162" s="95">
        <v>5010.99</v>
      </c>
      <c r="E162" s="43">
        <f t="shared" si="5"/>
        <v>1494.0699999999997</v>
      </c>
      <c r="F162" s="43">
        <f>IFERROR(VLOOKUP(B162,Plan1!B:D,3,0),"0,00")</f>
        <v>1703.74</v>
      </c>
      <c r="G162" s="104">
        <v>1813.18</v>
      </c>
      <c r="H162" s="43">
        <f t="shared" si="6"/>
        <v>3516.92</v>
      </c>
      <c r="I162" s="28" t="str">
        <f>VLOOKUP(B162,'FOLHA RESUMIDA'!C:D,2,0)</f>
        <v>ANA CLAUDIA NUNES DE MOURA</v>
      </c>
    </row>
    <row r="163" spans="1:9">
      <c r="A163" s="93">
        <v>1</v>
      </c>
      <c r="B163" s="93">
        <v>2437</v>
      </c>
      <c r="C163" s="91" t="s">
        <v>153</v>
      </c>
      <c r="D163" s="95">
        <v>1572.83</v>
      </c>
      <c r="E163" s="43">
        <f t="shared" si="5"/>
        <v>341.59999999999991</v>
      </c>
      <c r="F163" s="43">
        <f>IFERROR(VLOOKUP(B163,Plan1!B:D,3,0),"0,00")</f>
        <v>534.76</v>
      </c>
      <c r="G163" s="104">
        <v>696.47</v>
      </c>
      <c r="H163" s="43">
        <f t="shared" si="6"/>
        <v>1231.23</v>
      </c>
      <c r="I163" s="28" t="str">
        <f>VLOOKUP(B163,'FOLHA RESUMIDA'!C:D,2,0)</f>
        <v>CLAUDILENE DE LIMA</v>
      </c>
    </row>
    <row r="164" spans="1:9">
      <c r="A164" s="93">
        <v>1</v>
      </c>
      <c r="B164" s="93">
        <v>2440</v>
      </c>
      <c r="C164" s="91" t="s">
        <v>154</v>
      </c>
      <c r="D164" s="95">
        <v>2472.9</v>
      </c>
      <c r="E164" s="43">
        <f t="shared" si="5"/>
        <v>763.18000000000006</v>
      </c>
      <c r="F164" s="43">
        <f>IFERROR(VLOOKUP(B164,Plan1!B:D,3,0),"0,00")</f>
        <v>840.52</v>
      </c>
      <c r="G164" s="104">
        <v>869.2</v>
      </c>
      <c r="H164" s="43">
        <f t="shared" si="6"/>
        <v>1709.72</v>
      </c>
      <c r="I164" s="28" t="str">
        <f>VLOOKUP(B164,'FOLHA RESUMIDA'!C:D,2,0)</f>
        <v>ELIANE MOREIRA DE SOUZA</v>
      </c>
    </row>
    <row r="165" spans="1:9">
      <c r="A165" s="93">
        <v>1</v>
      </c>
      <c r="B165" s="93">
        <v>2441</v>
      </c>
      <c r="C165" s="91" t="s">
        <v>155</v>
      </c>
      <c r="D165" s="95">
        <v>2065.66</v>
      </c>
      <c r="E165" s="43">
        <f t="shared" si="5"/>
        <v>609.07999999999993</v>
      </c>
      <c r="F165" s="43">
        <f>IFERROR(VLOOKUP(B165,Plan1!B:D,3,0),"0,00")</f>
        <v>796.32</v>
      </c>
      <c r="G165" s="104">
        <v>660.26</v>
      </c>
      <c r="H165" s="43">
        <f t="shared" si="6"/>
        <v>1456.58</v>
      </c>
      <c r="I165" s="28" t="str">
        <f>VLOOKUP(B165,'FOLHA RESUMIDA'!C:D,2,0)</f>
        <v>ERIC JOSE SILVA VELOZO</v>
      </c>
    </row>
    <row r="166" spans="1:9">
      <c r="A166" s="93">
        <v>1</v>
      </c>
      <c r="B166" s="93">
        <v>2443</v>
      </c>
      <c r="C166" s="91" t="s">
        <v>633</v>
      </c>
      <c r="D166" s="95">
        <v>1792.52</v>
      </c>
      <c r="E166" s="43">
        <f t="shared" si="5"/>
        <v>912</v>
      </c>
      <c r="F166" s="43" t="str">
        <f>IFERROR(VLOOKUP(B166,Plan1!B:D,3,0),"0,00")</f>
        <v>0,00</v>
      </c>
      <c r="G166" s="104">
        <v>880.52</v>
      </c>
      <c r="H166" s="43">
        <f t="shared" si="6"/>
        <v>880.52</v>
      </c>
      <c r="I166" s="28" t="str">
        <f>VLOOKUP(B166,'FOLHA RESUMIDA'!C:D,2,0)</f>
        <v>GEYZA JANAINA FERREIRA L ALVES</v>
      </c>
    </row>
    <row r="167" spans="1:9">
      <c r="A167" s="93">
        <v>1</v>
      </c>
      <c r="B167" s="93">
        <v>2448</v>
      </c>
      <c r="C167" s="91" t="s">
        <v>157</v>
      </c>
      <c r="D167" s="95">
        <v>2518.65</v>
      </c>
      <c r="E167" s="43">
        <f t="shared" si="5"/>
        <v>757.58000000000015</v>
      </c>
      <c r="F167" s="43">
        <f>IFERROR(VLOOKUP(B167,Plan1!B:D,3,0),"0,00")</f>
        <v>840.52</v>
      </c>
      <c r="G167" s="104">
        <v>920.55</v>
      </c>
      <c r="H167" s="43">
        <f t="shared" si="6"/>
        <v>1761.07</v>
      </c>
      <c r="I167" s="28" t="str">
        <f>VLOOKUP(B167,'FOLHA RESUMIDA'!C:D,2,0)</f>
        <v>JULIO CESAR DA SILVA</v>
      </c>
    </row>
    <row r="168" spans="1:9">
      <c r="A168" s="93">
        <v>1</v>
      </c>
      <c r="B168" s="93">
        <v>2451</v>
      </c>
      <c r="C168" s="91" t="s">
        <v>158</v>
      </c>
      <c r="D168" s="95">
        <v>1644.28</v>
      </c>
      <c r="E168" s="43">
        <f t="shared" si="5"/>
        <v>205.37000000000012</v>
      </c>
      <c r="F168" s="43">
        <f>IFERROR(VLOOKUP(B168,Plan1!B:D,3,0),"0,00")</f>
        <v>692.51</v>
      </c>
      <c r="G168" s="104">
        <v>746.4</v>
      </c>
      <c r="H168" s="43">
        <f t="shared" si="6"/>
        <v>1438.9099999999999</v>
      </c>
      <c r="I168" s="28" t="str">
        <f>VLOOKUP(B168,'FOLHA RESUMIDA'!C:D,2,0)</f>
        <v>MANUELLA BOMFIM DA SILVA</v>
      </c>
    </row>
    <row r="169" spans="1:9">
      <c r="A169" s="93">
        <v>1</v>
      </c>
      <c r="B169" s="93">
        <v>2460</v>
      </c>
      <c r="C169" s="91" t="s">
        <v>159</v>
      </c>
      <c r="D169" s="95">
        <v>1743.46</v>
      </c>
      <c r="E169" s="43">
        <f t="shared" si="5"/>
        <v>570.5</v>
      </c>
      <c r="F169" s="43">
        <f>IFERROR(VLOOKUP(B169,Plan1!B:D,3,0),"0,00")</f>
        <v>463.9</v>
      </c>
      <c r="G169" s="104">
        <v>709.06</v>
      </c>
      <c r="H169" s="43">
        <f t="shared" si="6"/>
        <v>1172.96</v>
      </c>
      <c r="I169" s="28" t="str">
        <f>VLOOKUP(B169,'FOLHA RESUMIDA'!C:D,2,0)</f>
        <v>VIVIANE OLIMPIO DOS SANTOS</v>
      </c>
    </row>
    <row r="170" spans="1:9">
      <c r="A170" s="93">
        <v>1</v>
      </c>
      <c r="B170" s="93">
        <v>2468</v>
      </c>
      <c r="C170" s="91" t="s">
        <v>160</v>
      </c>
      <c r="D170" s="95">
        <v>9801.61</v>
      </c>
      <c r="E170" s="43">
        <f t="shared" si="5"/>
        <v>6519.59</v>
      </c>
      <c r="F170" s="43">
        <f>IFERROR(VLOOKUP(B170,Plan1!B:D,3,0),"0,00")</f>
        <v>2259.44</v>
      </c>
      <c r="G170" s="104">
        <v>1022.58</v>
      </c>
      <c r="H170" s="43">
        <f t="shared" si="6"/>
        <v>3282.02</v>
      </c>
      <c r="I170" s="28" t="str">
        <f>VLOOKUP(B170,'FOLHA RESUMIDA'!C:D,2,0)</f>
        <v>ANA GERTRUDES DE A F GUERRA</v>
      </c>
    </row>
    <row r="171" spans="1:9">
      <c r="A171" s="93">
        <v>1</v>
      </c>
      <c r="B171" s="93">
        <v>2474</v>
      </c>
      <c r="C171" s="91" t="s">
        <v>161</v>
      </c>
      <c r="D171" s="95">
        <v>11286.07</v>
      </c>
      <c r="E171" s="43">
        <f t="shared" si="5"/>
        <v>3249.6499999999996</v>
      </c>
      <c r="F171" s="43">
        <f>IFERROR(VLOOKUP(B171,Plan1!B:D,3,0),"0,00")</f>
        <v>3743.25</v>
      </c>
      <c r="G171" s="104">
        <v>4293.17</v>
      </c>
      <c r="H171" s="43">
        <f t="shared" si="6"/>
        <v>8036.42</v>
      </c>
      <c r="I171" s="28" t="str">
        <f>VLOOKUP(B171,'FOLHA RESUMIDA'!C:D,2,0)</f>
        <v>MARIA ROSEANE DOS A CLEMENTINO</v>
      </c>
    </row>
    <row r="172" spans="1:9">
      <c r="A172" s="93">
        <v>50</v>
      </c>
      <c r="B172" s="93">
        <v>2478</v>
      </c>
      <c r="C172" s="91" t="s">
        <v>468</v>
      </c>
      <c r="D172" s="95">
        <v>4245.33</v>
      </c>
      <c r="E172" s="43">
        <f t="shared" si="5"/>
        <v>749.10999999999967</v>
      </c>
      <c r="F172" s="43">
        <f>IFERROR(VLOOKUP(B172,Plan1!B:D,3,0),"0,00")</f>
        <v>1443.41</v>
      </c>
      <c r="G172" s="104">
        <v>2052.81</v>
      </c>
      <c r="H172" s="43">
        <f t="shared" si="6"/>
        <v>3496.2200000000003</v>
      </c>
      <c r="I172" s="28" t="str">
        <f>VLOOKUP(B172,'FOLHA RESUMIDA'!C:D,2,0)</f>
        <v>ROGERIO MOURA VIEIRA</v>
      </c>
    </row>
    <row r="173" spans="1:9">
      <c r="A173" s="93">
        <v>20</v>
      </c>
      <c r="B173" s="93">
        <v>2481</v>
      </c>
      <c r="C173" s="91" t="s">
        <v>440</v>
      </c>
      <c r="D173" s="95">
        <v>4245.33</v>
      </c>
      <c r="E173" s="43">
        <f t="shared" si="5"/>
        <v>956.38999999999987</v>
      </c>
      <c r="F173" s="43">
        <f>IFERROR(VLOOKUP(B173,Plan1!B:D,3,0),"0,00")</f>
        <v>1443.41</v>
      </c>
      <c r="G173" s="104">
        <v>1845.53</v>
      </c>
      <c r="H173" s="43">
        <f t="shared" si="6"/>
        <v>3288.94</v>
      </c>
      <c r="I173" s="28" t="str">
        <f>VLOOKUP(B173,'FOLHA RESUMIDA'!C:D,2,0)</f>
        <v>RAFAELLA MICHELLE DE L MIRANDA</v>
      </c>
    </row>
    <row r="174" spans="1:9">
      <c r="A174" s="93">
        <v>39</v>
      </c>
      <c r="B174" s="93">
        <v>2484</v>
      </c>
      <c r="C174" s="91" t="s">
        <v>461</v>
      </c>
      <c r="D174" s="95">
        <v>4457.59</v>
      </c>
      <c r="E174" s="43">
        <f t="shared" si="5"/>
        <v>1278.46</v>
      </c>
      <c r="F174" s="43">
        <f>IFERROR(VLOOKUP(B174,Plan1!B:D,3,0),"0,00")</f>
        <v>1515.58</v>
      </c>
      <c r="G174" s="104">
        <v>1663.55</v>
      </c>
      <c r="H174" s="43">
        <f t="shared" si="6"/>
        <v>3179.13</v>
      </c>
      <c r="I174" s="28" t="str">
        <f>VLOOKUP(B174,'FOLHA RESUMIDA'!C:D,2,0)</f>
        <v>ARLEY ANDERSON TAVARES MOREIRA</v>
      </c>
    </row>
    <row r="175" spans="1:9">
      <c r="A175" s="93">
        <v>1</v>
      </c>
      <c r="B175" s="93">
        <v>2490</v>
      </c>
      <c r="C175" s="91" t="s">
        <v>162</v>
      </c>
      <c r="D175" s="95">
        <v>2360.44</v>
      </c>
      <c r="E175" s="43">
        <f t="shared" si="5"/>
        <v>437.86000000000013</v>
      </c>
      <c r="F175" s="43">
        <f>IFERROR(VLOOKUP(B175,Plan1!B:D,3,0),"0,00")</f>
        <v>802.55</v>
      </c>
      <c r="G175" s="104">
        <v>1120.03</v>
      </c>
      <c r="H175" s="43">
        <f t="shared" si="6"/>
        <v>1922.58</v>
      </c>
      <c r="I175" s="28" t="str">
        <f>VLOOKUP(B175,'FOLHA RESUMIDA'!C:D,2,0)</f>
        <v>PAULO EDUARDO SANTOS FERREIRA</v>
      </c>
    </row>
    <row r="176" spans="1:9">
      <c r="A176" s="93">
        <v>1</v>
      </c>
      <c r="B176" s="93">
        <v>2493</v>
      </c>
      <c r="C176" s="91" t="s">
        <v>163</v>
      </c>
      <c r="D176" s="95">
        <v>3645.41</v>
      </c>
      <c r="E176" s="43">
        <f t="shared" si="5"/>
        <v>1239.4299999999998</v>
      </c>
      <c r="F176" s="43">
        <f>IFERROR(VLOOKUP(B176,Plan1!B:D,3,0),"0,00")</f>
        <v>1239.44</v>
      </c>
      <c r="G176" s="104">
        <v>1166.54</v>
      </c>
      <c r="H176" s="43">
        <f t="shared" si="6"/>
        <v>2405.98</v>
      </c>
      <c r="I176" s="28" t="str">
        <f>VLOOKUP(B176,'FOLHA RESUMIDA'!C:D,2,0)</f>
        <v>CRISTIANE R  DE O  GONCALVES</v>
      </c>
    </row>
    <row r="177" spans="1:9">
      <c r="A177" s="93">
        <v>1</v>
      </c>
      <c r="B177" s="93">
        <v>2498</v>
      </c>
      <c r="C177" s="91" t="s">
        <v>164</v>
      </c>
      <c r="D177" s="95">
        <v>1849.35</v>
      </c>
      <c r="E177" s="43">
        <f t="shared" si="5"/>
        <v>535.19000000000005</v>
      </c>
      <c r="F177" s="43">
        <f>IFERROR(VLOOKUP(B177,Plan1!B:D,3,0),"0,00")</f>
        <v>534.76</v>
      </c>
      <c r="G177" s="104">
        <v>779.4</v>
      </c>
      <c r="H177" s="43">
        <f t="shared" si="6"/>
        <v>1314.1599999999999</v>
      </c>
      <c r="I177" s="28" t="str">
        <f>VLOOKUP(B177,'FOLHA RESUMIDA'!C:D,2,0)</f>
        <v>TEREZINHA DE J  DE L  M  NETA</v>
      </c>
    </row>
    <row r="178" spans="1:9">
      <c r="A178" s="93">
        <v>1</v>
      </c>
      <c r="B178" s="93">
        <v>2502</v>
      </c>
      <c r="C178" s="91" t="s">
        <v>165</v>
      </c>
      <c r="D178" s="95">
        <v>1572.83</v>
      </c>
      <c r="E178" s="43">
        <f t="shared" si="5"/>
        <v>623.25</v>
      </c>
      <c r="F178" s="43">
        <f>IFERROR(VLOOKUP(B178,Plan1!B:D,3,0),"0,00")</f>
        <v>534.76</v>
      </c>
      <c r="G178" s="104">
        <v>414.82</v>
      </c>
      <c r="H178" s="43">
        <f t="shared" si="6"/>
        <v>949.57999999999993</v>
      </c>
      <c r="I178" s="28" t="str">
        <f>VLOOKUP(B178,'FOLHA RESUMIDA'!C:D,2,0)</f>
        <v>PAULO ROBERTO DA SILVA CUNHA</v>
      </c>
    </row>
    <row r="179" spans="1:9">
      <c r="A179" s="93">
        <v>1</v>
      </c>
      <c r="B179" s="93">
        <v>2503</v>
      </c>
      <c r="C179" s="91" t="s">
        <v>166</v>
      </c>
      <c r="D179" s="95">
        <v>4245.33</v>
      </c>
      <c r="E179" s="43">
        <f t="shared" si="5"/>
        <v>1204.1999999999998</v>
      </c>
      <c r="F179" s="43">
        <f>IFERROR(VLOOKUP(B179,Plan1!B:D,3,0),"0,00")</f>
        <v>1443.41</v>
      </c>
      <c r="G179" s="104">
        <v>1597.72</v>
      </c>
      <c r="H179" s="43">
        <f t="shared" si="6"/>
        <v>3041.13</v>
      </c>
      <c r="I179" s="28" t="str">
        <f>VLOOKUP(B179,'FOLHA RESUMIDA'!C:D,2,0)</f>
        <v>TACIZO LUIZ PEREIRA DA SILVA</v>
      </c>
    </row>
    <row r="180" spans="1:9">
      <c r="A180" s="93">
        <v>1</v>
      </c>
      <c r="B180" s="93">
        <v>2504</v>
      </c>
      <c r="C180" s="91" t="s">
        <v>167</v>
      </c>
      <c r="D180" s="95">
        <v>1265.98</v>
      </c>
      <c r="E180" s="43">
        <f t="shared" si="5"/>
        <v>733.74</v>
      </c>
      <c r="F180" s="43">
        <f>IFERROR(VLOOKUP(B180,Plan1!B:D,3,0),"0,00")</f>
        <v>430.43</v>
      </c>
      <c r="G180" s="104">
        <v>101.81</v>
      </c>
      <c r="H180" s="43">
        <f t="shared" si="6"/>
        <v>532.24</v>
      </c>
      <c r="I180" s="28" t="str">
        <f>VLOOKUP(B180,'FOLHA RESUMIDA'!C:D,2,0)</f>
        <v>RIVALDO GOMES DA SILVA</v>
      </c>
    </row>
    <row r="181" spans="1:9">
      <c r="A181" s="93">
        <v>1</v>
      </c>
      <c r="B181" s="93">
        <v>2506</v>
      </c>
      <c r="C181" s="91" t="s">
        <v>168</v>
      </c>
      <c r="D181" s="95">
        <v>1265.98</v>
      </c>
      <c r="E181" s="43">
        <f t="shared" si="5"/>
        <v>632.39</v>
      </c>
      <c r="F181" s="43">
        <f>IFERROR(VLOOKUP(B181,Plan1!B:D,3,0),"0,00")</f>
        <v>430.43</v>
      </c>
      <c r="G181" s="104">
        <v>203.16</v>
      </c>
      <c r="H181" s="43">
        <f t="shared" si="6"/>
        <v>633.59</v>
      </c>
      <c r="I181" s="28" t="str">
        <f>VLOOKUP(B181,'FOLHA RESUMIDA'!C:D,2,0)</f>
        <v>IVETE ANTONIETA B  DE CARVALHO</v>
      </c>
    </row>
    <row r="182" spans="1:9">
      <c r="A182" s="93">
        <v>1</v>
      </c>
      <c r="B182" s="93">
        <v>2507</v>
      </c>
      <c r="C182" s="91" t="s">
        <v>169</v>
      </c>
      <c r="D182" s="95">
        <v>1265.98</v>
      </c>
      <c r="E182" s="43">
        <f t="shared" si="5"/>
        <v>286.73</v>
      </c>
      <c r="F182" s="43">
        <f>IFERROR(VLOOKUP(B182,Plan1!B:D,3,0),"0,00")</f>
        <v>430.43</v>
      </c>
      <c r="G182" s="104">
        <v>548.82000000000005</v>
      </c>
      <c r="H182" s="43">
        <f t="shared" si="6"/>
        <v>979.25</v>
      </c>
      <c r="I182" s="28" t="str">
        <f>VLOOKUP(B182,'FOLHA RESUMIDA'!C:D,2,0)</f>
        <v>ANANIAS TEIXEIRA DE LIMA</v>
      </c>
    </row>
    <row r="183" spans="1:9">
      <c r="A183" s="93">
        <v>1</v>
      </c>
      <c r="B183" s="93">
        <v>2508</v>
      </c>
      <c r="C183" s="91" t="s">
        <v>170</v>
      </c>
      <c r="D183" s="95">
        <v>3530.68</v>
      </c>
      <c r="E183" s="43">
        <f t="shared" si="5"/>
        <v>965.2199999999998</v>
      </c>
      <c r="F183" s="43">
        <f>IFERROR(VLOOKUP(B183,Plan1!B:D,3,0),"0,00")</f>
        <v>430.43</v>
      </c>
      <c r="G183" s="104">
        <v>2135.0300000000002</v>
      </c>
      <c r="H183" s="43">
        <f t="shared" si="6"/>
        <v>2565.46</v>
      </c>
      <c r="I183" s="28" t="str">
        <f>VLOOKUP(B183,'FOLHA RESUMIDA'!C:D,2,0)</f>
        <v>JOSE ALEXANDRE DE BARROS ALVES</v>
      </c>
    </row>
    <row r="184" spans="1:9">
      <c r="A184" s="93">
        <v>1</v>
      </c>
      <c r="B184" s="93">
        <v>2509</v>
      </c>
      <c r="C184" s="91" t="s">
        <v>171</v>
      </c>
      <c r="D184" s="95">
        <v>1323.02</v>
      </c>
      <c r="E184" s="43">
        <f t="shared" si="5"/>
        <v>1133.1199999999999</v>
      </c>
      <c r="F184" s="43">
        <f>IFERROR(VLOOKUP(B184,Plan1!B:D,3,0),"0,00")</f>
        <v>189.9</v>
      </c>
      <c r="G184" s="104">
        <v>0</v>
      </c>
      <c r="H184" s="43">
        <f t="shared" si="6"/>
        <v>189.9</v>
      </c>
      <c r="I184" s="28" t="str">
        <f>VLOOKUP(B184,'FOLHA RESUMIDA'!C:D,2,0)</f>
        <v>ALDEMIR NASCIMENTO DA SILVA</v>
      </c>
    </row>
    <row r="185" spans="1:9">
      <c r="A185" s="93">
        <v>1</v>
      </c>
      <c r="B185" s="93">
        <v>2512</v>
      </c>
      <c r="C185" s="91" t="s">
        <v>452</v>
      </c>
      <c r="D185" s="95">
        <v>4245.33</v>
      </c>
      <c r="E185" s="43">
        <f t="shared" si="5"/>
        <v>1003.7799999999997</v>
      </c>
      <c r="F185" s="43">
        <f>IFERROR(VLOOKUP(B185,Plan1!B:D,3,0),"0,00")</f>
        <v>1443.41</v>
      </c>
      <c r="G185" s="104">
        <v>1798.14</v>
      </c>
      <c r="H185" s="43">
        <f t="shared" si="6"/>
        <v>3241.55</v>
      </c>
      <c r="I185" s="28" t="str">
        <f>VLOOKUP(B185,'FOLHA RESUMIDA'!C:D,2,0)</f>
        <v>JOSENILDO JOSE TORRES</v>
      </c>
    </row>
    <row r="186" spans="1:9">
      <c r="A186" s="93">
        <v>1</v>
      </c>
      <c r="B186" s="93">
        <v>2514</v>
      </c>
      <c r="C186" s="91" t="s">
        <v>172</v>
      </c>
      <c r="D186" s="95">
        <v>2222.15</v>
      </c>
      <c r="E186" s="43">
        <f t="shared" si="5"/>
        <v>1880.1200000000001</v>
      </c>
      <c r="F186" s="43" t="str">
        <f>IFERROR(VLOOKUP(B186,Plan1!B:D,3,0),"0,00")</f>
        <v>0,00</v>
      </c>
      <c r="G186" s="104">
        <v>342.03</v>
      </c>
      <c r="H186" s="43">
        <f t="shared" si="6"/>
        <v>342.03</v>
      </c>
      <c r="I186" s="28" t="str">
        <f>VLOOKUP(B186,'FOLHA RESUMIDA'!C:D,2,0)</f>
        <v>JULIANA CAVALCANTI DE SOUSA</v>
      </c>
    </row>
    <row r="187" spans="1:9">
      <c r="A187" s="93">
        <v>1</v>
      </c>
      <c r="B187" s="93">
        <v>2518</v>
      </c>
      <c r="C187" s="91" t="s">
        <v>451</v>
      </c>
      <c r="D187" s="95">
        <v>89</v>
      </c>
      <c r="E187" s="43">
        <f t="shared" si="5"/>
        <v>89</v>
      </c>
      <c r="F187" s="43" t="str">
        <f>IFERROR(VLOOKUP(B187,Plan1!B:D,3,0),"0,00")</f>
        <v>0,00</v>
      </c>
      <c r="G187" s="104">
        <v>0</v>
      </c>
      <c r="H187" s="43">
        <f t="shared" si="6"/>
        <v>0</v>
      </c>
      <c r="I187" s="28" t="str">
        <f>VLOOKUP(B187,'FOLHA RESUMIDA'!C:D,2,0)</f>
        <v>ROSA MARIA BARROS VALOES</v>
      </c>
    </row>
    <row r="188" spans="1:9">
      <c r="A188" s="93">
        <v>1</v>
      </c>
      <c r="B188" s="93">
        <v>2520</v>
      </c>
      <c r="C188" s="91" t="s">
        <v>453</v>
      </c>
      <c r="D188" s="95">
        <v>1651.49</v>
      </c>
      <c r="E188" s="43">
        <f t="shared" si="5"/>
        <v>852.88</v>
      </c>
      <c r="F188" s="43">
        <f>IFERROR(VLOOKUP(B188,Plan1!B:D,3,0),"0,00")</f>
        <v>561.51</v>
      </c>
      <c r="G188" s="104">
        <v>237.1</v>
      </c>
      <c r="H188" s="43">
        <f t="shared" si="6"/>
        <v>798.61</v>
      </c>
      <c r="I188" s="28" t="str">
        <f>VLOOKUP(B188,'FOLHA RESUMIDA'!C:D,2,0)</f>
        <v>SELMA CRISTIANIA LIMA RORIZ</v>
      </c>
    </row>
    <row r="189" spans="1:9">
      <c r="A189" s="93">
        <v>39</v>
      </c>
      <c r="B189" s="93">
        <v>2523</v>
      </c>
      <c r="C189" s="91" t="s">
        <v>462</v>
      </c>
      <c r="D189" s="95">
        <v>2562.65</v>
      </c>
      <c r="E189" s="43">
        <f t="shared" si="5"/>
        <v>2489.27</v>
      </c>
      <c r="F189" s="43" t="str">
        <f>IFERROR(VLOOKUP(B189,Plan1!B:D,3,0),"0,00")</f>
        <v>0,00</v>
      </c>
      <c r="G189" s="104">
        <v>73.38</v>
      </c>
      <c r="H189" s="43">
        <f t="shared" si="6"/>
        <v>73.38</v>
      </c>
      <c r="I189" s="28" t="str">
        <f>VLOOKUP(B189,'FOLHA RESUMIDA'!C:D,2,0)</f>
        <v>JANISSON COELHO DE VASCONCELOS</v>
      </c>
    </row>
    <row r="190" spans="1:9">
      <c r="A190" s="93">
        <v>2</v>
      </c>
      <c r="B190" s="93">
        <v>2525</v>
      </c>
      <c r="C190" s="91" t="s">
        <v>415</v>
      </c>
      <c r="D190" s="95">
        <v>1830.46</v>
      </c>
      <c r="E190" s="43">
        <f t="shared" si="5"/>
        <v>254.5</v>
      </c>
      <c r="F190" s="43">
        <f>IFERROR(VLOOKUP(B190,Plan1!B:D,3,0),"0,00")</f>
        <v>622.36</v>
      </c>
      <c r="G190" s="104">
        <v>953.6</v>
      </c>
      <c r="H190" s="43">
        <f t="shared" si="6"/>
        <v>1575.96</v>
      </c>
      <c r="I190" s="28" t="str">
        <f>VLOOKUP(B190,'FOLHA RESUMIDA'!C:D,2,0)</f>
        <v>FABIANE TAVARES DE SOUZA</v>
      </c>
    </row>
    <row r="191" spans="1:9">
      <c r="A191" s="93">
        <v>1</v>
      </c>
      <c r="B191" s="93">
        <v>2526</v>
      </c>
      <c r="C191" s="91" t="s">
        <v>173</v>
      </c>
      <c r="D191" s="95">
        <v>2044.77</v>
      </c>
      <c r="E191" s="43">
        <f t="shared" si="5"/>
        <v>931.07999999999993</v>
      </c>
      <c r="F191" s="43">
        <f>IFERROR(VLOOKUP(B191,Plan1!B:D,3,0),"0,00")</f>
        <v>695.19</v>
      </c>
      <c r="G191" s="104">
        <v>418.5</v>
      </c>
      <c r="H191" s="43">
        <f t="shared" si="6"/>
        <v>1113.69</v>
      </c>
      <c r="I191" s="28" t="str">
        <f>VLOOKUP(B191,'FOLHA RESUMIDA'!C:D,2,0)</f>
        <v>JARBAS FERREIRA DE LIMA JUNIOR</v>
      </c>
    </row>
    <row r="192" spans="1:9">
      <c r="A192" s="93">
        <v>1</v>
      </c>
      <c r="B192" s="93">
        <v>2530</v>
      </c>
      <c r="C192" s="91" t="s">
        <v>174</v>
      </c>
      <c r="D192" s="95">
        <v>1397.84</v>
      </c>
      <c r="E192" s="43">
        <f t="shared" si="5"/>
        <v>440.54999999999995</v>
      </c>
      <c r="F192" s="43">
        <f>IFERROR(VLOOKUP(B192,Plan1!B:D,3,0),"0,00")</f>
        <v>463.9</v>
      </c>
      <c r="G192" s="104">
        <v>493.39</v>
      </c>
      <c r="H192" s="43">
        <f t="shared" si="6"/>
        <v>957.29</v>
      </c>
      <c r="I192" s="28" t="str">
        <f>VLOOKUP(B192,'FOLHA RESUMIDA'!C:D,2,0)</f>
        <v>ARLEILDA MENDES DA SILVA</v>
      </c>
    </row>
    <row r="193" spans="1:9">
      <c r="A193" s="93">
        <v>1</v>
      </c>
      <c r="B193" s="93">
        <v>2534</v>
      </c>
      <c r="C193" s="91" t="s">
        <v>175</v>
      </c>
      <c r="D193" s="95">
        <v>1364.4</v>
      </c>
      <c r="E193" s="43">
        <f t="shared" si="5"/>
        <v>389.38000000000011</v>
      </c>
      <c r="F193" s="43">
        <f>IFERROR(VLOOKUP(B193,Plan1!B:D,3,0),"0,00")</f>
        <v>463.9</v>
      </c>
      <c r="G193" s="104">
        <v>511.12</v>
      </c>
      <c r="H193" s="43">
        <f t="shared" si="6"/>
        <v>975.02</v>
      </c>
      <c r="I193" s="28" t="str">
        <f>VLOOKUP(B193,'FOLHA RESUMIDA'!C:D,2,0)</f>
        <v>EMANUEL MESSIAS RIBEIRO COSTA</v>
      </c>
    </row>
    <row r="194" spans="1:9">
      <c r="A194" s="93">
        <v>1</v>
      </c>
      <c r="B194" s="93">
        <v>2539</v>
      </c>
      <c r="C194" s="91" t="s">
        <v>176</v>
      </c>
      <c r="D194" s="95">
        <v>2101.59</v>
      </c>
      <c r="E194" s="43">
        <f t="shared" si="5"/>
        <v>2101.59</v>
      </c>
      <c r="F194" s="43" t="str">
        <f>IFERROR(VLOOKUP(B194,Plan1!B:D,3,0),"0,00")</f>
        <v>0,00</v>
      </c>
      <c r="G194" s="104">
        <v>0</v>
      </c>
      <c r="H194" s="43">
        <f t="shared" si="6"/>
        <v>0</v>
      </c>
      <c r="I194" s="28" t="str">
        <f>VLOOKUP(B194,'FOLHA RESUMIDA'!C:D,2,0)</f>
        <v>JOSENILDA BEZERRA DA SILVA</v>
      </c>
    </row>
    <row r="195" spans="1:9">
      <c r="A195" s="93">
        <v>1</v>
      </c>
      <c r="B195" s="93">
        <v>2541</v>
      </c>
      <c r="C195" s="91" t="s">
        <v>177</v>
      </c>
      <c r="D195" s="95">
        <v>1499.7</v>
      </c>
      <c r="E195" s="43">
        <f t="shared" si="5"/>
        <v>926.13000000000011</v>
      </c>
      <c r="F195" s="43">
        <f>IFERROR(VLOOKUP(B195,Plan1!B:D,3,0),"0,00")</f>
        <v>463.9</v>
      </c>
      <c r="G195" s="104">
        <v>109.67</v>
      </c>
      <c r="H195" s="43">
        <f t="shared" si="6"/>
        <v>573.56999999999994</v>
      </c>
      <c r="I195" s="28" t="str">
        <f>VLOOKUP(B195,'FOLHA RESUMIDA'!C:D,2,0)</f>
        <v>MARCELA SALLES DA SILVA</v>
      </c>
    </row>
    <row r="196" spans="1:9">
      <c r="A196" s="93">
        <v>59</v>
      </c>
      <c r="B196" s="93">
        <v>2547</v>
      </c>
      <c r="C196" s="91" t="s">
        <v>481</v>
      </c>
      <c r="D196" s="95">
        <v>2204.54</v>
      </c>
      <c r="E196" s="43">
        <f t="shared" si="5"/>
        <v>1445.1399999999999</v>
      </c>
      <c r="F196" s="43">
        <f>IFERROR(VLOOKUP(B196,Plan1!B:D,3,0),"0,00")</f>
        <v>330.3</v>
      </c>
      <c r="G196" s="104">
        <v>429.1</v>
      </c>
      <c r="H196" s="43">
        <f t="shared" si="6"/>
        <v>759.40000000000009</v>
      </c>
      <c r="I196" s="28" t="str">
        <f>VLOOKUP(B196,'FOLHA RESUMIDA'!C:D,2,0)</f>
        <v>CYNTHIA RODRIGUES DE ALMEIDA</v>
      </c>
    </row>
    <row r="197" spans="1:9">
      <c r="A197" s="93">
        <v>1</v>
      </c>
      <c r="B197" s="93">
        <v>2548</v>
      </c>
      <c r="C197" s="91" t="s">
        <v>178</v>
      </c>
      <c r="D197" s="95">
        <v>3546.59</v>
      </c>
      <c r="E197" s="43">
        <f t="shared" si="5"/>
        <v>1136.6999999999998</v>
      </c>
      <c r="F197" s="43">
        <f>IFERROR(VLOOKUP(B197,Plan1!B:D,3,0),"0,00")</f>
        <v>1048.71</v>
      </c>
      <c r="G197" s="104">
        <v>1361.18</v>
      </c>
      <c r="H197" s="43">
        <f t="shared" si="6"/>
        <v>2409.8900000000003</v>
      </c>
      <c r="I197" s="28" t="str">
        <f>VLOOKUP(B197,'FOLHA RESUMIDA'!C:D,2,0)</f>
        <v>ELIANA PEREIRA SANTANA</v>
      </c>
    </row>
    <row r="198" spans="1:9">
      <c r="A198" s="93">
        <v>1</v>
      </c>
      <c r="B198" s="93">
        <v>2553</v>
      </c>
      <c r="C198" s="91" t="s">
        <v>179</v>
      </c>
      <c r="D198" s="95">
        <v>5170.45</v>
      </c>
      <c r="E198" s="43">
        <f t="shared" si="5"/>
        <v>1293.7299999999996</v>
      </c>
      <c r="F198" s="43">
        <f>IFERROR(VLOOKUP(B198,Plan1!B:D,3,0),"0,00")</f>
        <v>1239.44</v>
      </c>
      <c r="G198" s="104">
        <v>2637.28</v>
      </c>
      <c r="H198" s="43">
        <f t="shared" si="6"/>
        <v>3876.7200000000003</v>
      </c>
      <c r="I198" s="28" t="str">
        <f>VLOOKUP(B198,'FOLHA RESUMIDA'!C:D,2,0)</f>
        <v>LIVIA DA SILVA LIMA</v>
      </c>
    </row>
    <row r="199" spans="1:9">
      <c r="A199" s="93">
        <v>1</v>
      </c>
      <c r="B199" s="93">
        <v>2559</v>
      </c>
      <c r="C199" s="91" t="s">
        <v>423</v>
      </c>
      <c r="D199" s="95">
        <v>1651.53</v>
      </c>
      <c r="E199" s="43">
        <f t="shared" ref="E199:E262" si="7">D199-H199</f>
        <v>895.48</v>
      </c>
      <c r="F199" s="43">
        <f>IFERROR(VLOOKUP(B199,Plan1!B:D,3,0),"0,00")</f>
        <v>561.51</v>
      </c>
      <c r="G199" s="104">
        <v>194.54</v>
      </c>
      <c r="H199" s="43">
        <f t="shared" ref="H199:H262" si="8">F199+G199</f>
        <v>756.05</v>
      </c>
      <c r="I199" s="28" t="str">
        <f>VLOOKUP(B199,'FOLHA RESUMIDA'!C:D,2,0)</f>
        <v>SANDRO DE MIRANDA SANTOS</v>
      </c>
    </row>
    <row r="200" spans="1:9">
      <c r="A200" s="93">
        <v>1</v>
      </c>
      <c r="B200" s="93">
        <v>2562</v>
      </c>
      <c r="C200" s="91" t="s">
        <v>442</v>
      </c>
      <c r="D200" s="95">
        <v>5199.7700000000004</v>
      </c>
      <c r="E200" s="43">
        <f t="shared" si="7"/>
        <v>3756.3600000000006</v>
      </c>
      <c r="F200" s="43">
        <f>IFERROR(VLOOKUP(B200,Plan1!B:D,3,0),"0,00")</f>
        <v>1443.41</v>
      </c>
      <c r="G200" s="104">
        <v>0</v>
      </c>
      <c r="H200" s="43">
        <f t="shared" si="8"/>
        <v>1443.41</v>
      </c>
      <c r="I200" s="28" t="str">
        <f>VLOOKUP(B200,'FOLHA RESUMIDA'!C:D,2,0)</f>
        <v>ERIKA MARQUES BEZERRA</v>
      </c>
    </row>
    <row r="201" spans="1:9">
      <c r="A201" s="93">
        <v>50</v>
      </c>
      <c r="B201" s="93">
        <v>2568</v>
      </c>
      <c r="C201" s="91" t="s">
        <v>480</v>
      </c>
      <c r="D201" s="95">
        <v>4245.33</v>
      </c>
      <c r="E201" s="43">
        <f t="shared" si="7"/>
        <v>1858.17</v>
      </c>
      <c r="F201" s="43">
        <f>IFERROR(VLOOKUP(B201,Plan1!B:D,3,0),"0,00")</f>
        <v>1443.41</v>
      </c>
      <c r="G201" s="104">
        <v>943.75</v>
      </c>
      <c r="H201" s="43">
        <f t="shared" si="8"/>
        <v>2387.16</v>
      </c>
      <c r="I201" s="28" t="str">
        <f>VLOOKUP(B201,'FOLHA RESUMIDA'!C:D,2,0)</f>
        <v>CATARINA DANIELLE DA S AMORIM</v>
      </c>
    </row>
    <row r="202" spans="1:9">
      <c r="A202" s="93">
        <v>1</v>
      </c>
      <c r="B202" s="93">
        <v>2574</v>
      </c>
      <c r="C202" s="91" t="s">
        <v>180</v>
      </c>
      <c r="D202" s="95">
        <v>3727.99</v>
      </c>
      <c r="E202" s="43">
        <f t="shared" si="7"/>
        <v>640.22999999999956</v>
      </c>
      <c r="F202" s="43">
        <f>IFERROR(VLOOKUP(B202,Plan1!B:D,3,0),"0,00")</f>
        <v>1267.52</v>
      </c>
      <c r="G202" s="104">
        <v>1820.24</v>
      </c>
      <c r="H202" s="43">
        <f t="shared" si="8"/>
        <v>3087.76</v>
      </c>
      <c r="I202" s="28" t="str">
        <f>VLOOKUP(B202,'FOLHA RESUMIDA'!C:D,2,0)</f>
        <v>ANDERSON SANTOS DE LIMA FARIAS</v>
      </c>
    </row>
    <row r="203" spans="1:9">
      <c r="A203" s="93">
        <v>1</v>
      </c>
      <c r="B203" s="93">
        <v>2577</v>
      </c>
      <c r="C203" s="91" t="s">
        <v>181</v>
      </c>
      <c r="D203" s="95">
        <v>3217.09</v>
      </c>
      <c r="E203" s="43">
        <f t="shared" si="7"/>
        <v>944.65000000000009</v>
      </c>
      <c r="F203" s="43">
        <f>IFERROR(VLOOKUP(B203,Plan1!B:D,3,0),"0,00")</f>
        <v>802.55</v>
      </c>
      <c r="G203" s="104">
        <v>1469.89</v>
      </c>
      <c r="H203" s="43">
        <f t="shared" si="8"/>
        <v>2272.44</v>
      </c>
      <c r="I203" s="28" t="str">
        <f>VLOOKUP(B203,'FOLHA RESUMIDA'!C:D,2,0)</f>
        <v>CARLA CRISTINA OLIVEIRA MATOS</v>
      </c>
    </row>
    <row r="204" spans="1:9">
      <c r="A204" s="93">
        <v>1</v>
      </c>
      <c r="B204" s="93">
        <v>2584</v>
      </c>
      <c r="C204" s="91" t="s">
        <v>182</v>
      </c>
      <c r="D204" s="95">
        <v>1651.5</v>
      </c>
      <c r="E204" s="43">
        <f t="shared" si="7"/>
        <v>266.86000000000013</v>
      </c>
      <c r="F204" s="43">
        <f>IFERROR(VLOOKUP(B204,Plan1!B:D,3,0),"0,00")</f>
        <v>561.51</v>
      </c>
      <c r="G204" s="104">
        <v>823.13</v>
      </c>
      <c r="H204" s="43">
        <f t="shared" si="8"/>
        <v>1384.6399999999999</v>
      </c>
      <c r="I204" s="28" t="str">
        <f>VLOOKUP(B204,'FOLHA RESUMIDA'!C:D,2,0)</f>
        <v>HELIA MARIA ALEXANDRE DE SOUZA</v>
      </c>
    </row>
    <row r="205" spans="1:9">
      <c r="A205" s="93">
        <v>1</v>
      </c>
      <c r="B205" s="93">
        <v>2585</v>
      </c>
      <c r="C205" s="91" t="s">
        <v>183</v>
      </c>
      <c r="D205" s="95">
        <v>1651.49</v>
      </c>
      <c r="E205" s="43">
        <f t="shared" si="7"/>
        <v>489.27</v>
      </c>
      <c r="F205" s="43">
        <f>IFERROR(VLOOKUP(B205,Plan1!B:D,3,0),"0,00")</f>
        <v>561.51</v>
      </c>
      <c r="G205" s="104">
        <v>600.71</v>
      </c>
      <c r="H205" s="43">
        <f t="shared" si="8"/>
        <v>1162.22</v>
      </c>
      <c r="I205" s="28" t="str">
        <f>VLOOKUP(B205,'FOLHA RESUMIDA'!C:D,2,0)</f>
        <v>HELIO DO N BARBOZA JUNIOR</v>
      </c>
    </row>
    <row r="206" spans="1:9">
      <c r="A206" s="93">
        <v>1</v>
      </c>
      <c r="B206" s="93">
        <v>2586</v>
      </c>
      <c r="C206" s="91" t="s">
        <v>424</v>
      </c>
      <c r="D206" s="95">
        <v>2360.44</v>
      </c>
      <c r="E206" s="43">
        <f t="shared" si="7"/>
        <v>1063.0600000000002</v>
      </c>
      <c r="F206" s="43">
        <f>IFERROR(VLOOKUP(B206,Plan1!B:D,3,0),"0,00")</f>
        <v>802.55</v>
      </c>
      <c r="G206" s="104">
        <v>494.83</v>
      </c>
      <c r="H206" s="43">
        <f t="shared" si="8"/>
        <v>1297.3799999999999</v>
      </c>
      <c r="I206" s="28" t="str">
        <f>VLOOKUP(B206,'FOLHA RESUMIDA'!C:D,2,0)</f>
        <v>JAQUELINE P F DE OLIVEIRA</v>
      </c>
    </row>
    <row r="207" spans="1:9">
      <c r="A207" s="93">
        <v>1</v>
      </c>
      <c r="B207" s="93">
        <v>2588</v>
      </c>
      <c r="C207" s="91" t="s">
        <v>184</v>
      </c>
      <c r="D207" s="95">
        <v>3645.41</v>
      </c>
      <c r="E207" s="43">
        <f t="shared" si="7"/>
        <v>2012.3999999999999</v>
      </c>
      <c r="F207" s="43">
        <f>IFERROR(VLOOKUP(B207,Plan1!B:D,3,0),"0,00")</f>
        <v>1239.44</v>
      </c>
      <c r="G207" s="104">
        <v>393.57</v>
      </c>
      <c r="H207" s="43">
        <f t="shared" si="8"/>
        <v>1633.01</v>
      </c>
      <c r="I207" s="28" t="str">
        <f>VLOOKUP(B207,'FOLHA RESUMIDA'!C:D,2,0)</f>
        <v>JOSE NEVES DA SILVA JUNIOR</v>
      </c>
    </row>
    <row r="208" spans="1:9">
      <c r="A208" s="93">
        <v>1</v>
      </c>
      <c r="B208" s="93">
        <v>2596</v>
      </c>
      <c r="C208" s="91" t="s">
        <v>454</v>
      </c>
      <c r="D208" s="95">
        <v>2390.6799999999998</v>
      </c>
      <c r="E208" s="43">
        <f t="shared" si="7"/>
        <v>1619.8599999999997</v>
      </c>
      <c r="F208" s="43">
        <f>IFERROR(VLOOKUP(B208,Plan1!B:D,3,0),"0,00")</f>
        <v>770.82</v>
      </c>
      <c r="G208" s="104">
        <v>0</v>
      </c>
      <c r="H208" s="43">
        <f t="shared" si="8"/>
        <v>770.82</v>
      </c>
      <c r="I208" s="28" t="str">
        <f>VLOOKUP(B208,'FOLHA RESUMIDA'!C:D,2,0)</f>
        <v>WELLIDA CRISTIANE DE M  GUERRA</v>
      </c>
    </row>
    <row r="209" spans="1:9">
      <c r="A209" s="93">
        <v>47</v>
      </c>
      <c r="B209" s="93">
        <v>2602</v>
      </c>
      <c r="C209" s="91" t="s">
        <v>463</v>
      </c>
      <c r="D209" s="95">
        <v>4245.33</v>
      </c>
      <c r="E209" s="43">
        <f t="shared" si="7"/>
        <v>694.72000000000025</v>
      </c>
      <c r="F209" s="43">
        <f>IFERROR(VLOOKUP(B209,Plan1!B:D,3,0),"0,00")</f>
        <v>1443.41</v>
      </c>
      <c r="G209" s="104">
        <v>2107.1999999999998</v>
      </c>
      <c r="H209" s="43">
        <f t="shared" si="8"/>
        <v>3550.6099999999997</v>
      </c>
      <c r="I209" s="28" t="str">
        <f>VLOOKUP(B209,'FOLHA RESUMIDA'!C:D,2,0)</f>
        <v>DIANA ATALECIA NEVES DE SA</v>
      </c>
    </row>
    <row r="210" spans="1:9">
      <c r="A210" s="93">
        <v>59</v>
      </c>
      <c r="B210" s="93">
        <v>2604</v>
      </c>
      <c r="C210" s="91" t="s">
        <v>482</v>
      </c>
      <c r="D210" s="95">
        <v>4245.33</v>
      </c>
      <c r="E210" s="43">
        <f t="shared" si="7"/>
        <v>1506.1999999999998</v>
      </c>
      <c r="F210" s="43">
        <f>IFERROR(VLOOKUP(B210,Plan1!B:D,3,0),"0,00")</f>
        <v>1443.41</v>
      </c>
      <c r="G210" s="104">
        <v>1295.72</v>
      </c>
      <c r="H210" s="43">
        <f t="shared" si="8"/>
        <v>2739.13</v>
      </c>
      <c r="I210" s="28" t="str">
        <f>VLOOKUP(B210,'FOLHA RESUMIDA'!C:D,2,0)</f>
        <v>JAMINE K  G  DA ROCHA MARTINS</v>
      </c>
    </row>
    <row r="211" spans="1:9">
      <c r="A211" s="93">
        <v>1</v>
      </c>
      <c r="B211" s="93">
        <v>2614</v>
      </c>
      <c r="C211" s="91" t="s">
        <v>185</v>
      </c>
      <c r="D211" s="95">
        <v>2632.27</v>
      </c>
      <c r="E211" s="43">
        <f t="shared" si="7"/>
        <v>1001.51</v>
      </c>
      <c r="F211" s="43">
        <f>IFERROR(VLOOKUP(B211,Plan1!B:D,3,0),"0,00")</f>
        <v>780.27</v>
      </c>
      <c r="G211" s="104">
        <v>850.49</v>
      </c>
      <c r="H211" s="43">
        <f t="shared" si="8"/>
        <v>1630.76</v>
      </c>
      <c r="I211" s="28" t="str">
        <f>VLOOKUP(B211,'FOLHA RESUMIDA'!C:D,2,0)</f>
        <v>EDVANIA GOMES DE SOUZA PONTES</v>
      </c>
    </row>
    <row r="212" spans="1:9">
      <c r="A212" s="93">
        <v>1</v>
      </c>
      <c r="B212" s="93">
        <v>2623</v>
      </c>
      <c r="C212" s="91" t="s">
        <v>187</v>
      </c>
      <c r="D212" s="95">
        <v>1405</v>
      </c>
      <c r="E212" s="43">
        <f t="shared" si="7"/>
        <v>952.31999999999994</v>
      </c>
      <c r="F212" s="43" t="str">
        <f>IFERROR(VLOOKUP(B212,Plan1!B:D,3,0),"0,00")</f>
        <v>0,00</v>
      </c>
      <c r="G212" s="104">
        <v>452.68</v>
      </c>
      <c r="H212" s="43">
        <f t="shared" si="8"/>
        <v>452.68</v>
      </c>
      <c r="I212" s="28" t="str">
        <f>VLOOKUP(B212,'FOLHA RESUMIDA'!C:D,2,0)</f>
        <v>RUTH BARBOSA DE ARAUJO</v>
      </c>
    </row>
    <row r="213" spans="1:9">
      <c r="A213" s="93">
        <v>1</v>
      </c>
      <c r="B213" s="93">
        <v>2627</v>
      </c>
      <c r="C213" s="91" t="s">
        <v>417</v>
      </c>
      <c r="D213" s="95">
        <v>4245.33</v>
      </c>
      <c r="E213" s="43">
        <f t="shared" si="7"/>
        <v>667.82999999999993</v>
      </c>
      <c r="F213" s="43">
        <f>IFERROR(VLOOKUP(B213,Plan1!B:D,3,0),"0,00")</f>
        <v>1443.41</v>
      </c>
      <c r="G213" s="104">
        <v>2134.09</v>
      </c>
      <c r="H213" s="43">
        <f t="shared" si="8"/>
        <v>3577.5</v>
      </c>
      <c r="I213" s="28" t="str">
        <f>VLOOKUP(B213,'FOLHA RESUMIDA'!C:D,2,0)</f>
        <v>LIBNI DE MEDEIROS MELO</v>
      </c>
    </row>
    <row r="214" spans="1:9">
      <c r="A214" s="93">
        <v>1</v>
      </c>
      <c r="B214" s="93">
        <v>2628</v>
      </c>
      <c r="C214" s="91" t="s">
        <v>188</v>
      </c>
      <c r="D214" s="95">
        <v>4068.16</v>
      </c>
      <c r="E214" s="43">
        <f t="shared" si="7"/>
        <v>1419.85</v>
      </c>
      <c r="F214" s="43">
        <f>IFERROR(VLOOKUP(B214,Plan1!B:D,3,0),"0,00")</f>
        <v>986.51</v>
      </c>
      <c r="G214" s="104">
        <v>1661.8</v>
      </c>
      <c r="H214" s="43">
        <f t="shared" si="8"/>
        <v>2648.31</v>
      </c>
      <c r="I214" s="28" t="str">
        <f>VLOOKUP(B214,'FOLHA RESUMIDA'!C:D,2,0)</f>
        <v>ADELE GOMES DE SANTANA</v>
      </c>
    </row>
    <row r="215" spans="1:9">
      <c r="A215" s="93">
        <v>1</v>
      </c>
      <c r="B215" s="93">
        <v>2634</v>
      </c>
      <c r="C215" s="91" t="s">
        <v>455</v>
      </c>
      <c r="D215" s="95">
        <v>1651.49</v>
      </c>
      <c r="E215" s="43">
        <f t="shared" si="7"/>
        <v>612.67000000000007</v>
      </c>
      <c r="F215" s="43">
        <f>IFERROR(VLOOKUP(B215,Plan1!B:D,3,0),"0,00")</f>
        <v>561.51</v>
      </c>
      <c r="G215" s="104">
        <v>477.31</v>
      </c>
      <c r="H215" s="43">
        <f t="shared" si="8"/>
        <v>1038.82</v>
      </c>
      <c r="I215" s="28" t="str">
        <f>VLOOKUP(B215,'FOLHA RESUMIDA'!C:D,2,0)</f>
        <v>KATHYWSKY MELO PINHEIRO</v>
      </c>
    </row>
    <row r="216" spans="1:9">
      <c r="A216" s="93">
        <v>1</v>
      </c>
      <c r="B216" s="93">
        <v>2642</v>
      </c>
      <c r="C216" s="91" t="s">
        <v>189</v>
      </c>
      <c r="D216" s="95">
        <v>2904.38</v>
      </c>
      <c r="E216" s="43">
        <f t="shared" si="7"/>
        <v>859.51</v>
      </c>
      <c r="F216" s="43">
        <f>IFERROR(VLOOKUP(B216,Plan1!B:D,3,0),"0,00")</f>
        <v>905.95</v>
      </c>
      <c r="G216" s="104">
        <v>1138.92</v>
      </c>
      <c r="H216" s="43">
        <f t="shared" si="8"/>
        <v>2044.8700000000001</v>
      </c>
      <c r="I216" s="28" t="str">
        <f>VLOOKUP(B216,'FOLHA RESUMIDA'!C:D,2,0)</f>
        <v>THAMIRYS CLAUDIA R  BATISTA</v>
      </c>
    </row>
    <row r="217" spans="1:9">
      <c r="A217" s="93">
        <v>48</v>
      </c>
      <c r="B217" s="93">
        <v>2644</v>
      </c>
      <c r="C217" s="91" t="s">
        <v>466</v>
      </c>
      <c r="D217" s="95">
        <v>4245.33</v>
      </c>
      <c r="E217" s="43">
        <f t="shared" si="7"/>
        <v>2375.6999999999998</v>
      </c>
      <c r="F217" s="43">
        <f>IFERROR(VLOOKUP(B217,Plan1!B:D,3,0),"0,00")</f>
        <v>1443.41</v>
      </c>
      <c r="G217" s="104">
        <v>426.22</v>
      </c>
      <c r="H217" s="43">
        <f t="shared" si="8"/>
        <v>1869.63</v>
      </c>
      <c r="I217" s="28" t="str">
        <f>VLOOKUP(B217,'FOLHA RESUMIDA'!C:D,2,0)</f>
        <v>FABRICIO MENEZES DE SOUSA MELO</v>
      </c>
    </row>
    <row r="218" spans="1:9">
      <c r="A218" s="93">
        <v>59</v>
      </c>
      <c r="B218" s="93">
        <v>2651</v>
      </c>
      <c r="C218" s="91" t="s">
        <v>467</v>
      </c>
      <c r="D218" s="95">
        <v>7075.55</v>
      </c>
      <c r="E218" s="43">
        <f t="shared" si="7"/>
        <v>5858.56</v>
      </c>
      <c r="F218" s="43" t="str">
        <f>IFERROR(VLOOKUP(B218,Plan1!B:D,3,0),"0,00")</f>
        <v>0,00</v>
      </c>
      <c r="G218" s="104">
        <v>1216.99</v>
      </c>
      <c r="H218" s="43">
        <f t="shared" si="8"/>
        <v>1216.99</v>
      </c>
      <c r="I218" s="28" t="str">
        <f>VLOOKUP(B218,'FOLHA RESUMIDA'!C:D,2,0)</f>
        <v>PAULO ANDRE R DOS SANTOS</v>
      </c>
    </row>
    <row r="219" spans="1:9">
      <c r="A219" s="93">
        <v>1</v>
      </c>
      <c r="B219" s="93">
        <v>2656</v>
      </c>
      <c r="C219" s="91" t="s">
        <v>190</v>
      </c>
      <c r="D219" s="95">
        <v>2360.44</v>
      </c>
      <c r="E219" s="43">
        <f t="shared" si="7"/>
        <v>1057.75</v>
      </c>
      <c r="F219" s="43">
        <f>IFERROR(VLOOKUP(B219,Plan1!B:D,3,0),"0,00")</f>
        <v>802.55</v>
      </c>
      <c r="G219" s="104">
        <v>500.14</v>
      </c>
      <c r="H219" s="43">
        <f t="shared" si="8"/>
        <v>1302.69</v>
      </c>
      <c r="I219" s="28" t="str">
        <f>VLOOKUP(B219,'FOLHA RESUMIDA'!C:D,2,0)</f>
        <v>RAFAELLA ALVES DE ARAUJO SILVA</v>
      </c>
    </row>
    <row r="220" spans="1:9">
      <c r="A220" s="93">
        <v>1</v>
      </c>
      <c r="B220" s="93">
        <v>2659</v>
      </c>
      <c r="C220" s="91" t="s">
        <v>191</v>
      </c>
      <c r="D220" s="95">
        <v>3921.93</v>
      </c>
      <c r="E220" s="43">
        <f t="shared" si="7"/>
        <v>1627.4599999999996</v>
      </c>
      <c r="F220" s="43">
        <f>IFERROR(VLOOKUP(B220,Plan1!B:D,3,0),"0,00")</f>
        <v>1239.44</v>
      </c>
      <c r="G220" s="104">
        <v>1055.03</v>
      </c>
      <c r="H220" s="43">
        <f t="shared" si="8"/>
        <v>2294.4700000000003</v>
      </c>
      <c r="I220" s="28" t="str">
        <f>VLOOKUP(B220,'FOLHA RESUMIDA'!C:D,2,0)</f>
        <v>THIAGO SANTOS DE OLIVEIRA</v>
      </c>
    </row>
    <row r="221" spans="1:9">
      <c r="A221" s="93">
        <v>1</v>
      </c>
      <c r="B221" s="93">
        <v>2661</v>
      </c>
      <c r="C221" s="91" t="s">
        <v>192</v>
      </c>
      <c r="D221" s="95">
        <v>1578.82</v>
      </c>
      <c r="E221" s="43">
        <f t="shared" si="7"/>
        <v>614.34999999999991</v>
      </c>
      <c r="F221" s="43">
        <f>IFERROR(VLOOKUP(B221,Plan1!B:D,3,0),"0,00")</f>
        <v>441.8</v>
      </c>
      <c r="G221" s="104">
        <v>522.66999999999996</v>
      </c>
      <c r="H221" s="43">
        <f t="shared" si="8"/>
        <v>964.47</v>
      </c>
      <c r="I221" s="28" t="str">
        <f>VLOOKUP(B221,'FOLHA RESUMIDA'!C:D,2,0)</f>
        <v>IVALDA XAVIER DE CARVALHO</v>
      </c>
    </row>
    <row r="222" spans="1:9">
      <c r="A222" s="93">
        <v>1</v>
      </c>
      <c r="B222" s="93">
        <v>2664</v>
      </c>
      <c r="C222" s="91" t="s">
        <v>193</v>
      </c>
      <c r="D222" s="95">
        <v>13515.16</v>
      </c>
      <c r="E222" s="43">
        <f t="shared" si="7"/>
        <v>2583.4599999999991</v>
      </c>
      <c r="F222" s="43">
        <f>IFERROR(VLOOKUP(B222,Plan1!B:D,3,0),"0,00")</f>
        <v>2297.58</v>
      </c>
      <c r="G222" s="104">
        <v>8634.1200000000008</v>
      </c>
      <c r="H222" s="43">
        <f t="shared" si="8"/>
        <v>10931.7</v>
      </c>
      <c r="I222" s="28" t="str">
        <f>VLOOKUP(B222,'FOLHA RESUMIDA'!C:D,2,0)</f>
        <v>BRUNO AIRES DOS SANTOS</v>
      </c>
    </row>
    <row r="223" spans="1:9">
      <c r="A223" s="93">
        <v>1</v>
      </c>
      <c r="B223" s="93">
        <v>2665</v>
      </c>
      <c r="C223" s="91" t="s">
        <v>194</v>
      </c>
      <c r="D223" s="95">
        <v>2360.44</v>
      </c>
      <c r="E223" s="43">
        <f t="shared" si="7"/>
        <v>371.33000000000015</v>
      </c>
      <c r="F223" s="43">
        <f>IFERROR(VLOOKUP(B223,Plan1!B:D,3,0),"0,00")</f>
        <v>802.55</v>
      </c>
      <c r="G223" s="104">
        <v>1186.56</v>
      </c>
      <c r="H223" s="43">
        <f t="shared" si="8"/>
        <v>1989.11</v>
      </c>
      <c r="I223" s="28" t="str">
        <f>VLOOKUP(B223,'FOLHA RESUMIDA'!C:D,2,0)</f>
        <v>MARCELO BARLAVENTO DAS C SILVA</v>
      </c>
    </row>
    <row r="224" spans="1:9">
      <c r="A224" s="93">
        <v>1</v>
      </c>
      <c r="B224" s="93">
        <v>2666</v>
      </c>
      <c r="C224" s="91" t="s">
        <v>195</v>
      </c>
      <c r="D224" s="95">
        <v>6700.43</v>
      </c>
      <c r="E224" s="43">
        <f t="shared" si="7"/>
        <v>5378.89</v>
      </c>
      <c r="F224" s="43" t="str">
        <f>IFERROR(VLOOKUP(B224,Plan1!B:D,3,0),"0,00")</f>
        <v>0,00</v>
      </c>
      <c r="G224" s="104">
        <v>1321.54</v>
      </c>
      <c r="H224" s="43">
        <f t="shared" si="8"/>
        <v>1321.54</v>
      </c>
      <c r="I224" s="28" t="str">
        <f>VLOOKUP(B224,'FOLHA RESUMIDA'!C:D,2,0)</f>
        <v>RODRIGO VASCONCELOS DINIZ</v>
      </c>
    </row>
    <row r="225" spans="1:9">
      <c r="A225" s="93">
        <v>1</v>
      </c>
      <c r="B225" s="93">
        <v>2668</v>
      </c>
      <c r="C225" s="91" t="s">
        <v>196</v>
      </c>
      <c r="D225" s="95">
        <v>1928.01</v>
      </c>
      <c r="E225" s="43">
        <f t="shared" si="7"/>
        <v>183.72000000000003</v>
      </c>
      <c r="F225" s="43">
        <f>IFERROR(VLOOKUP(B225,Plan1!B:D,3,0),"0,00")</f>
        <v>561.51</v>
      </c>
      <c r="G225" s="104">
        <v>1182.78</v>
      </c>
      <c r="H225" s="43">
        <f t="shared" si="8"/>
        <v>1744.29</v>
      </c>
      <c r="I225" s="28" t="str">
        <f>VLOOKUP(B225,'FOLHA RESUMIDA'!C:D,2,0)</f>
        <v>CARLA BRANDAO DE C  FIGUEIREDO</v>
      </c>
    </row>
    <row r="226" spans="1:9">
      <c r="A226" s="93">
        <v>1</v>
      </c>
      <c r="B226" s="93">
        <v>2671</v>
      </c>
      <c r="C226" s="91" t="s">
        <v>197</v>
      </c>
      <c r="D226" s="95">
        <v>1516</v>
      </c>
      <c r="E226" s="43">
        <f t="shared" si="7"/>
        <v>701.36</v>
      </c>
      <c r="F226" s="43" t="str">
        <f>IFERROR(VLOOKUP(B226,Plan1!B:D,3,0),"0,00")</f>
        <v>0,00</v>
      </c>
      <c r="G226" s="104">
        <v>814.64</v>
      </c>
      <c r="H226" s="43">
        <f t="shared" si="8"/>
        <v>814.64</v>
      </c>
      <c r="I226" s="28" t="str">
        <f>VLOOKUP(B226,'FOLHA RESUMIDA'!C:D,2,0)</f>
        <v>KATIA ADRIANA F D SILVA SOARES</v>
      </c>
    </row>
    <row r="227" spans="1:9">
      <c r="A227" s="93">
        <v>1</v>
      </c>
      <c r="B227" s="93">
        <v>2672</v>
      </c>
      <c r="C227" s="91" t="s">
        <v>198</v>
      </c>
      <c r="D227" s="95">
        <v>1459.27</v>
      </c>
      <c r="E227" s="43">
        <f t="shared" si="7"/>
        <v>352.99</v>
      </c>
      <c r="F227" s="43">
        <f>IFERROR(VLOOKUP(B227,Plan1!B:D,3,0),"0,00")</f>
        <v>441.8</v>
      </c>
      <c r="G227" s="104">
        <v>664.48</v>
      </c>
      <c r="H227" s="43">
        <f t="shared" si="8"/>
        <v>1106.28</v>
      </c>
      <c r="I227" s="28" t="str">
        <f>VLOOKUP(B227,'FOLHA RESUMIDA'!C:D,2,0)</f>
        <v>IVANISE VIANA ALBUQUERQUE</v>
      </c>
    </row>
    <row r="228" spans="1:9">
      <c r="A228" s="93">
        <v>1</v>
      </c>
      <c r="B228" s="93">
        <v>2675</v>
      </c>
      <c r="C228" s="91" t="s">
        <v>199</v>
      </c>
      <c r="D228" s="95">
        <v>1331.02</v>
      </c>
      <c r="E228" s="43">
        <f t="shared" si="7"/>
        <v>847.47</v>
      </c>
      <c r="F228" s="43">
        <f>IFERROR(VLOOKUP(B228,Plan1!B:D,3,0),"0,00")</f>
        <v>420.76</v>
      </c>
      <c r="G228" s="104">
        <v>62.79</v>
      </c>
      <c r="H228" s="43">
        <f t="shared" si="8"/>
        <v>483.55</v>
      </c>
      <c r="I228" s="28" t="str">
        <f>VLOOKUP(B228,'FOLHA RESUMIDA'!C:D,2,0)</f>
        <v>RUTE FERNANDES BORBA</v>
      </c>
    </row>
    <row r="229" spans="1:9">
      <c r="A229" s="93">
        <v>1</v>
      </c>
      <c r="B229" s="93">
        <v>2682</v>
      </c>
      <c r="C229" s="91" t="s">
        <v>200</v>
      </c>
      <c r="D229" s="95">
        <v>1651.5</v>
      </c>
      <c r="E229" s="43">
        <f t="shared" si="7"/>
        <v>1272.3800000000001</v>
      </c>
      <c r="F229" s="43">
        <f>IFERROR(VLOOKUP(B229,Plan1!B:D,3,0),"0,00")</f>
        <v>247.73</v>
      </c>
      <c r="G229" s="104">
        <v>131.38999999999999</v>
      </c>
      <c r="H229" s="43">
        <f t="shared" si="8"/>
        <v>379.12</v>
      </c>
      <c r="I229" s="28" t="str">
        <f>VLOOKUP(B229,'FOLHA RESUMIDA'!C:D,2,0)</f>
        <v>JENARIO LUCENA DA SILVA</v>
      </c>
    </row>
    <row r="230" spans="1:9">
      <c r="A230" s="93">
        <v>3</v>
      </c>
      <c r="B230" s="93">
        <v>2684</v>
      </c>
      <c r="C230" s="91" t="s">
        <v>427</v>
      </c>
      <c r="D230" s="95">
        <v>4521.8599999999997</v>
      </c>
      <c r="E230" s="43">
        <f t="shared" si="7"/>
        <v>2669.0099999999993</v>
      </c>
      <c r="F230" s="43">
        <f>IFERROR(VLOOKUP(B230,Plan1!B:D,3,0),"0,00")</f>
        <v>1443.41</v>
      </c>
      <c r="G230" s="104">
        <v>409.44</v>
      </c>
      <c r="H230" s="43">
        <f t="shared" si="8"/>
        <v>1852.8500000000001</v>
      </c>
      <c r="I230" s="28" t="str">
        <f>VLOOKUP(B230,'FOLHA RESUMIDA'!C:D,2,0)</f>
        <v>DULCE NARIELE ANHAIA LEMES</v>
      </c>
    </row>
    <row r="231" spans="1:9">
      <c r="A231" s="93">
        <v>1</v>
      </c>
      <c r="B231" s="93">
        <v>2687</v>
      </c>
      <c r="C231" s="91" t="s">
        <v>201</v>
      </c>
      <c r="D231" s="95">
        <v>1928.01</v>
      </c>
      <c r="E231" s="43">
        <f t="shared" si="7"/>
        <v>406.29999999999995</v>
      </c>
      <c r="F231" s="43">
        <f>IFERROR(VLOOKUP(B231,Plan1!B:D,3,0),"0,00")</f>
        <v>561.51</v>
      </c>
      <c r="G231" s="104">
        <v>960.2</v>
      </c>
      <c r="H231" s="43">
        <f t="shared" si="8"/>
        <v>1521.71</v>
      </c>
      <c r="I231" s="28" t="str">
        <f>VLOOKUP(B231,'FOLHA RESUMIDA'!C:D,2,0)</f>
        <v>MONICA MARIA G R F DE OLIVEIRA</v>
      </c>
    </row>
    <row r="232" spans="1:9">
      <c r="A232" s="93">
        <v>1</v>
      </c>
      <c r="B232" s="93">
        <v>2689</v>
      </c>
      <c r="C232" s="91" t="s">
        <v>202</v>
      </c>
      <c r="D232" s="95">
        <v>3029.01</v>
      </c>
      <c r="E232" s="43">
        <f t="shared" si="7"/>
        <v>2350.0300000000002</v>
      </c>
      <c r="F232" s="43" t="str">
        <f>IFERROR(VLOOKUP(B232,Plan1!B:D,3,0),"0,00")</f>
        <v>0,00</v>
      </c>
      <c r="G232" s="104">
        <v>678.98</v>
      </c>
      <c r="H232" s="43">
        <f t="shared" si="8"/>
        <v>678.98</v>
      </c>
      <c r="I232" s="28" t="str">
        <f>VLOOKUP(B232,'FOLHA RESUMIDA'!C:D,2,0)</f>
        <v>ILMA DE ALBUQUERQUE PEREIRA</v>
      </c>
    </row>
    <row r="233" spans="1:9">
      <c r="A233" s="93">
        <v>25</v>
      </c>
      <c r="B233" s="93">
        <v>2692</v>
      </c>
      <c r="C233" s="91" t="s">
        <v>438</v>
      </c>
      <c r="D233" s="95">
        <v>2312.09</v>
      </c>
      <c r="E233" s="43">
        <f t="shared" si="7"/>
        <v>2198.69</v>
      </c>
      <c r="F233" s="43" t="str">
        <f>IFERROR(VLOOKUP(B233,Plan1!B:D,3,0),"0,00")</f>
        <v>0,00</v>
      </c>
      <c r="G233" s="104">
        <v>113.4</v>
      </c>
      <c r="H233" s="43">
        <f t="shared" si="8"/>
        <v>113.4</v>
      </c>
      <c r="I233" s="28" t="str">
        <f>VLOOKUP(B233,'FOLHA RESUMIDA'!C:D,2,0)</f>
        <v>SANDRA MARIA MENDES FERREIRA</v>
      </c>
    </row>
    <row r="234" spans="1:9">
      <c r="A234" s="93">
        <v>1</v>
      </c>
      <c r="B234" s="93">
        <v>2697</v>
      </c>
      <c r="C234" s="91" t="s">
        <v>203</v>
      </c>
      <c r="D234" s="95">
        <v>2312.09</v>
      </c>
      <c r="E234" s="43">
        <f t="shared" si="7"/>
        <v>2256.6000000000004</v>
      </c>
      <c r="F234" s="43" t="str">
        <f>IFERROR(VLOOKUP(B234,Plan1!B:D,3,0),"0,00")</f>
        <v>0,00</v>
      </c>
      <c r="G234" s="104">
        <v>55.49</v>
      </c>
      <c r="H234" s="43">
        <f t="shared" si="8"/>
        <v>55.49</v>
      </c>
      <c r="I234" s="28" t="str">
        <f>VLOOKUP(B234,'FOLHA RESUMIDA'!C:D,2,0)</f>
        <v>ELIANA BEZERRA CARVALHO</v>
      </c>
    </row>
    <row r="235" spans="1:9">
      <c r="A235" s="93">
        <v>1</v>
      </c>
      <c r="B235" s="93">
        <v>2701</v>
      </c>
      <c r="C235" s="91" t="s">
        <v>204</v>
      </c>
      <c r="D235" s="95">
        <v>2581.9899999999998</v>
      </c>
      <c r="E235" s="43">
        <f t="shared" si="7"/>
        <v>654.70999999999958</v>
      </c>
      <c r="F235" s="43">
        <f>IFERROR(VLOOKUP(B235,Plan1!B:D,3,0),"0,00")</f>
        <v>877.88</v>
      </c>
      <c r="G235" s="104">
        <v>1049.4000000000001</v>
      </c>
      <c r="H235" s="43">
        <f t="shared" si="8"/>
        <v>1927.2800000000002</v>
      </c>
      <c r="I235" s="28" t="str">
        <f>VLOOKUP(B235,'FOLHA RESUMIDA'!C:D,2,0)</f>
        <v>PETULLA DE MOURA E SILVA</v>
      </c>
    </row>
    <row r="236" spans="1:9">
      <c r="A236" s="93">
        <v>1</v>
      </c>
      <c r="B236" s="93">
        <v>2702</v>
      </c>
      <c r="C236" s="91" t="s">
        <v>456</v>
      </c>
      <c r="D236" s="95">
        <v>4245.33</v>
      </c>
      <c r="E236" s="43">
        <f t="shared" si="7"/>
        <v>1068.29</v>
      </c>
      <c r="F236" s="43">
        <f>IFERROR(VLOOKUP(B236,Plan1!B:D,3,0),"0,00")</f>
        <v>1443.41</v>
      </c>
      <c r="G236" s="104">
        <v>1733.63</v>
      </c>
      <c r="H236" s="43">
        <f t="shared" si="8"/>
        <v>3177.04</v>
      </c>
      <c r="I236" s="28" t="str">
        <f>VLOOKUP(B236,'FOLHA RESUMIDA'!C:D,2,0)</f>
        <v>DANILO DAVI DA SILVA DIAS</v>
      </c>
    </row>
    <row r="237" spans="1:9">
      <c r="A237" s="93">
        <v>1</v>
      </c>
      <c r="B237" s="93">
        <v>2705</v>
      </c>
      <c r="C237" s="91" t="s">
        <v>457</v>
      </c>
      <c r="D237" s="95">
        <v>1651.49</v>
      </c>
      <c r="E237" s="43">
        <f t="shared" si="7"/>
        <v>257.99</v>
      </c>
      <c r="F237" s="43">
        <f>IFERROR(VLOOKUP(B237,Plan1!B:D,3,0),"0,00")</f>
        <v>561.51</v>
      </c>
      <c r="G237" s="104">
        <v>831.99</v>
      </c>
      <c r="H237" s="43">
        <f t="shared" si="8"/>
        <v>1393.5</v>
      </c>
      <c r="I237" s="28" t="str">
        <f>VLOOKUP(B237,'FOLHA RESUMIDA'!C:D,2,0)</f>
        <v>JOSINALDO OLIVEIRA DE ANDRADE</v>
      </c>
    </row>
    <row r="238" spans="1:9">
      <c r="A238" s="93">
        <v>50</v>
      </c>
      <c r="B238" s="93">
        <v>2706</v>
      </c>
      <c r="C238" s="91" t="s">
        <v>445</v>
      </c>
      <c r="D238" s="95">
        <v>4521.8500000000004</v>
      </c>
      <c r="E238" s="43">
        <f t="shared" si="7"/>
        <v>1054.1200000000003</v>
      </c>
      <c r="F238" s="43">
        <f>IFERROR(VLOOKUP(B238,Plan1!B:D,3,0),"0,00")</f>
        <v>1443.41</v>
      </c>
      <c r="G238" s="104">
        <v>2024.32</v>
      </c>
      <c r="H238" s="43">
        <f t="shared" si="8"/>
        <v>3467.73</v>
      </c>
      <c r="I238" s="28" t="str">
        <f>VLOOKUP(B238,'FOLHA RESUMIDA'!C:D,2,0)</f>
        <v>AMANDA FREITAS BASILIO</v>
      </c>
    </row>
    <row r="239" spans="1:9">
      <c r="A239" s="93">
        <v>1</v>
      </c>
      <c r="B239" s="93">
        <v>2707</v>
      </c>
      <c r="C239" s="91" t="s">
        <v>205</v>
      </c>
      <c r="D239" s="95">
        <v>2360.44</v>
      </c>
      <c r="E239" s="43">
        <f t="shared" si="7"/>
        <v>766.6400000000001</v>
      </c>
      <c r="F239" s="43">
        <f>IFERROR(VLOOKUP(B239,Plan1!B:D,3,0),"0,00")</f>
        <v>802.55</v>
      </c>
      <c r="G239" s="104">
        <v>791.25</v>
      </c>
      <c r="H239" s="43">
        <f t="shared" si="8"/>
        <v>1593.8</v>
      </c>
      <c r="I239" s="28" t="str">
        <f>VLOOKUP(B239,'FOLHA RESUMIDA'!C:D,2,0)</f>
        <v>ROMARIO LUIZ DO NASCIMENTO</v>
      </c>
    </row>
    <row r="240" spans="1:9">
      <c r="A240" s="93">
        <v>1</v>
      </c>
      <c r="B240" s="93">
        <v>2709</v>
      </c>
      <c r="C240" s="91" t="s">
        <v>206</v>
      </c>
      <c r="D240" s="95">
        <v>2360.44</v>
      </c>
      <c r="E240" s="43">
        <f t="shared" si="7"/>
        <v>1014.0700000000002</v>
      </c>
      <c r="F240" s="43">
        <f>IFERROR(VLOOKUP(B240,Plan1!B:D,3,0),"0,00")</f>
        <v>802.55</v>
      </c>
      <c r="G240" s="104">
        <v>543.82000000000005</v>
      </c>
      <c r="H240" s="43">
        <f t="shared" si="8"/>
        <v>1346.37</v>
      </c>
      <c r="I240" s="28" t="str">
        <f>VLOOKUP(B240,'FOLHA RESUMIDA'!C:D,2,0)</f>
        <v>KATIA DA CONCEICAO DA SILVA</v>
      </c>
    </row>
    <row r="241" spans="1:9">
      <c r="A241" s="93">
        <v>1</v>
      </c>
      <c r="B241" s="93">
        <v>2710</v>
      </c>
      <c r="C241" s="91" t="s">
        <v>207</v>
      </c>
      <c r="D241" s="95">
        <v>2443.02</v>
      </c>
      <c r="E241" s="43">
        <f t="shared" si="7"/>
        <v>409.46000000000004</v>
      </c>
      <c r="F241" s="43">
        <f>IFERROR(VLOOKUP(B241,Plan1!B:D,3,0),"0,00")</f>
        <v>830.63</v>
      </c>
      <c r="G241" s="104">
        <v>1202.93</v>
      </c>
      <c r="H241" s="43">
        <f t="shared" si="8"/>
        <v>2033.56</v>
      </c>
      <c r="I241" s="28" t="str">
        <f>VLOOKUP(B241,'FOLHA RESUMIDA'!C:D,2,0)</f>
        <v>PAULA FRASSINETTI S L BELIAN</v>
      </c>
    </row>
    <row r="242" spans="1:9">
      <c r="A242" s="93">
        <v>1</v>
      </c>
      <c r="B242" s="93">
        <v>2712</v>
      </c>
      <c r="C242" s="91" t="s">
        <v>208</v>
      </c>
      <c r="D242" s="95">
        <v>2143.85</v>
      </c>
      <c r="E242" s="43">
        <f t="shared" si="7"/>
        <v>1025.5999999999999</v>
      </c>
      <c r="F242" s="43">
        <f>IFERROR(VLOOKUP(B242,Plan1!B:D,3,0),"0,00")</f>
        <v>589.58000000000004</v>
      </c>
      <c r="G242" s="104">
        <v>528.66999999999996</v>
      </c>
      <c r="H242" s="43">
        <f t="shared" si="8"/>
        <v>1118.25</v>
      </c>
      <c r="I242" s="28" t="str">
        <f>VLOOKUP(B242,'FOLHA RESUMIDA'!C:D,2,0)</f>
        <v>AUGUSTO CESAR N  A  DA SILVA</v>
      </c>
    </row>
    <row r="243" spans="1:9">
      <c r="A243" s="93">
        <v>1</v>
      </c>
      <c r="B243" s="93">
        <v>2715</v>
      </c>
      <c r="C243" s="91" t="s">
        <v>209</v>
      </c>
      <c r="D243" s="95">
        <v>1265.98</v>
      </c>
      <c r="E243" s="43">
        <f t="shared" si="7"/>
        <v>484.05999999999995</v>
      </c>
      <c r="F243" s="43">
        <f>IFERROR(VLOOKUP(B243,Plan1!B:D,3,0),"0,00")</f>
        <v>430.43</v>
      </c>
      <c r="G243" s="104">
        <v>351.49</v>
      </c>
      <c r="H243" s="43">
        <f t="shared" si="8"/>
        <v>781.92000000000007</v>
      </c>
      <c r="I243" s="28" t="str">
        <f>VLOOKUP(B243,'FOLHA RESUMIDA'!C:D,2,0)</f>
        <v>ADIJENE RODRIGUES DA SILVA</v>
      </c>
    </row>
    <row r="244" spans="1:9">
      <c r="A244" s="93">
        <v>1</v>
      </c>
      <c r="B244" s="93">
        <v>2717</v>
      </c>
      <c r="C244" s="91" t="s">
        <v>210</v>
      </c>
      <c r="D244" s="95">
        <v>7075.55</v>
      </c>
      <c r="E244" s="43">
        <f t="shared" si="7"/>
        <v>5858.56</v>
      </c>
      <c r="F244" s="43" t="str">
        <f>IFERROR(VLOOKUP(B244,Plan1!B:D,3,0),"0,00")</f>
        <v>0,00</v>
      </c>
      <c r="G244" s="104">
        <v>1216.99</v>
      </c>
      <c r="H244" s="43">
        <f t="shared" si="8"/>
        <v>1216.99</v>
      </c>
      <c r="I244" s="28" t="str">
        <f>VLOOKUP(B244,'FOLHA RESUMIDA'!C:D,2,0)</f>
        <v>MARCIA ANDREA F SECUNDINO</v>
      </c>
    </row>
    <row r="245" spans="1:9">
      <c r="A245" s="93">
        <v>3</v>
      </c>
      <c r="B245" s="93">
        <v>2718</v>
      </c>
      <c r="C245" s="91" t="s">
        <v>446</v>
      </c>
      <c r="D245" s="95">
        <v>2106.98</v>
      </c>
      <c r="E245" s="43">
        <f t="shared" si="7"/>
        <v>544.48</v>
      </c>
      <c r="F245" s="43">
        <f>IFERROR(VLOOKUP(B245,Plan1!B:D,3,0),"0,00")</f>
        <v>622.36</v>
      </c>
      <c r="G245" s="104">
        <v>940.14</v>
      </c>
      <c r="H245" s="43">
        <f t="shared" si="8"/>
        <v>1562.5</v>
      </c>
      <c r="I245" s="28" t="str">
        <f>VLOOKUP(B245,'FOLHA RESUMIDA'!C:D,2,0)</f>
        <v>PAULA SHEMILLY GALDINO SANTIAG</v>
      </c>
    </row>
    <row r="246" spans="1:9">
      <c r="A246" s="93">
        <v>14</v>
      </c>
      <c r="B246" s="93">
        <v>2719</v>
      </c>
      <c r="C246" s="91" t="s">
        <v>431</v>
      </c>
      <c r="D246" s="95">
        <v>2189.56</v>
      </c>
      <c r="E246" s="43">
        <f t="shared" si="7"/>
        <v>806.65000000000009</v>
      </c>
      <c r="F246" s="43">
        <f>IFERROR(VLOOKUP(B246,Plan1!B:D,3,0),"0,00")</f>
        <v>650.42999999999995</v>
      </c>
      <c r="G246" s="104">
        <v>732.48</v>
      </c>
      <c r="H246" s="43">
        <f t="shared" si="8"/>
        <v>1382.9099999999999</v>
      </c>
      <c r="I246" s="28" t="str">
        <f>VLOOKUP(B246,'FOLHA RESUMIDA'!C:D,2,0)</f>
        <v>DANIELLE MEDEIROS PONTES</v>
      </c>
    </row>
    <row r="247" spans="1:9">
      <c r="A247" s="93">
        <v>51</v>
      </c>
      <c r="B247" s="93">
        <v>2720</v>
      </c>
      <c r="C247" s="91" t="s">
        <v>458</v>
      </c>
      <c r="D247" s="95">
        <v>1651.5</v>
      </c>
      <c r="E247" s="43">
        <f t="shared" si="7"/>
        <v>377.11000000000013</v>
      </c>
      <c r="F247" s="43">
        <f>IFERROR(VLOOKUP(B247,Plan1!B:D,3,0),"0,00")</f>
        <v>561.51</v>
      </c>
      <c r="G247" s="104">
        <v>712.88</v>
      </c>
      <c r="H247" s="43">
        <f t="shared" si="8"/>
        <v>1274.3899999999999</v>
      </c>
      <c r="I247" s="28" t="str">
        <f>VLOOKUP(B247,'FOLHA RESUMIDA'!C:D,2,0)</f>
        <v>JONATAS BERNARDINO R  DA SILVA</v>
      </c>
    </row>
    <row r="248" spans="1:9">
      <c r="A248" s="93">
        <v>50</v>
      </c>
      <c r="B248" s="93">
        <v>2721</v>
      </c>
      <c r="C248" s="91" t="s">
        <v>469</v>
      </c>
      <c r="D248" s="95">
        <v>1830.46</v>
      </c>
      <c r="E248" s="43">
        <f t="shared" si="7"/>
        <v>254.61000000000013</v>
      </c>
      <c r="F248" s="43">
        <f>IFERROR(VLOOKUP(B248,Plan1!B:D,3,0),"0,00")</f>
        <v>622.36</v>
      </c>
      <c r="G248" s="104">
        <v>953.49</v>
      </c>
      <c r="H248" s="43">
        <f t="shared" si="8"/>
        <v>1575.85</v>
      </c>
      <c r="I248" s="28" t="str">
        <f>VLOOKUP(B248,'FOLHA RESUMIDA'!C:D,2,0)</f>
        <v>CLECIO JOSE DA SILVA</v>
      </c>
    </row>
    <row r="249" spans="1:9">
      <c r="A249" s="93">
        <v>1</v>
      </c>
      <c r="B249" s="93">
        <v>2726</v>
      </c>
      <c r="C249" s="91" t="s">
        <v>211</v>
      </c>
      <c r="D249" s="95">
        <v>2984.07</v>
      </c>
      <c r="E249" s="43">
        <f t="shared" si="7"/>
        <v>338.92000000000007</v>
      </c>
      <c r="F249" s="43">
        <f>IFERROR(VLOOKUP(B249,Plan1!B:D,3,0),"0,00")</f>
        <v>1014.58</v>
      </c>
      <c r="G249" s="104">
        <v>1630.57</v>
      </c>
      <c r="H249" s="43">
        <f t="shared" si="8"/>
        <v>2645.15</v>
      </c>
      <c r="I249" s="28" t="str">
        <f>VLOOKUP(B249,'FOLHA RESUMIDA'!C:D,2,0)</f>
        <v>MARIA GILVANEIDE SANTOS LIMA</v>
      </c>
    </row>
    <row r="250" spans="1:9">
      <c r="A250" s="93">
        <v>1</v>
      </c>
      <c r="B250" s="93">
        <v>2732</v>
      </c>
      <c r="C250" s="91" t="s">
        <v>212</v>
      </c>
      <c r="D250" s="95">
        <v>1651.49</v>
      </c>
      <c r="E250" s="43">
        <f t="shared" si="7"/>
        <v>675.88</v>
      </c>
      <c r="F250" s="43">
        <f>IFERROR(VLOOKUP(B250,Plan1!B:D,3,0),"0,00")</f>
        <v>561.51</v>
      </c>
      <c r="G250" s="104">
        <v>414.1</v>
      </c>
      <c r="H250" s="43">
        <f t="shared" si="8"/>
        <v>975.61</v>
      </c>
      <c r="I250" s="28" t="str">
        <f>VLOOKUP(B250,'FOLHA RESUMIDA'!C:D,2,0)</f>
        <v>LILIANE DA SILVA SALVADOR</v>
      </c>
    </row>
    <row r="251" spans="1:9">
      <c r="A251" s="93">
        <v>47</v>
      </c>
      <c r="B251" s="93">
        <v>2736</v>
      </c>
      <c r="C251" s="91" t="s">
        <v>464</v>
      </c>
      <c r="D251" s="95">
        <v>1830.46</v>
      </c>
      <c r="E251" s="43">
        <f t="shared" si="7"/>
        <v>349.59999999999991</v>
      </c>
      <c r="F251" s="43">
        <f>IFERROR(VLOOKUP(B251,Plan1!B:D,3,0),"0,00")</f>
        <v>622.36</v>
      </c>
      <c r="G251" s="104">
        <v>858.5</v>
      </c>
      <c r="H251" s="43">
        <f t="shared" si="8"/>
        <v>1480.8600000000001</v>
      </c>
      <c r="I251" s="28" t="str">
        <f>VLOOKUP(B251,'FOLHA RESUMIDA'!C:D,2,0)</f>
        <v>LUCENILDO JOSE DA SILVA</v>
      </c>
    </row>
    <row r="252" spans="1:9">
      <c r="A252" s="93">
        <v>1</v>
      </c>
      <c r="B252" s="93">
        <v>2748</v>
      </c>
      <c r="C252" s="91" t="s">
        <v>213</v>
      </c>
      <c r="D252" s="95">
        <v>1266.3</v>
      </c>
      <c r="E252" s="43">
        <f t="shared" si="7"/>
        <v>302.48</v>
      </c>
      <c r="F252" s="43">
        <f>IFERROR(VLOOKUP(B252,Plan1!B:D,3,0),"0,00")</f>
        <v>420.76</v>
      </c>
      <c r="G252" s="104">
        <v>543.05999999999995</v>
      </c>
      <c r="H252" s="43">
        <f t="shared" si="8"/>
        <v>963.81999999999994</v>
      </c>
      <c r="I252" s="28" t="str">
        <f>VLOOKUP(B252,'FOLHA RESUMIDA'!C:D,2,0)</f>
        <v>LEONINO CLEMENTE DA SILVA</v>
      </c>
    </row>
    <row r="253" spans="1:9">
      <c r="A253" s="93">
        <v>1</v>
      </c>
      <c r="B253" s="93">
        <v>2751</v>
      </c>
      <c r="C253" s="91" t="s">
        <v>214</v>
      </c>
      <c r="D253" s="95">
        <v>1661.23</v>
      </c>
      <c r="E253" s="43">
        <f t="shared" si="7"/>
        <v>718.38000000000011</v>
      </c>
      <c r="F253" s="43">
        <f>IFERROR(VLOOKUP(B253,Plan1!B:D,3,0),"0,00")</f>
        <v>511.45</v>
      </c>
      <c r="G253" s="104">
        <v>431.4</v>
      </c>
      <c r="H253" s="43">
        <f t="shared" si="8"/>
        <v>942.84999999999991</v>
      </c>
      <c r="I253" s="28" t="str">
        <f>VLOOKUP(B253,'FOLHA RESUMIDA'!C:D,2,0)</f>
        <v>DENNYS RYAN GUILHERME PEREIRA</v>
      </c>
    </row>
    <row r="254" spans="1:9">
      <c r="A254" s="93">
        <v>1</v>
      </c>
      <c r="B254" s="93">
        <v>2757</v>
      </c>
      <c r="C254" s="91" t="s">
        <v>215</v>
      </c>
      <c r="D254" s="95">
        <v>2751.04</v>
      </c>
      <c r="E254" s="43">
        <f t="shared" si="7"/>
        <v>2287.14</v>
      </c>
      <c r="F254" s="43">
        <f>IFERROR(VLOOKUP(B254,Plan1!B:D,3,0),"0,00")</f>
        <v>463.9</v>
      </c>
      <c r="G254" s="104">
        <v>0</v>
      </c>
      <c r="H254" s="43">
        <f t="shared" si="8"/>
        <v>463.9</v>
      </c>
      <c r="I254" s="28" t="str">
        <f>VLOOKUP(B254,'FOLHA RESUMIDA'!C:D,2,0)</f>
        <v>CLAUDIA REGINA NEVES DE MELO</v>
      </c>
    </row>
    <row r="255" spans="1:9">
      <c r="A255" s="93">
        <v>1</v>
      </c>
      <c r="B255" s="93">
        <v>2766</v>
      </c>
      <c r="C255" s="91" t="s">
        <v>216</v>
      </c>
      <c r="D255" s="95">
        <v>1572.83</v>
      </c>
      <c r="E255" s="43">
        <f t="shared" si="7"/>
        <v>718.38999999999987</v>
      </c>
      <c r="F255" s="43">
        <f>IFERROR(VLOOKUP(B255,Plan1!B:D,3,0),"0,00")</f>
        <v>534.76</v>
      </c>
      <c r="G255" s="104">
        <v>319.68</v>
      </c>
      <c r="H255" s="43">
        <f t="shared" si="8"/>
        <v>854.44</v>
      </c>
      <c r="I255" s="28" t="str">
        <f>VLOOKUP(B255,'FOLHA RESUMIDA'!C:D,2,0)</f>
        <v>EMANOEL VIEIRA LAURIA</v>
      </c>
    </row>
    <row r="256" spans="1:9">
      <c r="A256" s="93">
        <v>1</v>
      </c>
      <c r="B256" s="93">
        <v>2768</v>
      </c>
      <c r="C256" s="91" t="s">
        <v>217</v>
      </c>
      <c r="D256" s="95">
        <v>1431.13</v>
      </c>
      <c r="E256" s="43">
        <f t="shared" si="7"/>
        <v>293.25</v>
      </c>
      <c r="F256" s="43">
        <f>IFERROR(VLOOKUP(B256,Plan1!B:D,3,0),"0,00")</f>
        <v>463.9</v>
      </c>
      <c r="G256" s="104">
        <v>673.98</v>
      </c>
      <c r="H256" s="43">
        <f t="shared" si="8"/>
        <v>1137.8800000000001</v>
      </c>
      <c r="I256" s="28" t="str">
        <f>VLOOKUP(B256,'FOLHA RESUMIDA'!C:D,2,0)</f>
        <v>IZABEL LUIZA SOARES DE SOUZA</v>
      </c>
    </row>
    <row r="257" spans="1:9">
      <c r="A257" s="93">
        <v>1</v>
      </c>
      <c r="B257" s="93">
        <v>2770</v>
      </c>
      <c r="C257" s="91" t="s">
        <v>218</v>
      </c>
      <c r="D257" s="95">
        <v>1247.2</v>
      </c>
      <c r="E257" s="43">
        <f t="shared" si="7"/>
        <v>935.08</v>
      </c>
      <c r="F257" s="43" t="str">
        <f>IFERROR(VLOOKUP(B257,Plan1!B:D,3,0),"0,00")</f>
        <v>0,00</v>
      </c>
      <c r="G257" s="104">
        <v>312.12</v>
      </c>
      <c r="H257" s="43">
        <f t="shared" si="8"/>
        <v>312.12</v>
      </c>
      <c r="I257" s="28" t="str">
        <f>VLOOKUP(B257,'FOLHA RESUMIDA'!C:D,2,0)</f>
        <v>JOSE PIMENTEL SILVA</v>
      </c>
    </row>
    <row r="258" spans="1:9">
      <c r="A258" s="93">
        <v>1</v>
      </c>
      <c r="B258" s="93">
        <v>2772</v>
      </c>
      <c r="C258" s="91" t="s">
        <v>447</v>
      </c>
      <c r="D258" s="95">
        <v>1651.49</v>
      </c>
      <c r="E258" s="43">
        <f t="shared" si="7"/>
        <v>822.1</v>
      </c>
      <c r="F258" s="43">
        <f>IFERROR(VLOOKUP(B258,Plan1!B:D,3,0),"0,00")</f>
        <v>561.51</v>
      </c>
      <c r="G258" s="104">
        <v>267.88</v>
      </c>
      <c r="H258" s="43">
        <f t="shared" si="8"/>
        <v>829.39</v>
      </c>
      <c r="I258" s="28" t="str">
        <f>VLOOKUP(B258,'FOLHA RESUMIDA'!C:D,2,0)</f>
        <v>CARMEM ALUISIA LEITE DE ANDRAD</v>
      </c>
    </row>
    <row r="259" spans="1:9">
      <c r="A259" s="93">
        <v>1</v>
      </c>
      <c r="B259" s="93">
        <v>2773</v>
      </c>
      <c r="C259" s="91" t="s">
        <v>219</v>
      </c>
      <c r="D259" s="95">
        <v>1953.06</v>
      </c>
      <c r="E259" s="43">
        <f t="shared" si="7"/>
        <v>311.48</v>
      </c>
      <c r="F259" s="43">
        <f>IFERROR(VLOOKUP(B259,Plan1!B:D,3,0),"0,00")</f>
        <v>534.76</v>
      </c>
      <c r="G259" s="104">
        <v>1106.82</v>
      </c>
      <c r="H259" s="43">
        <f t="shared" si="8"/>
        <v>1641.58</v>
      </c>
      <c r="I259" s="28" t="str">
        <f>VLOOKUP(B259,'FOLHA RESUMIDA'!C:D,2,0)</f>
        <v>WALDNER NERTAM F  DE ALENCAR</v>
      </c>
    </row>
    <row r="260" spans="1:9">
      <c r="A260" s="93">
        <v>1</v>
      </c>
      <c r="B260" s="93">
        <v>2775</v>
      </c>
      <c r="C260" s="91" t="s">
        <v>220</v>
      </c>
      <c r="D260" s="95">
        <v>2996.06</v>
      </c>
      <c r="E260" s="43">
        <f t="shared" si="7"/>
        <v>1481.27</v>
      </c>
      <c r="F260" s="43">
        <f>IFERROR(VLOOKUP(B260,Plan1!B:D,3,0),"0,00")</f>
        <v>488.6</v>
      </c>
      <c r="G260" s="104">
        <v>1026.19</v>
      </c>
      <c r="H260" s="43">
        <f t="shared" si="8"/>
        <v>1514.79</v>
      </c>
      <c r="I260" s="28" t="str">
        <f>VLOOKUP(B260,'FOLHA RESUMIDA'!C:D,2,0)</f>
        <v>MARCELA FREITAS DA C SALLES</v>
      </c>
    </row>
    <row r="261" spans="1:9">
      <c r="A261" s="93">
        <v>1</v>
      </c>
      <c r="B261" s="93">
        <v>2779</v>
      </c>
      <c r="C261" s="91" t="s">
        <v>221</v>
      </c>
      <c r="D261" s="95">
        <v>2675.69</v>
      </c>
      <c r="E261" s="43">
        <f t="shared" si="7"/>
        <v>1304.22</v>
      </c>
      <c r="F261" s="43">
        <f>IFERROR(VLOOKUP(B261,Plan1!B:D,3,0),"0,00")</f>
        <v>752.49</v>
      </c>
      <c r="G261" s="104">
        <v>618.98</v>
      </c>
      <c r="H261" s="43">
        <f t="shared" si="8"/>
        <v>1371.47</v>
      </c>
      <c r="I261" s="28" t="str">
        <f>VLOOKUP(B261,'FOLHA RESUMIDA'!C:D,2,0)</f>
        <v>THAIS REGINA BORGES LOPES</v>
      </c>
    </row>
    <row r="262" spans="1:9">
      <c r="A262" s="93">
        <v>1</v>
      </c>
      <c r="B262" s="93">
        <v>2782</v>
      </c>
      <c r="C262" s="91" t="s">
        <v>222</v>
      </c>
      <c r="D262" s="95">
        <v>1410.82</v>
      </c>
      <c r="E262" s="43">
        <f t="shared" si="7"/>
        <v>702.74</v>
      </c>
      <c r="F262" s="43">
        <f>IFERROR(VLOOKUP(B262,Plan1!B:D,3,0),"0,00")</f>
        <v>420.76</v>
      </c>
      <c r="G262" s="104">
        <v>287.32</v>
      </c>
      <c r="H262" s="43">
        <f t="shared" si="8"/>
        <v>708.07999999999993</v>
      </c>
      <c r="I262" s="28" t="str">
        <f>VLOOKUP(B262,'FOLHA RESUMIDA'!C:D,2,0)</f>
        <v>ELVIS ALVES DA COSTA</v>
      </c>
    </row>
    <row r="263" spans="1:9">
      <c r="A263" s="93">
        <v>1</v>
      </c>
      <c r="B263" s="93">
        <v>2784</v>
      </c>
      <c r="C263" s="91" t="s">
        <v>223</v>
      </c>
      <c r="D263" s="95">
        <v>1299.4100000000001</v>
      </c>
      <c r="E263" s="43">
        <f t="shared" ref="E263:E326" si="9">D263-H263</f>
        <v>458.11000000000013</v>
      </c>
      <c r="F263" s="43">
        <f>IFERROR(VLOOKUP(B263,Plan1!B:D,3,0),"0,00")</f>
        <v>441.8</v>
      </c>
      <c r="G263" s="104">
        <v>399.5</v>
      </c>
      <c r="H263" s="43">
        <f t="shared" ref="H263:H326" si="10">F263+G263</f>
        <v>841.3</v>
      </c>
      <c r="I263" s="28" t="str">
        <f>VLOOKUP(B263,'FOLHA RESUMIDA'!C:D,2,0)</f>
        <v>FERNANDO ALVES DO NASCIMENTO</v>
      </c>
    </row>
    <row r="264" spans="1:9">
      <c r="A264" s="93">
        <v>1</v>
      </c>
      <c r="B264" s="93">
        <v>2785</v>
      </c>
      <c r="C264" s="91" t="s">
        <v>224</v>
      </c>
      <c r="D264" s="95">
        <v>1375.03</v>
      </c>
      <c r="E264" s="43">
        <f t="shared" si="9"/>
        <v>1066.01</v>
      </c>
      <c r="F264" s="43" t="str">
        <f>IFERROR(VLOOKUP(B264,Plan1!B:D,3,0),"0,00")</f>
        <v>0,00</v>
      </c>
      <c r="G264" s="104">
        <v>309.02</v>
      </c>
      <c r="H264" s="43">
        <f t="shared" si="10"/>
        <v>309.02</v>
      </c>
      <c r="I264" s="28" t="str">
        <f>VLOOKUP(B264,'FOLHA RESUMIDA'!C:D,2,0)</f>
        <v>JEANNE D ARC PEDROSA PESSOA</v>
      </c>
    </row>
    <row r="265" spans="1:9">
      <c r="A265" s="93">
        <v>1</v>
      </c>
      <c r="B265" s="93">
        <v>2788</v>
      </c>
      <c r="C265" s="91" t="s">
        <v>225</v>
      </c>
      <c r="D265" s="95">
        <v>1398.46</v>
      </c>
      <c r="E265" s="43">
        <f t="shared" si="9"/>
        <v>270.18000000000006</v>
      </c>
      <c r="F265" s="43">
        <f>IFERROR(VLOOKUP(B265,Plan1!B:D,3,0),"0,00")</f>
        <v>463.9</v>
      </c>
      <c r="G265" s="104">
        <v>664.38</v>
      </c>
      <c r="H265" s="43">
        <f t="shared" si="10"/>
        <v>1128.28</v>
      </c>
      <c r="I265" s="28" t="str">
        <f>VLOOKUP(B265,'FOLHA RESUMIDA'!C:D,2,0)</f>
        <v>ROSANIA EMIDIA PEREIRA</v>
      </c>
    </row>
    <row r="266" spans="1:9">
      <c r="A266" s="93">
        <v>1</v>
      </c>
      <c r="B266" s="93">
        <v>2790</v>
      </c>
      <c r="C266" s="91" t="s">
        <v>226</v>
      </c>
      <c r="D266" s="95">
        <v>2581.9899999999998</v>
      </c>
      <c r="E266" s="43">
        <f t="shared" si="9"/>
        <v>1343.62</v>
      </c>
      <c r="F266" s="43">
        <f>IFERROR(VLOOKUP(B266,Plan1!B:D,3,0),"0,00")</f>
        <v>877.88</v>
      </c>
      <c r="G266" s="104">
        <v>360.49</v>
      </c>
      <c r="H266" s="43">
        <f t="shared" si="10"/>
        <v>1238.3699999999999</v>
      </c>
      <c r="I266" s="28" t="str">
        <f>VLOOKUP(B266,'FOLHA RESUMIDA'!C:D,2,0)</f>
        <v>ROSANA DE FATIMA UCHOA  AREDE</v>
      </c>
    </row>
    <row r="267" spans="1:9">
      <c r="A267" s="93">
        <v>1</v>
      </c>
      <c r="B267" s="93">
        <v>2791</v>
      </c>
      <c r="C267" s="91" t="s">
        <v>227</v>
      </c>
      <c r="D267" s="95">
        <v>6757.58</v>
      </c>
      <c r="E267" s="43">
        <f t="shared" si="9"/>
        <v>1506.9300000000003</v>
      </c>
      <c r="F267" s="43">
        <f>IFERROR(VLOOKUP(B267,Plan1!B:D,3,0),"0,00")</f>
        <v>2297.58</v>
      </c>
      <c r="G267" s="104">
        <v>2953.07</v>
      </c>
      <c r="H267" s="43">
        <f t="shared" si="10"/>
        <v>5250.65</v>
      </c>
      <c r="I267" s="28" t="str">
        <f>VLOOKUP(B267,'FOLHA RESUMIDA'!C:D,2,0)</f>
        <v>JOSIMAR SILVA</v>
      </c>
    </row>
    <row r="268" spans="1:9">
      <c r="A268" s="93">
        <v>1</v>
      </c>
      <c r="B268" s="93">
        <v>2797</v>
      </c>
      <c r="C268" s="91" t="s">
        <v>228</v>
      </c>
      <c r="D268" s="95">
        <v>3707.09</v>
      </c>
      <c r="E268" s="43">
        <f t="shared" si="9"/>
        <v>3233.19</v>
      </c>
      <c r="F268" s="43">
        <f>IFERROR(VLOOKUP(B268,Plan1!B:D,3,0),"0,00")</f>
        <v>473.9</v>
      </c>
      <c r="G268" s="104">
        <v>0</v>
      </c>
      <c r="H268" s="43">
        <f t="shared" si="10"/>
        <v>473.9</v>
      </c>
      <c r="I268" s="28" t="str">
        <f>VLOOKUP(B268,'FOLHA RESUMIDA'!C:D,2,0)</f>
        <v>JULIANA SILVA CEDRIM</v>
      </c>
    </row>
    <row r="269" spans="1:9">
      <c r="A269" s="93">
        <v>1</v>
      </c>
      <c r="B269" s="93">
        <v>2798</v>
      </c>
      <c r="C269" s="91" t="s">
        <v>229</v>
      </c>
      <c r="D269" s="95">
        <v>10189.42</v>
      </c>
      <c r="E269" s="43">
        <f t="shared" si="9"/>
        <v>5737.51</v>
      </c>
      <c r="F269" s="43" t="str">
        <f>IFERROR(VLOOKUP(B269,Plan1!B:D,3,0),"0,00")</f>
        <v>0,00</v>
      </c>
      <c r="G269" s="104">
        <v>4451.91</v>
      </c>
      <c r="H269" s="43">
        <f t="shared" si="10"/>
        <v>4451.91</v>
      </c>
      <c r="I269" s="28" t="str">
        <f>VLOOKUP(B269,'FOLHA RESUMIDA'!C:D,2,0)</f>
        <v>MARCO ANDRE ANTUNES CORREIA</v>
      </c>
    </row>
    <row r="270" spans="1:9">
      <c r="A270" s="93">
        <v>20</v>
      </c>
      <c r="B270" s="93">
        <v>2799</v>
      </c>
      <c r="C270" s="91" t="s">
        <v>441</v>
      </c>
      <c r="D270" s="95">
        <v>2106.98</v>
      </c>
      <c r="E270" s="43">
        <f t="shared" si="9"/>
        <v>512.86999999999989</v>
      </c>
      <c r="F270" s="43">
        <f>IFERROR(VLOOKUP(B270,Plan1!B:D,3,0),"0,00")</f>
        <v>622.36</v>
      </c>
      <c r="G270" s="104">
        <v>971.75</v>
      </c>
      <c r="H270" s="43">
        <f t="shared" si="10"/>
        <v>1594.1100000000001</v>
      </c>
      <c r="I270" s="28" t="str">
        <f>VLOOKUP(B270,'FOLHA RESUMIDA'!C:D,2,0)</f>
        <v>ALYSSON FABIO O FLORENCIO</v>
      </c>
    </row>
    <row r="271" spans="1:9">
      <c r="A271" s="93">
        <v>1</v>
      </c>
      <c r="B271" s="93">
        <v>2801</v>
      </c>
      <c r="C271" s="91" t="s">
        <v>230</v>
      </c>
      <c r="D271" s="95">
        <v>7278.74</v>
      </c>
      <c r="E271" s="43">
        <f t="shared" si="9"/>
        <v>6588.5199999999995</v>
      </c>
      <c r="F271" s="43">
        <f>IFERROR(VLOOKUP(B271,Plan1!B:D,3,0),"0,00")</f>
        <v>690.22</v>
      </c>
      <c r="G271" s="104">
        <v>0</v>
      </c>
      <c r="H271" s="43">
        <f t="shared" si="10"/>
        <v>690.22</v>
      </c>
      <c r="I271" s="28" t="str">
        <f>VLOOKUP(B271,'FOLHA RESUMIDA'!C:D,2,0)</f>
        <v>VALERIA JALES DA SILVA</v>
      </c>
    </row>
    <row r="272" spans="1:9">
      <c r="A272" s="93">
        <v>1</v>
      </c>
      <c r="B272" s="93">
        <v>2806</v>
      </c>
      <c r="C272" s="91" t="s">
        <v>231</v>
      </c>
      <c r="D272" s="95">
        <v>7464.26</v>
      </c>
      <c r="E272" s="43">
        <f t="shared" si="9"/>
        <v>2454.8600000000006</v>
      </c>
      <c r="F272" s="43">
        <f>IFERROR(VLOOKUP(B272,Plan1!B:D,3,0),"0,00")</f>
        <v>1327.94</v>
      </c>
      <c r="G272" s="104">
        <v>3681.46</v>
      </c>
      <c r="H272" s="43">
        <f t="shared" si="10"/>
        <v>5009.3999999999996</v>
      </c>
      <c r="I272" s="28" t="str">
        <f>VLOOKUP(B272,'FOLHA RESUMIDA'!C:D,2,0)</f>
        <v>ANA APARECIDA DE ANDRADE LIMA</v>
      </c>
    </row>
    <row r="273" spans="1:9">
      <c r="A273" s="93">
        <v>16</v>
      </c>
      <c r="B273" s="93">
        <v>2808</v>
      </c>
      <c r="C273" s="91" t="s">
        <v>448</v>
      </c>
      <c r="D273" s="95">
        <v>2010.59</v>
      </c>
      <c r="E273" s="43">
        <f t="shared" si="9"/>
        <v>534.80999999999972</v>
      </c>
      <c r="F273" s="43">
        <f>IFERROR(VLOOKUP(B273,Plan1!B:D,3,0),"0,00")</f>
        <v>589.58000000000004</v>
      </c>
      <c r="G273" s="104">
        <v>886.2</v>
      </c>
      <c r="H273" s="43">
        <f t="shared" si="10"/>
        <v>1475.7800000000002</v>
      </c>
      <c r="I273" s="28" t="str">
        <f>VLOOKUP(B273,'FOLHA RESUMIDA'!C:D,2,0)</f>
        <v>GABRIELA FERNANDA M  G  CEAN</v>
      </c>
    </row>
    <row r="274" spans="1:9">
      <c r="A274" s="93">
        <v>1</v>
      </c>
      <c r="B274" s="93">
        <v>2816</v>
      </c>
      <c r="C274" s="91" t="s">
        <v>232</v>
      </c>
      <c r="D274" s="95">
        <v>1953.06</v>
      </c>
      <c r="E274" s="43">
        <f t="shared" si="9"/>
        <v>723.92000000000007</v>
      </c>
      <c r="F274" s="43">
        <f>IFERROR(VLOOKUP(B274,Plan1!B:D,3,0),"0,00")</f>
        <v>534.76</v>
      </c>
      <c r="G274" s="104">
        <v>694.38</v>
      </c>
      <c r="H274" s="43">
        <f t="shared" si="10"/>
        <v>1229.1399999999999</v>
      </c>
      <c r="I274" s="28" t="str">
        <f>VLOOKUP(B274,'FOLHA RESUMIDA'!C:D,2,0)</f>
        <v>MIRIAM DA SILVA FONSECA</v>
      </c>
    </row>
    <row r="275" spans="1:9">
      <c r="A275" s="93">
        <v>1</v>
      </c>
      <c r="B275" s="93">
        <v>2819</v>
      </c>
      <c r="C275" s="91" t="s">
        <v>233</v>
      </c>
      <c r="D275" s="95">
        <v>14781.92</v>
      </c>
      <c r="E275" s="43">
        <f t="shared" si="9"/>
        <v>2522.1499999999996</v>
      </c>
      <c r="F275" s="43">
        <f>IFERROR(VLOOKUP(B275,Plan1!B:D,3,0),"0,00")</f>
        <v>2512.9299999999998</v>
      </c>
      <c r="G275" s="104">
        <v>9746.84</v>
      </c>
      <c r="H275" s="43">
        <f t="shared" si="10"/>
        <v>12259.77</v>
      </c>
      <c r="I275" s="28" t="str">
        <f>VLOOKUP(B275,'FOLHA RESUMIDA'!C:D,2,0)</f>
        <v>RAFAEL LEITAO DE A  G DA SILVA</v>
      </c>
    </row>
    <row r="276" spans="1:9">
      <c r="A276" s="93">
        <v>1</v>
      </c>
      <c r="B276" s="93">
        <v>2820</v>
      </c>
      <c r="C276" s="91" t="s">
        <v>234</v>
      </c>
      <c r="D276" s="95">
        <v>4651.49</v>
      </c>
      <c r="E276" s="43">
        <f t="shared" si="9"/>
        <v>2069.75</v>
      </c>
      <c r="F276" s="43">
        <f>IFERROR(VLOOKUP(B276,Plan1!B:D,3,0),"0,00")</f>
        <v>1581.51</v>
      </c>
      <c r="G276" s="104">
        <v>1000.23</v>
      </c>
      <c r="H276" s="43">
        <f t="shared" si="10"/>
        <v>2581.7399999999998</v>
      </c>
      <c r="I276" s="28" t="str">
        <f>VLOOKUP(B276,'FOLHA RESUMIDA'!C:D,2,0)</f>
        <v>ROSIANE SANTOS BRITO</v>
      </c>
    </row>
    <row r="277" spans="1:9">
      <c r="A277" s="93">
        <v>25</v>
      </c>
      <c r="B277" s="93">
        <v>2821</v>
      </c>
      <c r="C277" s="91" t="s">
        <v>449</v>
      </c>
      <c r="D277" s="95">
        <v>4043.17</v>
      </c>
      <c r="E277" s="43">
        <f t="shared" si="9"/>
        <v>636.69000000000005</v>
      </c>
      <c r="F277" s="43">
        <f>IFERROR(VLOOKUP(B277,Plan1!B:D,3,0),"0,00")</f>
        <v>1374.68</v>
      </c>
      <c r="G277" s="104">
        <v>2031.8</v>
      </c>
      <c r="H277" s="43">
        <f t="shared" si="10"/>
        <v>3406.48</v>
      </c>
      <c r="I277" s="28" t="str">
        <f>VLOOKUP(B277,'FOLHA RESUMIDA'!C:D,2,0)</f>
        <v>HERBET CANDEIA MAIA</v>
      </c>
    </row>
    <row r="278" spans="1:9">
      <c r="A278" s="93">
        <v>37</v>
      </c>
      <c r="B278" s="93">
        <v>2823</v>
      </c>
      <c r="C278" s="91" t="s">
        <v>432</v>
      </c>
      <c r="D278" s="95">
        <v>1651.49</v>
      </c>
      <c r="E278" s="43">
        <f t="shared" si="9"/>
        <v>715.58</v>
      </c>
      <c r="F278" s="43">
        <f>IFERROR(VLOOKUP(B278,Plan1!B:D,3,0),"0,00")</f>
        <v>561.51</v>
      </c>
      <c r="G278" s="104">
        <v>374.4</v>
      </c>
      <c r="H278" s="43">
        <f t="shared" si="10"/>
        <v>935.91</v>
      </c>
      <c r="I278" s="28" t="str">
        <f>VLOOKUP(B278,'FOLHA RESUMIDA'!C:D,2,0)</f>
        <v>ADRIANA MARIA DA SILVA</v>
      </c>
    </row>
    <row r="279" spans="1:9">
      <c r="A279" s="93">
        <v>37</v>
      </c>
      <c r="B279" s="93">
        <v>2827</v>
      </c>
      <c r="C279" s="91" t="s">
        <v>459</v>
      </c>
      <c r="D279" s="95">
        <v>1830.46</v>
      </c>
      <c r="E279" s="43">
        <f t="shared" si="9"/>
        <v>701.41000000000008</v>
      </c>
      <c r="F279" s="43">
        <f>IFERROR(VLOOKUP(B279,Plan1!B:D,3,0),"0,00")</f>
        <v>622.36</v>
      </c>
      <c r="G279" s="104">
        <v>506.69</v>
      </c>
      <c r="H279" s="43">
        <f t="shared" si="10"/>
        <v>1129.05</v>
      </c>
      <c r="I279" s="28" t="str">
        <f>VLOOKUP(B279,'FOLHA RESUMIDA'!C:D,2,0)</f>
        <v>FABIO BARBOSA S  DE LIMA</v>
      </c>
    </row>
    <row r="280" spans="1:9">
      <c r="A280" s="93">
        <v>1</v>
      </c>
      <c r="B280" s="93">
        <v>2831</v>
      </c>
      <c r="C280" s="91" t="s">
        <v>235</v>
      </c>
      <c r="D280" s="95">
        <v>4651.49</v>
      </c>
      <c r="E280" s="43">
        <f t="shared" si="9"/>
        <v>1394.0999999999995</v>
      </c>
      <c r="F280" s="43">
        <f>IFERROR(VLOOKUP(B280,Plan1!B:D,3,0),"0,00")</f>
        <v>1581.51</v>
      </c>
      <c r="G280" s="104">
        <v>1675.88</v>
      </c>
      <c r="H280" s="43">
        <f t="shared" si="10"/>
        <v>3257.3900000000003</v>
      </c>
      <c r="I280" s="28" t="str">
        <f>VLOOKUP(B280,'FOLHA RESUMIDA'!C:D,2,0)</f>
        <v>AMANDA BEZERRA MASCARENHAS</v>
      </c>
    </row>
    <row r="281" spans="1:9">
      <c r="A281" s="93">
        <v>1</v>
      </c>
      <c r="B281" s="93">
        <v>2833</v>
      </c>
      <c r="C281" s="91" t="s">
        <v>236</v>
      </c>
      <c r="D281" s="95">
        <v>3926.55</v>
      </c>
      <c r="E281" s="43">
        <f t="shared" si="9"/>
        <v>2808.1400000000003</v>
      </c>
      <c r="F281" s="43">
        <f>IFERROR(VLOOKUP(B281,Plan1!B:D,3,0),"0,00")</f>
        <v>586.21</v>
      </c>
      <c r="G281" s="104">
        <v>532.20000000000005</v>
      </c>
      <c r="H281" s="43">
        <f t="shared" si="10"/>
        <v>1118.4100000000001</v>
      </c>
      <c r="I281" s="28" t="str">
        <f>VLOOKUP(B281,'FOLHA RESUMIDA'!C:D,2,0)</f>
        <v>JAMESSON AMANCIO DA ROCHA</v>
      </c>
    </row>
    <row r="282" spans="1:9">
      <c r="A282" s="93">
        <v>1</v>
      </c>
      <c r="B282" s="93">
        <v>2834</v>
      </c>
      <c r="C282" s="91" t="s">
        <v>237</v>
      </c>
      <c r="D282" s="95">
        <v>2636.96</v>
      </c>
      <c r="E282" s="43">
        <f t="shared" si="9"/>
        <v>633.97</v>
      </c>
      <c r="F282" s="43">
        <f>IFERROR(VLOOKUP(B282,Plan1!B:D,3,0),"0,00")</f>
        <v>802.55</v>
      </c>
      <c r="G282" s="104">
        <v>1200.44</v>
      </c>
      <c r="H282" s="43">
        <f t="shared" si="10"/>
        <v>2002.99</v>
      </c>
      <c r="I282" s="28" t="str">
        <f>VLOOKUP(B282,'FOLHA RESUMIDA'!C:D,2,0)</f>
        <v>LUIZ F  DE LIMA CAVALCANTI</v>
      </c>
    </row>
    <row r="283" spans="1:9">
      <c r="A283" s="93">
        <v>1</v>
      </c>
      <c r="B283" s="93">
        <v>2835</v>
      </c>
      <c r="C283" s="91" t="s">
        <v>476</v>
      </c>
      <c r="D283" s="95">
        <v>1651.49</v>
      </c>
      <c r="E283" s="43">
        <f t="shared" si="9"/>
        <v>657.45</v>
      </c>
      <c r="F283" s="43">
        <f>IFERROR(VLOOKUP(B283,Plan1!B:D,3,0),"0,00")</f>
        <v>561.51</v>
      </c>
      <c r="G283" s="104">
        <v>432.53</v>
      </c>
      <c r="H283" s="43">
        <f t="shared" si="10"/>
        <v>994.04</v>
      </c>
      <c r="I283" s="28" t="str">
        <f>VLOOKUP(B283,'FOLHA RESUMIDA'!C:D,2,0)</f>
        <v>JOSE MARCELO DE FRANCA MATOS</v>
      </c>
    </row>
    <row r="284" spans="1:9">
      <c r="A284" s="93">
        <v>50</v>
      </c>
      <c r="B284" s="93">
        <v>2836</v>
      </c>
      <c r="C284" s="91" t="s">
        <v>470</v>
      </c>
      <c r="D284" s="95">
        <v>2324.36</v>
      </c>
      <c r="E284" s="43">
        <f t="shared" si="9"/>
        <v>1361.5800000000002</v>
      </c>
      <c r="F284" s="43">
        <f>IFERROR(VLOOKUP(B284,Plan1!B:D,3,0),"0,00")</f>
        <v>561.51</v>
      </c>
      <c r="G284" s="104">
        <v>401.27</v>
      </c>
      <c r="H284" s="43">
        <f t="shared" si="10"/>
        <v>962.78</v>
      </c>
      <c r="I284" s="28" t="str">
        <f>VLOOKUP(B284,'FOLHA RESUMIDA'!C:D,2,0)</f>
        <v>MONALISA MARIA LEANDRO RIBEIRO</v>
      </c>
    </row>
    <row r="285" spans="1:9">
      <c r="A285" s="93">
        <v>1</v>
      </c>
      <c r="B285" s="93">
        <v>2837</v>
      </c>
      <c r="C285" s="91" t="s">
        <v>238</v>
      </c>
      <c r="D285" s="95">
        <v>2858.51</v>
      </c>
      <c r="E285" s="43">
        <f t="shared" si="9"/>
        <v>1467.3100000000002</v>
      </c>
      <c r="F285" s="43">
        <f>IFERROR(VLOOKUP(B285,Plan1!B:D,3,0),"0,00")</f>
        <v>877.88</v>
      </c>
      <c r="G285" s="104">
        <v>513.32000000000005</v>
      </c>
      <c r="H285" s="43">
        <f t="shared" si="10"/>
        <v>1391.2</v>
      </c>
      <c r="I285" s="28" t="str">
        <f>VLOOKUP(B285,'FOLHA RESUMIDA'!C:D,2,0)</f>
        <v>BEZALIEL ROSA DOS S JUNIOR</v>
      </c>
    </row>
    <row r="286" spans="1:9">
      <c r="A286" s="93">
        <v>16</v>
      </c>
      <c r="B286" s="93">
        <v>2838</v>
      </c>
      <c r="C286" s="91" t="s">
        <v>436</v>
      </c>
      <c r="D286" s="95">
        <v>1830.46</v>
      </c>
      <c r="E286" s="43">
        <f t="shared" si="9"/>
        <v>614.03</v>
      </c>
      <c r="F286" s="43">
        <f>IFERROR(VLOOKUP(B286,Plan1!B:D,3,0),"0,00")</f>
        <v>622.36</v>
      </c>
      <c r="G286" s="104">
        <v>594.07000000000005</v>
      </c>
      <c r="H286" s="43">
        <f t="shared" si="10"/>
        <v>1216.43</v>
      </c>
      <c r="I286" s="28" t="str">
        <f>VLOOKUP(B286,'FOLHA RESUMIDA'!C:D,2,0)</f>
        <v>CAIO CEZAR F  E  DO NASCIMENTO</v>
      </c>
    </row>
    <row r="287" spans="1:9">
      <c r="A287" s="93">
        <v>1</v>
      </c>
      <c r="B287" s="93">
        <v>2839</v>
      </c>
      <c r="C287" s="91" t="s">
        <v>239</v>
      </c>
      <c r="D287" s="95">
        <v>3905.72</v>
      </c>
      <c r="E287" s="43">
        <f t="shared" si="9"/>
        <v>1036.5899999999997</v>
      </c>
      <c r="F287" s="43">
        <f>IFERROR(VLOOKUP(B287,Plan1!B:D,3,0),"0,00")</f>
        <v>1327.94</v>
      </c>
      <c r="G287" s="104">
        <v>1541.19</v>
      </c>
      <c r="H287" s="43">
        <f t="shared" si="10"/>
        <v>2869.13</v>
      </c>
      <c r="I287" s="28" t="str">
        <f>VLOOKUP(B287,'FOLHA RESUMIDA'!C:D,2,0)</f>
        <v>ANGELINA MEDEIROS VERONESE</v>
      </c>
    </row>
    <row r="288" spans="1:9">
      <c r="A288" s="93">
        <v>1</v>
      </c>
      <c r="B288" s="93">
        <v>2849</v>
      </c>
      <c r="C288" s="91" t="s">
        <v>240</v>
      </c>
      <c r="D288" s="95">
        <v>1173.75</v>
      </c>
      <c r="E288" s="43">
        <f t="shared" si="9"/>
        <v>192.91999999999996</v>
      </c>
      <c r="F288" s="43">
        <f>IFERROR(VLOOKUP(B288,Plan1!B:D,3,0),"0,00")</f>
        <v>381.64</v>
      </c>
      <c r="G288" s="104">
        <v>599.19000000000005</v>
      </c>
      <c r="H288" s="43">
        <f t="shared" si="10"/>
        <v>980.83</v>
      </c>
      <c r="I288" s="28" t="str">
        <f>VLOOKUP(B288,'FOLHA RESUMIDA'!C:D,2,0)</f>
        <v>JULIANA CESAR MARTINS DE LIMA</v>
      </c>
    </row>
    <row r="289" spans="1:9">
      <c r="A289" s="93">
        <v>1</v>
      </c>
      <c r="B289" s="93">
        <v>2850</v>
      </c>
      <c r="C289" s="91" t="s">
        <v>241</v>
      </c>
      <c r="D289" s="95">
        <v>1122.48</v>
      </c>
      <c r="E289" s="43">
        <f t="shared" si="9"/>
        <v>765.3</v>
      </c>
      <c r="F289" s="43">
        <f>IFERROR(VLOOKUP(B289,Plan1!B:D,3,0),"0,00")</f>
        <v>336.74</v>
      </c>
      <c r="G289" s="104">
        <v>20.440000000000001</v>
      </c>
      <c r="H289" s="43">
        <f t="shared" si="10"/>
        <v>357.18</v>
      </c>
      <c r="I289" s="28" t="str">
        <f>VLOOKUP(B289,'FOLHA RESUMIDA'!C:D,2,0)</f>
        <v>JAMERSON A  RAFAEL DE LIMA</v>
      </c>
    </row>
    <row r="290" spans="1:9">
      <c r="A290" s="93">
        <v>1</v>
      </c>
      <c r="B290" s="93">
        <v>2853</v>
      </c>
      <c r="C290" s="91" t="s">
        <v>242</v>
      </c>
      <c r="D290" s="95">
        <v>1651.56</v>
      </c>
      <c r="E290" s="43">
        <f t="shared" si="9"/>
        <v>811.6099999999999</v>
      </c>
      <c r="F290" s="43" t="str">
        <f>IFERROR(VLOOKUP(B290,Plan1!B:D,3,0),"0,00")</f>
        <v>0,00</v>
      </c>
      <c r="G290" s="104">
        <v>839.95</v>
      </c>
      <c r="H290" s="43">
        <f t="shared" si="10"/>
        <v>839.95</v>
      </c>
      <c r="I290" s="28" t="str">
        <f>VLOOKUP(B290,'FOLHA RESUMIDA'!C:D,2,0)</f>
        <v>ALCILEIDE MONTE DA SILVA LIMA</v>
      </c>
    </row>
    <row r="291" spans="1:9">
      <c r="A291" s="93">
        <v>1</v>
      </c>
      <c r="B291" s="93">
        <v>2854</v>
      </c>
      <c r="C291" s="91" t="s">
        <v>243</v>
      </c>
      <c r="D291" s="95">
        <v>1594.09</v>
      </c>
      <c r="E291" s="43">
        <f t="shared" si="9"/>
        <v>1212.4499999999998</v>
      </c>
      <c r="F291" s="43">
        <f>IFERROR(VLOOKUP(B291,Plan1!B:D,3,0),"0,00")</f>
        <v>381.64</v>
      </c>
      <c r="G291" s="104">
        <v>0</v>
      </c>
      <c r="H291" s="43">
        <f t="shared" si="10"/>
        <v>381.64</v>
      </c>
      <c r="I291" s="28" t="str">
        <f>VLOOKUP(B291,'FOLHA RESUMIDA'!C:D,2,0)</f>
        <v>ANDRE RICARDO CAMARA TORRES</v>
      </c>
    </row>
    <row r="292" spans="1:9">
      <c r="A292" s="93">
        <v>1</v>
      </c>
      <c r="B292" s="93">
        <v>2856</v>
      </c>
      <c r="C292" s="91" t="s">
        <v>244</v>
      </c>
      <c r="D292" s="95">
        <v>2231.08</v>
      </c>
      <c r="E292" s="43">
        <f t="shared" si="9"/>
        <v>697.81999999999994</v>
      </c>
      <c r="F292" s="43">
        <f>IFERROR(VLOOKUP(B292,Plan1!B:D,3,0),"0,00")</f>
        <v>1193.01</v>
      </c>
      <c r="G292" s="104">
        <v>340.25</v>
      </c>
      <c r="H292" s="43">
        <f t="shared" si="10"/>
        <v>1533.26</v>
      </c>
      <c r="I292" s="28" t="str">
        <f>VLOOKUP(B292,'FOLHA RESUMIDA'!C:D,2,0)</f>
        <v>ALEXSANDRA DA SILVA M  CABRAL</v>
      </c>
    </row>
    <row r="293" spans="1:9">
      <c r="A293" s="93">
        <v>1</v>
      </c>
      <c r="B293" s="93">
        <v>2857</v>
      </c>
      <c r="C293" s="91" t="s">
        <v>245</v>
      </c>
      <c r="D293" s="95">
        <v>1651.5</v>
      </c>
      <c r="E293" s="43">
        <f t="shared" si="9"/>
        <v>389.21000000000004</v>
      </c>
      <c r="F293" s="43">
        <f>IFERROR(VLOOKUP(B293,Plan1!B:D,3,0),"0,00")</f>
        <v>561.51</v>
      </c>
      <c r="G293" s="104">
        <v>700.78</v>
      </c>
      <c r="H293" s="43">
        <f t="shared" si="10"/>
        <v>1262.29</v>
      </c>
      <c r="I293" s="28" t="str">
        <f>VLOOKUP(B293,'FOLHA RESUMIDA'!C:D,2,0)</f>
        <v>CAROLINE ALVES LEAL</v>
      </c>
    </row>
    <row r="294" spans="1:9">
      <c r="A294" s="93">
        <v>1</v>
      </c>
      <c r="B294" s="93">
        <v>2860</v>
      </c>
      <c r="C294" s="91" t="s">
        <v>246</v>
      </c>
      <c r="D294" s="95">
        <v>1235.56</v>
      </c>
      <c r="E294" s="43">
        <f t="shared" si="9"/>
        <v>1224.3399999999999</v>
      </c>
      <c r="F294" s="43">
        <f>IFERROR(VLOOKUP(B294,Plan1!B:D,3,0),"0,00")</f>
        <v>11.22</v>
      </c>
      <c r="G294" s="104">
        <v>0</v>
      </c>
      <c r="H294" s="43">
        <f t="shared" si="10"/>
        <v>11.22</v>
      </c>
      <c r="I294" s="28" t="str">
        <f>VLOOKUP(B294,'FOLHA RESUMIDA'!C:D,2,0)</f>
        <v>ADRIANA MAYO DE SOUZA E SILVA</v>
      </c>
    </row>
    <row r="295" spans="1:9">
      <c r="A295" s="93">
        <v>1</v>
      </c>
      <c r="B295" s="93">
        <v>2863</v>
      </c>
      <c r="C295" s="91" t="s">
        <v>247</v>
      </c>
      <c r="D295" s="95">
        <v>1597.33</v>
      </c>
      <c r="E295" s="43">
        <f t="shared" si="9"/>
        <v>1485.08</v>
      </c>
      <c r="F295" s="43">
        <f>IFERROR(VLOOKUP(B295,Plan1!B:D,3,0),"0,00")</f>
        <v>112.25</v>
      </c>
      <c r="G295" s="104">
        <v>0</v>
      </c>
      <c r="H295" s="43">
        <f t="shared" si="10"/>
        <v>112.25</v>
      </c>
      <c r="I295" s="28" t="str">
        <f>VLOOKUP(B295,'FOLHA RESUMIDA'!C:D,2,0)</f>
        <v>CINTIA ROBERTA DE SOUZA</v>
      </c>
    </row>
    <row r="296" spans="1:9">
      <c r="A296" s="93">
        <v>1</v>
      </c>
      <c r="B296" s="93">
        <v>2864</v>
      </c>
      <c r="C296" s="91" t="s">
        <v>248</v>
      </c>
      <c r="D296" s="95">
        <v>2518.2199999999998</v>
      </c>
      <c r="E296" s="43">
        <f t="shared" si="9"/>
        <v>1106.3999999999996</v>
      </c>
      <c r="F296" s="43">
        <f>IFERROR(VLOOKUP(B296,Plan1!B:D,3,0),"0,00")</f>
        <v>682.84</v>
      </c>
      <c r="G296" s="104">
        <v>728.98</v>
      </c>
      <c r="H296" s="43">
        <f t="shared" si="10"/>
        <v>1411.8200000000002</v>
      </c>
      <c r="I296" s="28" t="str">
        <f>VLOOKUP(B296,'FOLHA RESUMIDA'!C:D,2,0)</f>
        <v>DULCE HELENA PEREIRA</v>
      </c>
    </row>
    <row r="297" spans="1:9">
      <c r="A297" s="93">
        <v>1</v>
      </c>
      <c r="B297" s="93">
        <v>2866</v>
      </c>
      <c r="C297" s="91" t="s">
        <v>249</v>
      </c>
      <c r="D297" s="95">
        <v>2052.98</v>
      </c>
      <c r="E297" s="43">
        <f t="shared" si="9"/>
        <v>396.46000000000004</v>
      </c>
      <c r="F297" s="43">
        <f>IFERROR(VLOOKUP(B297,Plan1!B:D,3,0),"0,00")</f>
        <v>698.01</v>
      </c>
      <c r="G297" s="104">
        <v>958.51</v>
      </c>
      <c r="H297" s="43">
        <f t="shared" si="10"/>
        <v>1656.52</v>
      </c>
      <c r="I297" s="28" t="str">
        <f>VLOOKUP(B297,'FOLHA RESUMIDA'!C:D,2,0)</f>
        <v>LUCICLEIDE M  DE A  CAMPOS</v>
      </c>
    </row>
    <row r="298" spans="1:9">
      <c r="A298" s="93">
        <v>1</v>
      </c>
      <c r="B298" s="93">
        <v>2867</v>
      </c>
      <c r="C298" s="91" t="s">
        <v>250</v>
      </c>
      <c r="D298" s="95">
        <v>1352.95</v>
      </c>
      <c r="E298" s="43">
        <f t="shared" si="9"/>
        <v>348.7600000000001</v>
      </c>
      <c r="F298" s="43">
        <f>IFERROR(VLOOKUP(B298,Plan1!B:D,3,0),"0,00")</f>
        <v>420.76</v>
      </c>
      <c r="G298" s="104">
        <v>583.42999999999995</v>
      </c>
      <c r="H298" s="43">
        <f t="shared" si="10"/>
        <v>1004.1899999999999</v>
      </c>
      <c r="I298" s="28" t="str">
        <f>VLOOKUP(B298,'FOLHA RESUMIDA'!C:D,2,0)</f>
        <v>MARIA CONCEICAO D DO AMARAL</v>
      </c>
    </row>
    <row r="299" spans="1:9">
      <c r="A299" s="93">
        <v>1</v>
      </c>
      <c r="B299" s="93">
        <v>2869</v>
      </c>
      <c r="C299" s="91" t="s">
        <v>251</v>
      </c>
      <c r="D299" s="95">
        <v>1122.48</v>
      </c>
      <c r="E299" s="43">
        <f t="shared" si="9"/>
        <v>304.43000000000006</v>
      </c>
      <c r="F299" s="43">
        <f>IFERROR(VLOOKUP(B299,Plan1!B:D,3,0),"0,00")</f>
        <v>381.64</v>
      </c>
      <c r="G299" s="104">
        <v>436.41</v>
      </c>
      <c r="H299" s="43">
        <f t="shared" si="10"/>
        <v>818.05</v>
      </c>
      <c r="I299" s="28" t="str">
        <f>VLOOKUP(B299,'FOLHA RESUMIDA'!C:D,2,0)</f>
        <v>RICARDO J FERNANDES DA CUNHA</v>
      </c>
    </row>
    <row r="300" spans="1:9">
      <c r="A300" s="93">
        <v>1</v>
      </c>
      <c r="B300" s="93">
        <v>2870</v>
      </c>
      <c r="C300" s="91" t="s">
        <v>252</v>
      </c>
      <c r="D300" s="95">
        <v>1237.55</v>
      </c>
      <c r="E300" s="43">
        <f t="shared" si="9"/>
        <v>584.06999999999994</v>
      </c>
      <c r="F300" s="43">
        <f>IFERROR(VLOOKUP(B300,Plan1!B:D,3,0),"0,00")</f>
        <v>420.77</v>
      </c>
      <c r="G300" s="104">
        <v>232.71</v>
      </c>
      <c r="H300" s="43">
        <f t="shared" si="10"/>
        <v>653.48</v>
      </c>
      <c r="I300" s="28" t="str">
        <f>VLOOKUP(B300,'FOLHA RESUMIDA'!C:D,2,0)</f>
        <v>SUZANA VALERIA PINHEIRO</v>
      </c>
    </row>
    <row r="301" spans="1:9">
      <c r="A301" s="93">
        <v>1</v>
      </c>
      <c r="B301" s="93">
        <v>2871</v>
      </c>
      <c r="C301" s="91" t="s">
        <v>253</v>
      </c>
      <c r="D301" s="95">
        <v>1288.81</v>
      </c>
      <c r="E301" s="43">
        <f t="shared" si="9"/>
        <v>658.14</v>
      </c>
      <c r="F301" s="43">
        <f>IFERROR(VLOOKUP(B301,Plan1!B:D,3,0),"0,00")</f>
        <v>420.76</v>
      </c>
      <c r="G301" s="104">
        <v>209.91</v>
      </c>
      <c r="H301" s="43">
        <f t="shared" si="10"/>
        <v>630.66999999999996</v>
      </c>
      <c r="I301" s="28" t="str">
        <f>VLOOKUP(B301,'FOLHA RESUMIDA'!C:D,2,0)</f>
        <v>SUZELY ARANTES DA S MELO</v>
      </c>
    </row>
    <row r="302" spans="1:9">
      <c r="A302" s="93">
        <v>16</v>
      </c>
      <c r="B302" s="93">
        <v>2873</v>
      </c>
      <c r="C302" s="91" t="s">
        <v>437</v>
      </c>
      <c r="D302" s="95">
        <v>5660.42</v>
      </c>
      <c r="E302" s="43">
        <f t="shared" si="9"/>
        <v>5378.3</v>
      </c>
      <c r="F302" s="43" t="str">
        <f>IFERROR(VLOOKUP(B302,Plan1!B:D,3,0),"0,00")</f>
        <v>0,00</v>
      </c>
      <c r="G302" s="104">
        <v>282.12</v>
      </c>
      <c r="H302" s="43">
        <f t="shared" si="10"/>
        <v>282.12</v>
      </c>
      <c r="I302" s="28" t="str">
        <f>VLOOKUP(B302,'FOLHA RESUMIDA'!C:D,2,0)</f>
        <v>AURELIA RODRIGUES TORREIRO</v>
      </c>
    </row>
    <row r="303" spans="1:9">
      <c r="A303" s="93">
        <v>25</v>
      </c>
      <c r="B303" s="93">
        <v>2878</v>
      </c>
      <c r="C303" s="91" t="s">
        <v>450</v>
      </c>
      <c r="D303" s="95">
        <v>1830.46</v>
      </c>
      <c r="E303" s="43">
        <f t="shared" si="9"/>
        <v>900.62</v>
      </c>
      <c r="F303" s="43">
        <f>IFERROR(VLOOKUP(B303,Plan1!B:D,3,0),"0,00")</f>
        <v>622.36</v>
      </c>
      <c r="G303" s="104">
        <v>307.48</v>
      </c>
      <c r="H303" s="43">
        <f t="shared" si="10"/>
        <v>929.84</v>
      </c>
      <c r="I303" s="28" t="str">
        <f>VLOOKUP(B303,'FOLHA RESUMIDA'!C:D,2,0)</f>
        <v>JAMSON ALESSANDRO DA SILVA</v>
      </c>
    </row>
    <row r="304" spans="1:9">
      <c r="A304" s="93">
        <v>1</v>
      </c>
      <c r="B304" s="93">
        <v>2882</v>
      </c>
      <c r="C304" s="91" t="s">
        <v>254</v>
      </c>
      <c r="D304" s="95">
        <v>1616.59</v>
      </c>
      <c r="E304" s="43">
        <f t="shared" si="9"/>
        <v>748.31999999999994</v>
      </c>
      <c r="F304" s="43">
        <f>IFERROR(VLOOKUP(B304,Plan1!B:D,3,0),"0,00")</f>
        <v>420.76</v>
      </c>
      <c r="G304" s="104">
        <v>447.51</v>
      </c>
      <c r="H304" s="43">
        <f t="shared" si="10"/>
        <v>868.27</v>
      </c>
      <c r="I304" s="28" t="str">
        <f>VLOOKUP(B304,'FOLHA RESUMIDA'!C:D,2,0)</f>
        <v>CINTIA GOMES DA SILVA</v>
      </c>
    </row>
    <row r="305" spans="1:9">
      <c r="A305" s="93">
        <v>1</v>
      </c>
      <c r="B305" s="93">
        <v>2887</v>
      </c>
      <c r="C305" s="91" t="s">
        <v>255</v>
      </c>
      <c r="D305" s="95">
        <v>1893.03</v>
      </c>
      <c r="E305" s="43">
        <f t="shared" si="9"/>
        <v>1175.8399999999999</v>
      </c>
      <c r="F305" s="43" t="str">
        <f>IFERROR(VLOOKUP(B305,Plan1!B:D,3,0),"0,00")</f>
        <v>0,00</v>
      </c>
      <c r="G305" s="104">
        <v>717.19</v>
      </c>
      <c r="H305" s="43">
        <f t="shared" si="10"/>
        <v>717.19</v>
      </c>
      <c r="I305" s="28" t="str">
        <f>VLOOKUP(B305,'FOLHA RESUMIDA'!C:D,2,0)</f>
        <v>MARIA EUZENI DA SILVA GARCEZ</v>
      </c>
    </row>
    <row r="306" spans="1:9">
      <c r="A306" s="93">
        <v>1</v>
      </c>
      <c r="B306" s="93">
        <v>2889</v>
      </c>
      <c r="C306" s="91" t="s">
        <v>256</v>
      </c>
      <c r="D306" s="95">
        <v>2377.0500000000002</v>
      </c>
      <c r="E306" s="43">
        <f t="shared" si="9"/>
        <v>890.58000000000015</v>
      </c>
      <c r="F306" s="43">
        <f>IFERROR(VLOOKUP(B306,Plan1!B:D,3,0),"0,00")</f>
        <v>650.01</v>
      </c>
      <c r="G306" s="104">
        <v>836.46</v>
      </c>
      <c r="H306" s="43">
        <f t="shared" si="10"/>
        <v>1486.47</v>
      </c>
      <c r="I306" s="28" t="str">
        <f>VLOOKUP(B306,'FOLHA RESUMIDA'!C:D,2,0)</f>
        <v>EJANE FERREIRA TEXEIRA</v>
      </c>
    </row>
    <row r="307" spans="1:9">
      <c r="A307" s="93">
        <v>1</v>
      </c>
      <c r="B307" s="93">
        <v>2890</v>
      </c>
      <c r="C307" s="91" t="s">
        <v>257</v>
      </c>
      <c r="D307" s="95">
        <v>1135.29</v>
      </c>
      <c r="E307" s="43">
        <f t="shared" si="9"/>
        <v>290.66999999999996</v>
      </c>
      <c r="F307" s="43">
        <f>IFERROR(VLOOKUP(B307,Plan1!B:D,3,0),"0,00")</f>
        <v>381.64</v>
      </c>
      <c r="G307" s="104">
        <v>462.98</v>
      </c>
      <c r="H307" s="43">
        <f t="shared" si="10"/>
        <v>844.62</v>
      </c>
      <c r="I307" s="28" t="str">
        <f>VLOOKUP(B307,'FOLHA RESUMIDA'!C:D,2,0)</f>
        <v>CLELIO FIRMINO SILVA</v>
      </c>
    </row>
    <row r="308" spans="1:9">
      <c r="A308" s="93">
        <v>1</v>
      </c>
      <c r="B308" s="93">
        <v>2891</v>
      </c>
      <c r="C308" s="91" t="s">
        <v>258</v>
      </c>
      <c r="D308" s="95">
        <v>1178.71</v>
      </c>
      <c r="E308" s="43">
        <f t="shared" si="9"/>
        <v>616.41000000000008</v>
      </c>
      <c r="F308" s="43">
        <f>IFERROR(VLOOKUP(B308,Plan1!B:D,3,0),"0,00")</f>
        <v>400.73</v>
      </c>
      <c r="G308" s="104">
        <v>161.57</v>
      </c>
      <c r="H308" s="43">
        <f t="shared" si="10"/>
        <v>562.29999999999995</v>
      </c>
      <c r="I308" s="28" t="str">
        <f>VLOOKUP(B308,'FOLHA RESUMIDA'!C:D,2,0)</f>
        <v>ERICK MEDEIROS</v>
      </c>
    </row>
    <row r="309" spans="1:9">
      <c r="A309" s="93">
        <v>1</v>
      </c>
      <c r="B309" s="93">
        <v>2894</v>
      </c>
      <c r="C309" s="91" t="s">
        <v>259</v>
      </c>
      <c r="D309" s="95">
        <v>1408.64</v>
      </c>
      <c r="E309" s="43">
        <f t="shared" si="9"/>
        <v>1198.2600000000002</v>
      </c>
      <c r="F309" s="43">
        <f>IFERROR(VLOOKUP(B309,Plan1!B:D,3,0),"0,00")</f>
        <v>210.38</v>
      </c>
      <c r="G309" s="104">
        <v>0</v>
      </c>
      <c r="H309" s="43">
        <f t="shared" si="10"/>
        <v>210.38</v>
      </c>
      <c r="I309" s="28" t="str">
        <f>VLOOKUP(B309,'FOLHA RESUMIDA'!C:D,2,0)</f>
        <v>JOELNA DINIZ PEREIRA DE SOUSA</v>
      </c>
    </row>
    <row r="310" spans="1:9">
      <c r="A310" s="93">
        <v>1</v>
      </c>
      <c r="B310" s="93">
        <v>2895</v>
      </c>
      <c r="C310" s="91" t="s">
        <v>260</v>
      </c>
      <c r="D310" s="95">
        <v>1122.48</v>
      </c>
      <c r="E310" s="43">
        <f t="shared" si="9"/>
        <v>263.28999999999996</v>
      </c>
      <c r="F310" s="43">
        <f>IFERROR(VLOOKUP(B310,Plan1!B:D,3,0),"0,00")</f>
        <v>381.64</v>
      </c>
      <c r="G310" s="104">
        <v>477.55</v>
      </c>
      <c r="H310" s="43">
        <f t="shared" si="10"/>
        <v>859.19</v>
      </c>
      <c r="I310" s="28" t="str">
        <f>VLOOKUP(B310,'FOLHA RESUMIDA'!C:D,2,0)</f>
        <v>KLEBER DE OLIVEIRA GALDINO</v>
      </c>
    </row>
    <row r="311" spans="1:9">
      <c r="A311" s="93">
        <v>47</v>
      </c>
      <c r="B311" s="93">
        <v>2904</v>
      </c>
      <c r="C311" s="91" t="s">
        <v>465</v>
      </c>
      <c r="D311" s="95">
        <v>1651.5</v>
      </c>
      <c r="E311" s="43">
        <f t="shared" si="9"/>
        <v>306.86999999999989</v>
      </c>
      <c r="F311" s="43">
        <f>IFERROR(VLOOKUP(B311,Plan1!B:D,3,0),"0,00")</f>
        <v>561.51</v>
      </c>
      <c r="G311" s="104">
        <v>783.12</v>
      </c>
      <c r="H311" s="43">
        <f t="shared" si="10"/>
        <v>1344.63</v>
      </c>
      <c r="I311" s="28" t="str">
        <f>VLOOKUP(B311,'FOLHA RESUMIDA'!C:D,2,0)</f>
        <v>ANTONIO S ALVES DE O JUNIOR</v>
      </c>
    </row>
    <row r="312" spans="1:9">
      <c r="A312" s="93">
        <v>14</v>
      </c>
      <c r="B312" s="93">
        <v>2906</v>
      </c>
      <c r="C312" s="91" t="s">
        <v>433</v>
      </c>
      <c r="D312" s="95">
        <v>4043.16</v>
      </c>
      <c r="E312" s="43">
        <f t="shared" si="9"/>
        <v>1246.5599999999995</v>
      </c>
      <c r="F312" s="43">
        <f>IFERROR(VLOOKUP(B312,Plan1!B:D,3,0),"0,00")</f>
        <v>1374.67</v>
      </c>
      <c r="G312" s="104">
        <v>1421.93</v>
      </c>
      <c r="H312" s="43">
        <f t="shared" si="10"/>
        <v>2796.6000000000004</v>
      </c>
      <c r="I312" s="28" t="str">
        <f>VLOOKUP(B312,'FOLHA RESUMIDA'!C:D,2,0)</f>
        <v>ARTHUR A SANTOS WANDERLEY</v>
      </c>
    </row>
    <row r="313" spans="1:9">
      <c r="A313" s="93">
        <v>1</v>
      </c>
      <c r="B313" s="93">
        <v>2907</v>
      </c>
      <c r="C313" s="91" t="s">
        <v>261</v>
      </c>
      <c r="D313" s="95">
        <v>1651.5</v>
      </c>
      <c r="E313" s="43">
        <f t="shared" si="9"/>
        <v>871.43000000000006</v>
      </c>
      <c r="F313" s="43">
        <f>IFERROR(VLOOKUP(B313,Plan1!B:D,3,0),"0,00")</f>
        <v>561.51</v>
      </c>
      <c r="G313" s="104">
        <v>218.56</v>
      </c>
      <c r="H313" s="43">
        <f t="shared" si="10"/>
        <v>780.06999999999994</v>
      </c>
      <c r="I313" s="28" t="str">
        <f>VLOOKUP(B313,'FOLHA RESUMIDA'!C:D,2,0)</f>
        <v>JOELINE LIMA DO NASCIMENTO</v>
      </c>
    </row>
    <row r="314" spans="1:9">
      <c r="A314" s="93">
        <v>1</v>
      </c>
      <c r="B314" s="93">
        <v>2909</v>
      </c>
      <c r="C314" s="91" t="s">
        <v>262</v>
      </c>
      <c r="D314" s="95">
        <v>2664.28</v>
      </c>
      <c r="E314" s="43">
        <f t="shared" si="9"/>
        <v>301.13000000000011</v>
      </c>
      <c r="F314" s="43">
        <f>IFERROR(VLOOKUP(B314,Plan1!B:D,3,0),"0,00")</f>
        <v>561.51</v>
      </c>
      <c r="G314" s="104">
        <v>1801.64</v>
      </c>
      <c r="H314" s="43">
        <f t="shared" si="10"/>
        <v>2363.15</v>
      </c>
      <c r="I314" s="28" t="str">
        <f>VLOOKUP(B314,'FOLHA RESUMIDA'!C:D,2,0)</f>
        <v>ROBSON CARNEIRO DA SILVA</v>
      </c>
    </row>
    <row r="315" spans="1:9">
      <c r="A315" s="93">
        <v>1</v>
      </c>
      <c r="B315" s="93">
        <v>2910</v>
      </c>
      <c r="C315" s="91" t="s">
        <v>263</v>
      </c>
      <c r="D315" s="95">
        <v>5950.8</v>
      </c>
      <c r="E315" s="43">
        <f t="shared" si="9"/>
        <v>1270.4100000000008</v>
      </c>
      <c r="F315" s="43">
        <f>IFERROR(VLOOKUP(B315,Plan1!B:D,3,0),"0,00")</f>
        <v>1692.52</v>
      </c>
      <c r="G315" s="104">
        <v>2987.87</v>
      </c>
      <c r="H315" s="43">
        <f t="shared" si="10"/>
        <v>4680.3899999999994</v>
      </c>
      <c r="I315" s="28" t="str">
        <f>VLOOKUP(B315,'FOLHA RESUMIDA'!C:D,2,0)</f>
        <v>JOSE VITAL DUARTE JUNIOR</v>
      </c>
    </row>
    <row r="316" spans="1:9">
      <c r="A316" s="93">
        <v>1</v>
      </c>
      <c r="B316" s="93">
        <v>2911</v>
      </c>
      <c r="C316" s="91" t="s">
        <v>264</v>
      </c>
      <c r="D316" s="95">
        <v>1562.97</v>
      </c>
      <c r="E316" s="43">
        <f t="shared" si="9"/>
        <v>806.99</v>
      </c>
      <c r="F316" s="43">
        <f>IFERROR(VLOOKUP(B316,Plan1!B:D,3,0),"0,00")</f>
        <v>746.2</v>
      </c>
      <c r="G316" s="104">
        <v>9.7799999999999994</v>
      </c>
      <c r="H316" s="43">
        <f t="shared" si="10"/>
        <v>755.98</v>
      </c>
      <c r="I316" s="28" t="str">
        <f>VLOOKUP(B316,'FOLHA RESUMIDA'!C:D,2,0)</f>
        <v>ALDJANE MARIA DOS SANTOS</v>
      </c>
    </row>
    <row r="317" spans="1:9">
      <c r="A317" s="93">
        <v>1</v>
      </c>
      <c r="B317" s="93">
        <v>2913</v>
      </c>
      <c r="C317" s="91" t="s">
        <v>265</v>
      </c>
      <c r="D317" s="95">
        <v>1251.6500000000001</v>
      </c>
      <c r="E317" s="43">
        <f t="shared" si="9"/>
        <v>239.15000000000009</v>
      </c>
      <c r="F317" s="43">
        <f>IFERROR(VLOOKUP(B317,Plan1!B:D,3,0),"0,00")</f>
        <v>420.76</v>
      </c>
      <c r="G317" s="104">
        <v>591.74</v>
      </c>
      <c r="H317" s="43">
        <f t="shared" si="10"/>
        <v>1012.5</v>
      </c>
      <c r="I317" s="28" t="str">
        <f>VLOOKUP(B317,'FOLHA RESUMIDA'!C:D,2,0)</f>
        <v>CRISTIANE MARIA DA SILVA</v>
      </c>
    </row>
    <row r="318" spans="1:9">
      <c r="A318" s="93">
        <v>1</v>
      </c>
      <c r="B318" s="93">
        <v>2915</v>
      </c>
      <c r="C318" s="91" t="s">
        <v>266</v>
      </c>
      <c r="D318" s="95">
        <v>1629.72</v>
      </c>
      <c r="E318" s="43">
        <f t="shared" si="9"/>
        <v>380.62999999999988</v>
      </c>
      <c r="F318" s="43">
        <f>IFERROR(VLOOKUP(B318,Plan1!B:D,3,0),"0,00")</f>
        <v>420.76</v>
      </c>
      <c r="G318" s="104">
        <v>828.33</v>
      </c>
      <c r="H318" s="43">
        <f t="shared" si="10"/>
        <v>1249.0900000000001</v>
      </c>
      <c r="I318" s="28" t="str">
        <f>VLOOKUP(B318,'FOLHA RESUMIDA'!C:D,2,0)</f>
        <v>HAMILTON LINO ALVES</v>
      </c>
    </row>
    <row r="319" spans="1:9">
      <c r="A319" s="93">
        <v>1</v>
      </c>
      <c r="B319" s="93">
        <v>2917</v>
      </c>
      <c r="C319" s="91" t="s">
        <v>267</v>
      </c>
      <c r="D319" s="95">
        <v>1350.68</v>
      </c>
      <c r="E319" s="43">
        <f t="shared" si="9"/>
        <v>558.26</v>
      </c>
      <c r="F319" s="43">
        <f>IFERROR(VLOOKUP(B319,Plan1!B:D,3,0),"0,00")</f>
        <v>441.8</v>
      </c>
      <c r="G319" s="104">
        <v>350.62</v>
      </c>
      <c r="H319" s="43">
        <f t="shared" si="10"/>
        <v>792.42000000000007</v>
      </c>
      <c r="I319" s="28" t="str">
        <f>VLOOKUP(B319,'FOLHA RESUMIDA'!C:D,2,0)</f>
        <v>LUCICLEIDE PEREIRA DEODATO</v>
      </c>
    </row>
    <row r="320" spans="1:9">
      <c r="A320" s="93">
        <v>1</v>
      </c>
      <c r="B320" s="93">
        <v>2918</v>
      </c>
      <c r="C320" s="91" t="s">
        <v>268</v>
      </c>
      <c r="D320" s="95">
        <v>1122.48</v>
      </c>
      <c r="E320" s="43">
        <f t="shared" si="9"/>
        <v>276.27999999999997</v>
      </c>
      <c r="F320" s="43">
        <f>IFERROR(VLOOKUP(B320,Plan1!B:D,3,0),"0,00")</f>
        <v>381.64</v>
      </c>
      <c r="G320" s="104">
        <v>464.56</v>
      </c>
      <c r="H320" s="43">
        <f t="shared" si="10"/>
        <v>846.2</v>
      </c>
      <c r="I320" s="28" t="str">
        <f>VLOOKUP(B320,'FOLHA RESUMIDA'!C:D,2,0)</f>
        <v>MARIA DAS NEVES DE BARROS</v>
      </c>
    </row>
    <row r="321" spans="1:9">
      <c r="A321" s="93">
        <v>1</v>
      </c>
      <c r="B321" s="93">
        <v>2921</v>
      </c>
      <c r="C321" s="91" t="s">
        <v>269</v>
      </c>
      <c r="D321" s="95">
        <v>3586.97</v>
      </c>
      <c r="E321" s="43">
        <f t="shared" si="9"/>
        <v>3586.97</v>
      </c>
      <c r="F321" s="43" t="str">
        <f>IFERROR(VLOOKUP(B321,Plan1!B:D,3,0),"0,00")</f>
        <v>0,00</v>
      </c>
      <c r="G321" s="104">
        <v>0</v>
      </c>
      <c r="H321" s="43">
        <f t="shared" si="10"/>
        <v>0</v>
      </c>
      <c r="I321" s="28" t="str">
        <f>VLOOKUP(B321,'FOLHA RESUMIDA'!C:D,2,0)</f>
        <v>TIAGO MANOEL DE SOUSA LEITE</v>
      </c>
    </row>
    <row r="322" spans="1:9">
      <c r="A322" s="93">
        <v>1</v>
      </c>
      <c r="B322" s="93">
        <v>2922</v>
      </c>
      <c r="C322" s="91" t="s">
        <v>270</v>
      </c>
      <c r="D322" s="95">
        <v>1334.22</v>
      </c>
      <c r="E322" s="43">
        <f t="shared" si="9"/>
        <v>241.48000000000002</v>
      </c>
      <c r="F322" s="43">
        <f>IFERROR(VLOOKUP(B322,Plan1!B:D,3,0),"0,00")</f>
        <v>441.8</v>
      </c>
      <c r="G322" s="104">
        <v>650.94000000000005</v>
      </c>
      <c r="H322" s="43">
        <f t="shared" si="10"/>
        <v>1092.74</v>
      </c>
      <c r="I322" s="28" t="str">
        <f>VLOOKUP(B322,'FOLHA RESUMIDA'!C:D,2,0)</f>
        <v>XENIA KELY VERISSIMO DINIZ</v>
      </c>
    </row>
    <row r="323" spans="1:9">
      <c r="A323" s="93">
        <v>1</v>
      </c>
      <c r="B323" s="93">
        <v>2924</v>
      </c>
      <c r="C323" s="91" t="s">
        <v>271</v>
      </c>
      <c r="D323" s="95">
        <v>1651.49</v>
      </c>
      <c r="E323" s="43">
        <f t="shared" si="9"/>
        <v>528.64999999999986</v>
      </c>
      <c r="F323" s="43">
        <f>IFERROR(VLOOKUP(B323,Plan1!B:D,3,0),"0,00")</f>
        <v>561.51</v>
      </c>
      <c r="G323" s="104">
        <v>561.33000000000004</v>
      </c>
      <c r="H323" s="43">
        <f t="shared" si="10"/>
        <v>1122.8400000000001</v>
      </c>
      <c r="I323" s="28" t="str">
        <f>VLOOKUP(B323,'FOLHA RESUMIDA'!C:D,2,0)</f>
        <v>MARCO AURELIO DE ARAUJO</v>
      </c>
    </row>
    <row r="324" spans="1:9">
      <c r="A324" s="93">
        <v>1</v>
      </c>
      <c r="B324" s="93">
        <v>2926</v>
      </c>
      <c r="C324" s="91" t="s">
        <v>272</v>
      </c>
      <c r="D324" s="95">
        <v>1364.42</v>
      </c>
      <c r="E324" s="43">
        <f t="shared" si="9"/>
        <v>217.80000000000018</v>
      </c>
      <c r="F324" s="43">
        <f>IFERROR(VLOOKUP(B324,Plan1!B:D,3,0),"0,00")</f>
        <v>463.9</v>
      </c>
      <c r="G324" s="104">
        <v>682.72</v>
      </c>
      <c r="H324" s="43">
        <f t="shared" si="10"/>
        <v>1146.6199999999999</v>
      </c>
      <c r="I324" s="28" t="str">
        <f>VLOOKUP(B324,'FOLHA RESUMIDA'!C:D,2,0)</f>
        <v>ANTONIO CARLOS DE LUNA MATOS</v>
      </c>
    </row>
    <row r="325" spans="1:9">
      <c r="A325" s="93">
        <v>1</v>
      </c>
      <c r="B325" s="93">
        <v>2927</v>
      </c>
      <c r="C325" s="91" t="s">
        <v>273</v>
      </c>
      <c r="D325" s="95">
        <v>1648.62</v>
      </c>
      <c r="E325" s="43">
        <f t="shared" si="9"/>
        <v>792.83999999999992</v>
      </c>
      <c r="F325" s="43">
        <f>IFERROR(VLOOKUP(B325,Plan1!B:D,3,0),"0,00")</f>
        <v>420.76</v>
      </c>
      <c r="G325" s="104">
        <v>435.02</v>
      </c>
      <c r="H325" s="43">
        <f t="shared" si="10"/>
        <v>855.78</v>
      </c>
      <c r="I325" s="28" t="str">
        <f>VLOOKUP(B325,'FOLHA RESUMIDA'!C:D,2,0)</f>
        <v>DEYVISON MACHADO DA SILVA</v>
      </c>
    </row>
    <row r="326" spans="1:9">
      <c r="A326" s="93">
        <v>1</v>
      </c>
      <c r="B326" s="93">
        <v>2930</v>
      </c>
      <c r="C326" s="91" t="s">
        <v>274</v>
      </c>
      <c r="D326" s="95">
        <v>1395.51</v>
      </c>
      <c r="E326" s="43">
        <f t="shared" si="9"/>
        <v>931.61</v>
      </c>
      <c r="F326" s="43">
        <f>IFERROR(VLOOKUP(B326,Plan1!B:D,3,0),"0,00")</f>
        <v>463.9</v>
      </c>
      <c r="G326" s="104">
        <v>0</v>
      </c>
      <c r="H326" s="43">
        <f t="shared" si="10"/>
        <v>463.9</v>
      </c>
      <c r="I326" s="28" t="str">
        <f>VLOOKUP(B326,'FOLHA RESUMIDA'!C:D,2,0)</f>
        <v>JOSE AURICELIO C DE ARAUJO</v>
      </c>
    </row>
    <row r="327" spans="1:9">
      <c r="A327" s="93">
        <v>1</v>
      </c>
      <c r="B327" s="93">
        <v>2931</v>
      </c>
      <c r="C327" s="91" t="s">
        <v>275</v>
      </c>
      <c r="D327" s="95">
        <v>2162.12</v>
      </c>
      <c r="E327" s="43">
        <f t="shared" ref="E327:E390" si="11">D327-H327</f>
        <v>574.84999999999991</v>
      </c>
      <c r="F327" s="43">
        <f>IFERROR(VLOOKUP(B327,Plan1!B:D,3,0),"0,00")</f>
        <v>661.8</v>
      </c>
      <c r="G327" s="104">
        <v>925.47</v>
      </c>
      <c r="H327" s="43">
        <f t="shared" ref="H327:H390" si="12">F327+G327</f>
        <v>1587.27</v>
      </c>
      <c r="I327" s="28" t="str">
        <f>VLOOKUP(B327,'FOLHA RESUMIDA'!C:D,2,0)</f>
        <v>JOSILENE FARIAS DOS SANTOS ALM</v>
      </c>
    </row>
    <row r="328" spans="1:9">
      <c r="A328" s="93">
        <v>1</v>
      </c>
      <c r="B328" s="93">
        <v>2933</v>
      </c>
      <c r="C328" s="91" t="s">
        <v>276</v>
      </c>
      <c r="D328" s="95">
        <v>1237.53</v>
      </c>
      <c r="E328" s="43">
        <f t="shared" si="11"/>
        <v>314.46000000000004</v>
      </c>
      <c r="F328" s="43">
        <f>IFERROR(VLOOKUP(B328,Plan1!B:D,3,0),"0,00")</f>
        <v>420.76</v>
      </c>
      <c r="G328" s="104">
        <v>502.31</v>
      </c>
      <c r="H328" s="43">
        <f t="shared" si="12"/>
        <v>923.06999999999994</v>
      </c>
      <c r="I328" s="28" t="str">
        <f>VLOOKUP(B328,'FOLHA RESUMIDA'!C:D,2,0)</f>
        <v>LUCY DIAS DE ANDRADE</v>
      </c>
    </row>
    <row r="329" spans="1:9">
      <c r="A329" s="93">
        <v>1</v>
      </c>
      <c r="B329" s="93">
        <v>2936</v>
      </c>
      <c r="C329" s="91" t="s">
        <v>277</v>
      </c>
      <c r="D329" s="95">
        <v>1379.19</v>
      </c>
      <c r="E329" s="43">
        <f t="shared" si="11"/>
        <v>1184.24</v>
      </c>
      <c r="F329" s="43" t="str">
        <f>IFERROR(VLOOKUP(B329,Plan1!B:D,3,0),"0,00")</f>
        <v>0,00</v>
      </c>
      <c r="G329" s="104">
        <v>194.95</v>
      </c>
      <c r="H329" s="43">
        <f t="shared" si="12"/>
        <v>194.95</v>
      </c>
      <c r="I329" s="28" t="str">
        <f>VLOOKUP(B329,'FOLHA RESUMIDA'!C:D,2,0)</f>
        <v>ROSIMERE SOARES DA SILVA</v>
      </c>
    </row>
    <row r="330" spans="1:9">
      <c r="A330" s="93">
        <v>1</v>
      </c>
      <c r="B330" s="93">
        <v>2937</v>
      </c>
      <c r="C330" s="91" t="s">
        <v>278</v>
      </c>
      <c r="D330" s="95">
        <v>1122.48</v>
      </c>
      <c r="E330" s="43">
        <f t="shared" si="11"/>
        <v>299.12</v>
      </c>
      <c r="F330" s="43">
        <f>IFERROR(VLOOKUP(B330,Plan1!B:D,3,0),"0,00")</f>
        <v>381.64</v>
      </c>
      <c r="G330" s="104">
        <v>441.72</v>
      </c>
      <c r="H330" s="43">
        <f t="shared" si="12"/>
        <v>823.36</v>
      </c>
      <c r="I330" s="28" t="str">
        <f>VLOOKUP(B330,'FOLHA RESUMIDA'!C:D,2,0)</f>
        <v>SANDRA REGINA V DOS SANTOS</v>
      </c>
    </row>
    <row r="331" spans="1:9">
      <c r="A331" s="93">
        <v>1</v>
      </c>
      <c r="B331" s="93">
        <v>2941</v>
      </c>
      <c r="C331" s="91" t="s">
        <v>279</v>
      </c>
      <c r="D331" s="95">
        <v>2360.44</v>
      </c>
      <c r="E331" s="43">
        <f t="shared" si="11"/>
        <v>1605.29</v>
      </c>
      <c r="F331" s="43">
        <f>IFERROR(VLOOKUP(B331,Plan1!B:D,3,0),"0,00")</f>
        <v>590.11</v>
      </c>
      <c r="G331" s="104">
        <v>165.04</v>
      </c>
      <c r="H331" s="43">
        <f t="shared" si="12"/>
        <v>755.15</v>
      </c>
      <c r="I331" s="28" t="str">
        <f>VLOOKUP(B331,'FOLHA RESUMIDA'!C:D,2,0)</f>
        <v>DANIELLE MARIA P NASCIMENTO</v>
      </c>
    </row>
    <row r="332" spans="1:9">
      <c r="A332" s="93">
        <v>1</v>
      </c>
      <c r="B332" s="93">
        <v>2942</v>
      </c>
      <c r="C332" s="91" t="s">
        <v>280</v>
      </c>
      <c r="D332" s="95">
        <v>1256.49</v>
      </c>
      <c r="E332" s="43">
        <f t="shared" si="11"/>
        <v>326.52999999999997</v>
      </c>
      <c r="F332" s="43">
        <f>IFERROR(VLOOKUP(B332,Plan1!B:D,3,0),"0,00")</f>
        <v>420.76</v>
      </c>
      <c r="G332" s="104">
        <v>509.2</v>
      </c>
      <c r="H332" s="43">
        <f t="shared" si="12"/>
        <v>929.96</v>
      </c>
      <c r="I332" s="28" t="str">
        <f>VLOOKUP(B332,'FOLHA RESUMIDA'!C:D,2,0)</f>
        <v>ELIDIANE BARROS DA CRUZ</v>
      </c>
    </row>
    <row r="333" spans="1:9">
      <c r="A333" s="93">
        <v>1</v>
      </c>
      <c r="B333" s="93">
        <v>2943</v>
      </c>
      <c r="C333" s="91" t="s">
        <v>281</v>
      </c>
      <c r="D333" s="95">
        <v>1276.73</v>
      </c>
      <c r="E333" s="43">
        <f t="shared" si="11"/>
        <v>324.70000000000005</v>
      </c>
      <c r="F333" s="43">
        <f>IFERROR(VLOOKUP(B333,Plan1!B:D,3,0),"0,00")</f>
        <v>381.64</v>
      </c>
      <c r="G333" s="104">
        <v>570.39</v>
      </c>
      <c r="H333" s="43">
        <f t="shared" si="12"/>
        <v>952.03</v>
      </c>
      <c r="I333" s="28" t="str">
        <f>VLOOKUP(B333,'FOLHA RESUMIDA'!C:D,2,0)</f>
        <v>MARIA JOSE GUILHERME</v>
      </c>
    </row>
    <row r="334" spans="1:9">
      <c r="A334" s="93">
        <v>1</v>
      </c>
      <c r="B334" s="93">
        <v>2952</v>
      </c>
      <c r="C334" s="91" t="s">
        <v>282</v>
      </c>
      <c r="D334" s="95">
        <v>6456.5</v>
      </c>
      <c r="E334" s="43">
        <f t="shared" si="11"/>
        <v>5235.25</v>
      </c>
      <c r="F334" s="43" t="str">
        <f>IFERROR(VLOOKUP(B334,Plan1!B:D,3,0),"0,00")</f>
        <v>0,00</v>
      </c>
      <c r="G334" s="104">
        <v>1221.25</v>
      </c>
      <c r="H334" s="43">
        <f t="shared" si="12"/>
        <v>1221.25</v>
      </c>
      <c r="I334" s="28" t="str">
        <f>VLOOKUP(B334,'FOLHA RESUMIDA'!C:D,2,0)</f>
        <v>FILIPE PETRUS B DE FIGUEIREDO</v>
      </c>
    </row>
    <row r="335" spans="1:9">
      <c r="A335" s="93">
        <v>59</v>
      </c>
      <c r="B335" s="93">
        <v>2962</v>
      </c>
      <c r="C335" s="91" t="s">
        <v>483</v>
      </c>
      <c r="D335" s="95">
        <v>2028.32</v>
      </c>
      <c r="E335" s="43">
        <f t="shared" si="11"/>
        <v>728.22999999999979</v>
      </c>
      <c r="F335" s="43">
        <f>IFERROR(VLOOKUP(B335,Plan1!B:D,3,0),"0,00")</f>
        <v>595.61</v>
      </c>
      <c r="G335" s="104">
        <v>704.48</v>
      </c>
      <c r="H335" s="43">
        <f t="shared" si="12"/>
        <v>1300.0900000000001</v>
      </c>
      <c r="I335" s="28" t="str">
        <f>VLOOKUP(B335,'FOLHA RESUMIDA'!C:D,2,0)</f>
        <v>GYSELLE SANTOS AZEVEDO</v>
      </c>
    </row>
    <row r="336" spans="1:9">
      <c r="A336" s="93">
        <v>1</v>
      </c>
      <c r="B336" s="93">
        <v>2967</v>
      </c>
      <c r="C336" s="91" t="s">
        <v>418</v>
      </c>
      <c r="D336" s="95">
        <v>8019.55</v>
      </c>
      <c r="E336" s="43">
        <f t="shared" si="11"/>
        <v>5148.3900000000003</v>
      </c>
      <c r="F336" s="43" t="str">
        <f>IFERROR(VLOOKUP(B336,Plan1!B:D,3,0),"0,00")</f>
        <v>0,00</v>
      </c>
      <c r="G336" s="104">
        <v>2871.16</v>
      </c>
      <c r="H336" s="43">
        <f t="shared" si="12"/>
        <v>2871.16</v>
      </c>
      <c r="I336" s="28" t="str">
        <f>VLOOKUP(B336,'FOLHA RESUMIDA'!C:D,2,0)</f>
        <v>ALBERT ROCHA DE OLIVEIRA</v>
      </c>
    </row>
    <row r="337" spans="1:9">
      <c r="A337" s="93">
        <v>1</v>
      </c>
      <c r="B337" s="93">
        <v>2969</v>
      </c>
      <c r="C337" s="91" t="s">
        <v>283</v>
      </c>
      <c r="D337" s="95">
        <v>2503.34</v>
      </c>
      <c r="E337" s="43">
        <f t="shared" si="11"/>
        <v>595.26000000000022</v>
      </c>
      <c r="F337" s="43">
        <f>IFERROR(VLOOKUP(B337,Plan1!B:D,3,0),"0,00")</f>
        <v>851.14</v>
      </c>
      <c r="G337" s="104">
        <v>1056.94</v>
      </c>
      <c r="H337" s="43">
        <f t="shared" si="12"/>
        <v>1908.08</v>
      </c>
      <c r="I337" s="28" t="str">
        <f>VLOOKUP(B337,'FOLHA RESUMIDA'!C:D,2,0)</f>
        <v>LEYRIANE TELMA V FARIAS</v>
      </c>
    </row>
    <row r="338" spans="1:9">
      <c r="A338" s="93">
        <v>3</v>
      </c>
      <c r="B338" s="93">
        <v>2970</v>
      </c>
      <c r="C338" s="91" t="s">
        <v>419</v>
      </c>
      <c r="D338" s="95">
        <v>2125.87</v>
      </c>
      <c r="E338" s="43">
        <f t="shared" si="11"/>
        <v>925.44</v>
      </c>
      <c r="F338" s="43">
        <f>IFERROR(VLOOKUP(B338,Plan1!B:D,3,0),"0,00")</f>
        <v>534.76</v>
      </c>
      <c r="G338" s="104">
        <v>665.67</v>
      </c>
      <c r="H338" s="43">
        <f t="shared" si="12"/>
        <v>1200.4299999999998</v>
      </c>
      <c r="I338" s="28" t="str">
        <f>VLOOKUP(B338,'FOLHA RESUMIDA'!C:D,2,0)</f>
        <v>DAYANE M VALENCA DE OLIVEIRA</v>
      </c>
    </row>
    <row r="339" spans="1:9">
      <c r="A339" s="93">
        <v>10</v>
      </c>
      <c r="B339" s="93">
        <v>2971</v>
      </c>
      <c r="C339" s="91" t="s">
        <v>474</v>
      </c>
      <c r="D339" s="95">
        <v>1572.83</v>
      </c>
      <c r="E339" s="43">
        <f t="shared" si="11"/>
        <v>493.30999999999995</v>
      </c>
      <c r="F339" s="43">
        <f>IFERROR(VLOOKUP(B339,Plan1!B:D,3,0),"0,00")</f>
        <v>534.76</v>
      </c>
      <c r="G339" s="104">
        <v>544.76</v>
      </c>
      <c r="H339" s="43">
        <f t="shared" si="12"/>
        <v>1079.52</v>
      </c>
      <c r="I339" s="28" t="str">
        <f>VLOOKUP(B339,'FOLHA RESUMIDA'!C:D,2,0)</f>
        <v>LETYCIA THAISA V FARIAS</v>
      </c>
    </row>
    <row r="340" spans="1:9">
      <c r="A340" s="93">
        <v>10</v>
      </c>
      <c r="B340" s="93">
        <v>2973</v>
      </c>
      <c r="C340" s="91" t="s">
        <v>428</v>
      </c>
      <c r="D340" s="95">
        <v>1751.79</v>
      </c>
      <c r="E340" s="43">
        <f t="shared" si="11"/>
        <v>841.95</v>
      </c>
      <c r="F340" s="43">
        <f>IFERROR(VLOOKUP(B340,Plan1!B:D,3,0),"0,00")</f>
        <v>525.54</v>
      </c>
      <c r="G340" s="104">
        <v>384.3</v>
      </c>
      <c r="H340" s="43">
        <f t="shared" si="12"/>
        <v>909.83999999999992</v>
      </c>
      <c r="I340" s="28" t="str">
        <f>VLOOKUP(B340,'FOLHA RESUMIDA'!C:D,2,0)</f>
        <v>ELDERSON GOMES DA CUNHA</v>
      </c>
    </row>
    <row r="341" spans="1:9">
      <c r="A341" s="93">
        <v>3</v>
      </c>
      <c r="B341" s="93">
        <v>2974</v>
      </c>
      <c r="C341" s="91" t="s">
        <v>429</v>
      </c>
      <c r="D341" s="95">
        <v>1695.16</v>
      </c>
      <c r="E341" s="43">
        <f t="shared" si="11"/>
        <v>1079.56</v>
      </c>
      <c r="F341" s="43">
        <f>IFERROR(VLOOKUP(B341,Plan1!B:D,3,0),"0,00")</f>
        <v>534.76</v>
      </c>
      <c r="G341" s="104">
        <v>80.84</v>
      </c>
      <c r="H341" s="43">
        <f t="shared" si="12"/>
        <v>615.6</v>
      </c>
      <c r="I341" s="28" t="str">
        <f>VLOOKUP(B341,'FOLHA RESUMIDA'!C:D,2,0)</f>
        <v>MARCELO DIEDERICHS PRATES</v>
      </c>
    </row>
    <row r="342" spans="1:9">
      <c r="A342" s="93">
        <v>23</v>
      </c>
      <c r="B342" s="93">
        <v>2977</v>
      </c>
      <c r="C342" s="91" t="s">
        <v>443</v>
      </c>
      <c r="D342" s="95">
        <v>3492.62</v>
      </c>
      <c r="E342" s="43">
        <f t="shared" si="11"/>
        <v>488.59000000000015</v>
      </c>
      <c r="F342" s="43">
        <f>IFERROR(VLOOKUP(B342,Plan1!B:D,3,0),"0,00")</f>
        <v>1187.49</v>
      </c>
      <c r="G342" s="104">
        <v>1816.54</v>
      </c>
      <c r="H342" s="43">
        <f t="shared" si="12"/>
        <v>3004.0299999999997</v>
      </c>
      <c r="I342" s="28" t="str">
        <f>VLOOKUP(B342,'FOLHA RESUMIDA'!C:D,2,0)</f>
        <v>VENILTON CARLOS M CARDOSO</v>
      </c>
    </row>
    <row r="343" spans="1:9">
      <c r="A343" s="93">
        <v>23</v>
      </c>
      <c r="B343" s="93">
        <v>2978</v>
      </c>
      <c r="C343" s="91" t="s">
        <v>444</v>
      </c>
      <c r="D343" s="95">
        <v>1751.8</v>
      </c>
      <c r="E343" s="43">
        <f t="shared" si="11"/>
        <v>160.66000000000008</v>
      </c>
      <c r="F343" s="43">
        <f>IFERROR(VLOOKUP(B343,Plan1!B:D,3,0),"0,00")</f>
        <v>595.61</v>
      </c>
      <c r="G343" s="104">
        <v>995.53</v>
      </c>
      <c r="H343" s="43">
        <f t="shared" si="12"/>
        <v>1591.1399999999999</v>
      </c>
      <c r="I343" s="28" t="str">
        <f>VLOOKUP(B343,'FOLHA RESUMIDA'!C:D,2,0)</f>
        <v>CARLOS BRUNO GOMES MACEDO</v>
      </c>
    </row>
    <row r="344" spans="1:9">
      <c r="A344" s="93">
        <v>1</v>
      </c>
      <c r="B344" s="93">
        <v>2982</v>
      </c>
      <c r="C344" s="91" t="s">
        <v>284</v>
      </c>
      <c r="D344" s="95">
        <v>3116.77</v>
      </c>
      <c r="E344" s="43">
        <f t="shared" si="11"/>
        <v>1823.64</v>
      </c>
      <c r="F344" s="43">
        <f>IFERROR(VLOOKUP(B344,Plan1!B:D,3,0),"0,00")</f>
        <v>930.42</v>
      </c>
      <c r="G344" s="104">
        <v>362.71</v>
      </c>
      <c r="H344" s="43">
        <f t="shared" si="12"/>
        <v>1293.1299999999999</v>
      </c>
      <c r="I344" s="28" t="str">
        <f>VLOOKUP(B344,'FOLHA RESUMIDA'!C:D,2,0)</f>
        <v>CINTIA MARIA LEITE DO N AVELAR</v>
      </c>
    </row>
    <row r="345" spans="1:9">
      <c r="A345" s="93">
        <v>1</v>
      </c>
      <c r="B345" s="93">
        <v>2983</v>
      </c>
      <c r="C345" s="91" t="s">
        <v>285</v>
      </c>
      <c r="D345" s="95">
        <v>2558.3000000000002</v>
      </c>
      <c r="E345" s="43">
        <f t="shared" si="11"/>
        <v>374.46000000000004</v>
      </c>
      <c r="F345" s="43">
        <f>IFERROR(VLOOKUP(B345,Plan1!B:D,3,0),"0,00")</f>
        <v>775.81</v>
      </c>
      <c r="G345" s="104">
        <v>1408.03</v>
      </c>
      <c r="H345" s="43">
        <f t="shared" si="12"/>
        <v>2183.84</v>
      </c>
      <c r="I345" s="28" t="str">
        <f>VLOOKUP(B345,'FOLHA RESUMIDA'!C:D,2,0)</f>
        <v>EMILLY INOCENCIO DA SILVA</v>
      </c>
    </row>
    <row r="346" spans="1:9">
      <c r="A346" s="93">
        <v>1</v>
      </c>
      <c r="B346" s="93">
        <v>2988</v>
      </c>
      <c r="C346" s="91" t="s">
        <v>286</v>
      </c>
      <c r="D346" s="95">
        <v>2736.54</v>
      </c>
      <c r="E346" s="43">
        <f t="shared" si="11"/>
        <v>1122.44</v>
      </c>
      <c r="F346" s="43">
        <f>IFERROR(VLOOKUP(B346,Plan1!B:D,3,0),"0,00")</f>
        <v>930.42</v>
      </c>
      <c r="G346" s="104">
        <v>683.68</v>
      </c>
      <c r="H346" s="43">
        <f t="shared" si="12"/>
        <v>1614.1</v>
      </c>
      <c r="I346" s="28" t="str">
        <f>VLOOKUP(B346,'FOLHA RESUMIDA'!C:D,2,0)</f>
        <v>GERALDO CRISTOVAO DE O FILHO</v>
      </c>
    </row>
    <row r="347" spans="1:9">
      <c r="A347" s="93">
        <v>1</v>
      </c>
      <c r="B347" s="93">
        <v>2990</v>
      </c>
      <c r="C347" s="91" t="s">
        <v>287</v>
      </c>
      <c r="D347" s="95">
        <v>2752.59</v>
      </c>
      <c r="E347" s="43">
        <f t="shared" si="11"/>
        <v>2362.87</v>
      </c>
      <c r="F347" s="43" t="str">
        <f>IFERROR(VLOOKUP(B347,Plan1!B:D,3,0),"0,00")</f>
        <v>0,00</v>
      </c>
      <c r="G347" s="104">
        <v>389.72</v>
      </c>
      <c r="H347" s="43">
        <f t="shared" si="12"/>
        <v>389.72</v>
      </c>
      <c r="I347" s="28" t="str">
        <f>VLOOKUP(B347,'FOLHA RESUMIDA'!C:D,2,0)</f>
        <v>ANA CRISTINA DA SILVA</v>
      </c>
    </row>
    <row r="348" spans="1:9">
      <c r="A348" s="93">
        <v>1</v>
      </c>
      <c r="B348" s="93">
        <v>2991</v>
      </c>
      <c r="C348" s="91" t="s">
        <v>288</v>
      </c>
      <c r="D348" s="95">
        <v>2281.7800000000002</v>
      </c>
      <c r="E348" s="43">
        <f t="shared" si="11"/>
        <v>439.45000000000027</v>
      </c>
      <c r="F348" s="43">
        <f>IFERROR(VLOOKUP(B348,Plan1!B:D,3,0),"0,00")</f>
        <v>775.81</v>
      </c>
      <c r="G348" s="104">
        <v>1066.52</v>
      </c>
      <c r="H348" s="43">
        <f t="shared" si="12"/>
        <v>1842.33</v>
      </c>
      <c r="I348" s="28" t="str">
        <f>VLOOKUP(B348,'FOLHA RESUMIDA'!C:D,2,0)</f>
        <v>MARILENE ARRUDA DE BARROS</v>
      </c>
    </row>
    <row r="349" spans="1:9">
      <c r="A349" s="93">
        <v>1</v>
      </c>
      <c r="B349" s="93">
        <v>2995</v>
      </c>
      <c r="C349" s="91" t="s">
        <v>289</v>
      </c>
      <c r="D349" s="95">
        <v>6757.58</v>
      </c>
      <c r="E349" s="43">
        <f t="shared" si="11"/>
        <v>2377.0200000000004</v>
      </c>
      <c r="F349" s="43">
        <f>IFERROR(VLOOKUP(B349,Plan1!B:D,3,0),"0,00")</f>
        <v>2297.58</v>
      </c>
      <c r="G349" s="104">
        <v>2082.98</v>
      </c>
      <c r="H349" s="43">
        <f t="shared" si="12"/>
        <v>4380.5599999999995</v>
      </c>
      <c r="I349" s="28" t="str">
        <f>VLOOKUP(B349,'FOLHA RESUMIDA'!C:D,2,0)</f>
        <v>FLAVIELLE MARTINS DE MELO</v>
      </c>
    </row>
    <row r="350" spans="1:9">
      <c r="A350" s="93">
        <v>1</v>
      </c>
      <c r="B350" s="93">
        <v>2996</v>
      </c>
      <c r="C350" s="91" t="s">
        <v>290</v>
      </c>
      <c r="D350" s="95">
        <v>5040.18</v>
      </c>
      <c r="E350" s="43">
        <f t="shared" si="11"/>
        <v>1999.2600000000002</v>
      </c>
      <c r="F350" s="43">
        <f>IFERROR(VLOOKUP(B350,Plan1!B:D,3,0),"0,00")</f>
        <v>1619.64</v>
      </c>
      <c r="G350" s="104">
        <v>1421.28</v>
      </c>
      <c r="H350" s="43">
        <f t="shared" si="12"/>
        <v>3040.92</v>
      </c>
      <c r="I350" s="28" t="str">
        <f>VLOOKUP(B350,'FOLHA RESUMIDA'!C:D,2,0)</f>
        <v>LUCIANO BARROS COSTA</v>
      </c>
    </row>
    <row r="351" spans="1:9">
      <c r="A351" s="93">
        <v>1</v>
      </c>
      <c r="B351" s="93">
        <v>2997</v>
      </c>
      <c r="C351" s="91" t="s">
        <v>291</v>
      </c>
      <c r="D351" s="95">
        <v>4763.66</v>
      </c>
      <c r="E351" s="43">
        <f t="shared" si="11"/>
        <v>941.25999999999931</v>
      </c>
      <c r="F351" s="43">
        <f>IFERROR(VLOOKUP(B351,Plan1!B:D,3,0),"0,00")</f>
        <v>1619.64</v>
      </c>
      <c r="G351" s="104">
        <v>2202.7600000000002</v>
      </c>
      <c r="H351" s="43">
        <f t="shared" si="12"/>
        <v>3822.4000000000005</v>
      </c>
      <c r="I351" s="28" t="str">
        <f>VLOOKUP(B351,'FOLHA RESUMIDA'!C:D,2,0)</f>
        <v>LUIZA BEATRIZ DE M SANTOS</v>
      </c>
    </row>
    <row r="352" spans="1:9">
      <c r="A352" s="93">
        <v>1</v>
      </c>
      <c r="B352" s="93">
        <v>2998</v>
      </c>
      <c r="C352" s="91" t="s">
        <v>292</v>
      </c>
      <c r="D352" s="95">
        <v>10779.65</v>
      </c>
      <c r="E352" s="43">
        <f t="shared" si="11"/>
        <v>4193.4699999999993</v>
      </c>
      <c r="F352" s="43">
        <f>IFERROR(VLOOKUP(B352,Plan1!B:D,3,0),"0,00")</f>
        <v>3571.06</v>
      </c>
      <c r="G352" s="104">
        <v>3015.12</v>
      </c>
      <c r="H352" s="43">
        <f t="shared" si="12"/>
        <v>6586.18</v>
      </c>
      <c r="I352" s="28" t="str">
        <f>VLOOKUP(B352,'FOLHA RESUMIDA'!C:D,2,0)</f>
        <v>MIGUEL WILSON REGUEIRA RIBEIRO</v>
      </c>
    </row>
    <row r="353" spans="1:9">
      <c r="A353" s="93">
        <v>1</v>
      </c>
      <c r="B353" s="93">
        <v>3000</v>
      </c>
      <c r="C353" s="91" t="s">
        <v>293</v>
      </c>
      <c r="D353" s="95">
        <v>2479.09</v>
      </c>
      <c r="E353" s="43">
        <f t="shared" si="11"/>
        <v>482.68000000000029</v>
      </c>
      <c r="F353" s="43">
        <f>IFERROR(VLOOKUP(B353,Plan1!B:D,3,0),"0,00")</f>
        <v>829.18</v>
      </c>
      <c r="G353" s="104">
        <v>1167.23</v>
      </c>
      <c r="H353" s="43">
        <f t="shared" si="12"/>
        <v>1996.4099999999999</v>
      </c>
      <c r="I353" s="28" t="str">
        <f>VLOOKUP(B353,'FOLHA RESUMIDA'!C:D,2,0)</f>
        <v>JOAO VITOR LIMA DA SILVA</v>
      </c>
    </row>
    <row r="354" spans="1:9">
      <c r="A354" s="93">
        <v>1</v>
      </c>
      <c r="B354" s="93">
        <v>3003</v>
      </c>
      <c r="C354" s="91" t="s">
        <v>294</v>
      </c>
      <c r="D354" s="95">
        <v>2888.57</v>
      </c>
      <c r="E354" s="43">
        <f t="shared" si="11"/>
        <v>1741.2700000000002</v>
      </c>
      <c r="F354" s="43">
        <f>IFERROR(VLOOKUP(B354,Plan1!B:D,3,0),"0,00")</f>
        <v>930.42</v>
      </c>
      <c r="G354" s="104">
        <v>216.88</v>
      </c>
      <c r="H354" s="43">
        <f t="shared" si="12"/>
        <v>1147.3</v>
      </c>
      <c r="I354" s="28" t="str">
        <f>VLOOKUP(B354,'FOLHA RESUMIDA'!C:D,2,0)</f>
        <v>CAETANO SILVA DIAS</v>
      </c>
    </row>
    <row r="355" spans="1:9">
      <c r="A355" s="93">
        <v>1</v>
      </c>
      <c r="B355" s="93">
        <v>3004</v>
      </c>
      <c r="C355" s="91" t="s">
        <v>295</v>
      </c>
      <c r="D355" s="95">
        <v>3452.27</v>
      </c>
      <c r="E355" s="43">
        <f t="shared" si="11"/>
        <v>455.73</v>
      </c>
      <c r="F355" s="43">
        <f>IFERROR(VLOOKUP(B355,Plan1!B:D,3,0),"0,00")</f>
        <v>1171.47</v>
      </c>
      <c r="G355" s="104">
        <v>1825.07</v>
      </c>
      <c r="H355" s="43">
        <f t="shared" si="12"/>
        <v>2996.54</v>
      </c>
      <c r="I355" s="28" t="str">
        <f>VLOOKUP(B355,'FOLHA RESUMIDA'!C:D,2,0)</f>
        <v>ITHALO IGOR DANTAS E SILVA</v>
      </c>
    </row>
    <row r="356" spans="1:9">
      <c r="A356" s="93">
        <v>1</v>
      </c>
      <c r="B356" s="93">
        <v>3012</v>
      </c>
      <c r="C356" s="91" t="s">
        <v>296</v>
      </c>
      <c r="D356" s="95">
        <v>1572.83</v>
      </c>
      <c r="E356" s="43">
        <f t="shared" si="11"/>
        <v>241.48999999999978</v>
      </c>
      <c r="F356" s="43">
        <f>IFERROR(VLOOKUP(B356,Plan1!B:D,3,0),"0,00")</f>
        <v>534.76</v>
      </c>
      <c r="G356" s="104">
        <v>796.58</v>
      </c>
      <c r="H356" s="43">
        <f t="shared" si="12"/>
        <v>1331.3400000000001</v>
      </c>
      <c r="I356" s="28" t="str">
        <f>VLOOKUP(B356,'FOLHA RESUMIDA'!C:D,2,0)</f>
        <v>ESTELA FELIPE DE OLIVEIRA</v>
      </c>
    </row>
    <row r="357" spans="1:9">
      <c r="A357" s="93">
        <v>1</v>
      </c>
      <c r="B357" s="93">
        <v>3015</v>
      </c>
      <c r="C357" s="91" t="s">
        <v>297</v>
      </c>
      <c r="D357" s="95">
        <v>1572.83</v>
      </c>
      <c r="E357" s="43">
        <f t="shared" si="11"/>
        <v>237.67999999999984</v>
      </c>
      <c r="F357" s="43">
        <f>IFERROR(VLOOKUP(B357,Plan1!B:D,3,0),"0,00")</f>
        <v>534.76</v>
      </c>
      <c r="G357" s="104">
        <v>800.39</v>
      </c>
      <c r="H357" s="43">
        <f t="shared" si="12"/>
        <v>1335.15</v>
      </c>
      <c r="I357" s="28" t="str">
        <f>VLOOKUP(B357,'FOLHA RESUMIDA'!C:D,2,0)</f>
        <v>MARIA DANIELLE DE SOUZA SANTOS</v>
      </c>
    </row>
    <row r="358" spans="1:9">
      <c r="A358" s="93">
        <v>1</v>
      </c>
      <c r="B358" s="93">
        <v>3016</v>
      </c>
      <c r="C358" s="91" t="s">
        <v>298</v>
      </c>
      <c r="D358" s="95">
        <v>1849.35</v>
      </c>
      <c r="E358" s="43">
        <f t="shared" si="11"/>
        <v>713.02</v>
      </c>
      <c r="F358" s="43">
        <f>IFERROR(VLOOKUP(B358,Plan1!B:D,3,0),"0,00")</f>
        <v>534.76</v>
      </c>
      <c r="G358" s="104">
        <v>601.57000000000005</v>
      </c>
      <c r="H358" s="43">
        <f t="shared" si="12"/>
        <v>1136.33</v>
      </c>
      <c r="I358" s="28" t="str">
        <f>VLOOKUP(B358,'FOLHA RESUMIDA'!C:D,2,0)</f>
        <v>MARIANA SILVA MONTEIRO</v>
      </c>
    </row>
    <row r="359" spans="1:9">
      <c r="A359" s="93">
        <v>1</v>
      </c>
      <c r="B359" s="93">
        <v>3019</v>
      </c>
      <c r="C359" s="91" t="s">
        <v>299</v>
      </c>
      <c r="D359" s="95">
        <v>2125.87</v>
      </c>
      <c r="E359" s="43">
        <f t="shared" si="11"/>
        <v>224.18999999999983</v>
      </c>
      <c r="F359" s="43">
        <f>IFERROR(VLOOKUP(B359,Plan1!B:D,3,0),"0,00")</f>
        <v>534.76</v>
      </c>
      <c r="G359" s="104">
        <v>1366.92</v>
      </c>
      <c r="H359" s="43">
        <f t="shared" si="12"/>
        <v>1901.68</v>
      </c>
      <c r="I359" s="28" t="str">
        <f>VLOOKUP(B359,'FOLHA RESUMIDA'!C:D,2,0)</f>
        <v>SUIANNE P PASSOS B MONTEIRO</v>
      </c>
    </row>
    <row r="360" spans="1:9">
      <c r="A360" s="93">
        <v>1</v>
      </c>
      <c r="B360" s="93">
        <v>3020</v>
      </c>
      <c r="C360" s="91" t="s">
        <v>300</v>
      </c>
      <c r="D360" s="95">
        <v>1572.83</v>
      </c>
      <c r="E360" s="43">
        <f t="shared" si="11"/>
        <v>206.78999999999996</v>
      </c>
      <c r="F360" s="43">
        <f>IFERROR(VLOOKUP(B360,Plan1!B:D,3,0),"0,00")</f>
        <v>534.76</v>
      </c>
      <c r="G360" s="104">
        <v>831.28</v>
      </c>
      <c r="H360" s="43">
        <f t="shared" si="12"/>
        <v>1366.04</v>
      </c>
      <c r="I360" s="28" t="str">
        <f>VLOOKUP(B360,'FOLHA RESUMIDA'!C:D,2,0)</f>
        <v>GIVANICE MARIA MACHADO</v>
      </c>
    </row>
    <row r="361" spans="1:9">
      <c r="A361" s="93">
        <v>10</v>
      </c>
      <c r="B361" s="93">
        <v>3023</v>
      </c>
      <c r="C361" s="91" t="s">
        <v>439</v>
      </c>
      <c r="D361" s="95">
        <v>5166.18</v>
      </c>
      <c r="E361" s="43">
        <f t="shared" si="11"/>
        <v>4645.9500000000007</v>
      </c>
      <c r="F361" s="43" t="str">
        <f>IFERROR(VLOOKUP(B361,Plan1!B:D,3,0),"0,00")</f>
        <v>0,00</v>
      </c>
      <c r="G361" s="104">
        <v>520.23</v>
      </c>
      <c r="H361" s="43">
        <f t="shared" si="12"/>
        <v>520.23</v>
      </c>
      <c r="I361" s="28" t="str">
        <f>VLOOKUP(B361,'FOLHA RESUMIDA'!C:D,2,0)</f>
        <v>SERGIO ARAUJO DE OLIVEIRA</v>
      </c>
    </row>
    <row r="362" spans="1:9">
      <c r="A362" s="93">
        <v>3</v>
      </c>
      <c r="B362" s="93">
        <v>3025</v>
      </c>
      <c r="C362" s="91" t="s">
        <v>477</v>
      </c>
      <c r="D362" s="95">
        <v>3769.14</v>
      </c>
      <c r="E362" s="43">
        <f t="shared" si="11"/>
        <v>1582.1699999999996</v>
      </c>
      <c r="F362" s="43">
        <f>IFERROR(VLOOKUP(B362,Plan1!B:D,3,0),"0,00")</f>
        <v>1187.49</v>
      </c>
      <c r="G362" s="104">
        <v>999.48</v>
      </c>
      <c r="H362" s="43">
        <f t="shared" si="12"/>
        <v>2186.9700000000003</v>
      </c>
      <c r="I362" s="28" t="str">
        <f>VLOOKUP(B362,'FOLHA RESUMIDA'!C:D,2,0)</f>
        <v>MARIANA KAROLYNE G DE SOUZA</v>
      </c>
    </row>
    <row r="363" spans="1:9">
      <c r="A363" s="93">
        <v>48</v>
      </c>
      <c r="B363" s="93">
        <v>3027</v>
      </c>
      <c r="C363" s="91" t="s">
        <v>301</v>
      </c>
      <c r="D363" s="95">
        <v>3769.14</v>
      </c>
      <c r="E363" s="43">
        <f t="shared" si="11"/>
        <v>785.0300000000002</v>
      </c>
      <c r="F363" s="43">
        <f>IFERROR(VLOOKUP(B363,Plan1!B:D,3,0),"0,00")</f>
        <v>1187.49</v>
      </c>
      <c r="G363" s="104">
        <v>1796.62</v>
      </c>
      <c r="H363" s="43">
        <f t="shared" si="12"/>
        <v>2984.1099999999997</v>
      </c>
      <c r="I363" s="28" t="str">
        <f>VLOOKUP(B363,'FOLHA RESUMIDA'!C:D,2,0)</f>
        <v>MARILIA MILENA R PIRES</v>
      </c>
    </row>
    <row r="364" spans="1:9">
      <c r="A364" s="93">
        <v>1</v>
      </c>
      <c r="B364" s="93">
        <v>3028</v>
      </c>
      <c r="C364" s="91" t="s">
        <v>302</v>
      </c>
      <c r="D364" s="95">
        <v>7034.1</v>
      </c>
      <c r="E364" s="43">
        <f t="shared" si="11"/>
        <v>2702.5700000000006</v>
      </c>
      <c r="F364" s="43">
        <f>IFERROR(VLOOKUP(B364,Plan1!B:D,3,0),"0,00")</f>
        <v>2297.58</v>
      </c>
      <c r="G364" s="104">
        <v>2033.95</v>
      </c>
      <c r="H364" s="43">
        <f t="shared" si="12"/>
        <v>4331.53</v>
      </c>
      <c r="I364" s="28" t="str">
        <f>VLOOKUP(B364,'FOLHA RESUMIDA'!C:D,2,0)</f>
        <v>KATIA RAQUEL DE A OLIVEIRA</v>
      </c>
    </row>
    <row r="365" spans="1:9">
      <c r="A365" s="93">
        <v>51</v>
      </c>
      <c r="B365" s="93">
        <v>3029</v>
      </c>
      <c r="C365" s="91" t="s">
        <v>475</v>
      </c>
      <c r="D365" s="95">
        <v>3492.62</v>
      </c>
      <c r="E365" s="43">
        <f t="shared" si="11"/>
        <v>460.14999999999964</v>
      </c>
      <c r="F365" s="43">
        <f>IFERROR(VLOOKUP(B365,Plan1!B:D,3,0),"0,00")</f>
        <v>1187.49</v>
      </c>
      <c r="G365" s="104">
        <v>1844.98</v>
      </c>
      <c r="H365" s="43">
        <f t="shared" si="12"/>
        <v>3032.4700000000003</v>
      </c>
      <c r="I365" s="28" t="str">
        <f>VLOOKUP(B365,'FOLHA RESUMIDA'!C:D,2,0)</f>
        <v>RISOALDO DUARTE DA S JUNIOR</v>
      </c>
    </row>
    <row r="366" spans="1:9">
      <c r="A366" s="93">
        <v>1</v>
      </c>
      <c r="B366" s="93">
        <v>3031</v>
      </c>
      <c r="C366" s="91" t="s">
        <v>303</v>
      </c>
      <c r="D366" s="95">
        <v>6351.5</v>
      </c>
      <c r="E366" s="43">
        <f t="shared" si="11"/>
        <v>1364.12</v>
      </c>
      <c r="F366" s="43">
        <f>IFERROR(VLOOKUP(B366,Plan1!B:D,3,0),"0,00")</f>
        <v>1842.2</v>
      </c>
      <c r="G366" s="104">
        <v>3145.18</v>
      </c>
      <c r="H366" s="43">
        <f t="shared" si="12"/>
        <v>4987.38</v>
      </c>
      <c r="I366" s="28" t="str">
        <f>VLOOKUP(B366,'FOLHA RESUMIDA'!C:D,2,0)</f>
        <v>DENNYS LAPENDA FAGUNDES</v>
      </c>
    </row>
    <row r="367" spans="1:9">
      <c r="A367" s="93">
        <v>2</v>
      </c>
      <c r="B367" s="93">
        <v>3032</v>
      </c>
      <c r="C367" s="91" t="s">
        <v>416</v>
      </c>
      <c r="D367" s="95">
        <v>4889.66</v>
      </c>
      <c r="E367" s="43">
        <f t="shared" si="11"/>
        <v>4645.95</v>
      </c>
      <c r="F367" s="43" t="str">
        <f>IFERROR(VLOOKUP(B367,Plan1!B:D,3,0),"0,00")</f>
        <v>0,00</v>
      </c>
      <c r="G367" s="104">
        <v>243.71</v>
      </c>
      <c r="H367" s="43">
        <f t="shared" si="12"/>
        <v>243.71</v>
      </c>
      <c r="I367" s="28" t="str">
        <f>VLOOKUP(B367,'FOLHA RESUMIDA'!C:D,2,0)</f>
        <v>KELEN CRISTINA DE AL F E SILVA</v>
      </c>
    </row>
    <row r="368" spans="1:9">
      <c r="A368" s="93">
        <v>1</v>
      </c>
      <c r="B368" s="93">
        <v>3036</v>
      </c>
      <c r="C368" s="91" t="s">
        <v>304</v>
      </c>
      <c r="D368" s="95">
        <v>1920.45</v>
      </c>
      <c r="E368" s="43">
        <f t="shared" si="11"/>
        <v>147.77000000000021</v>
      </c>
      <c r="F368" s="43">
        <f>IFERROR(VLOOKUP(B368,Plan1!B:D,3,0),"0,00")</f>
        <v>882.38</v>
      </c>
      <c r="G368" s="104">
        <v>890.3</v>
      </c>
      <c r="H368" s="43">
        <f t="shared" si="12"/>
        <v>1772.6799999999998</v>
      </c>
      <c r="I368" s="28" t="str">
        <f>VLOOKUP(B368,'FOLHA RESUMIDA'!C:D,2,0)</f>
        <v>CECILIA REGINA DO N S CABRAL</v>
      </c>
    </row>
    <row r="369" spans="1:9">
      <c r="A369" s="93">
        <v>1</v>
      </c>
      <c r="B369" s="93">
        <v>3037</v>
      </c>
      <c r="C369" s="91" t="s">
        <v>305</v>
      </c>
      <c r="D369" s="95">
        <v>1523.86</v>
      </c>
      <c r="E369" s="43">
        <f t="shared" si="11"/>
        <v>236.95000000000005</v>
      </c>
      <c r="F369" s="43">
        <f>IFERROR(VLOOKUP(B369,Plan1!B:D,3,0),"0,00")</f>
        <v>788.68</v>
      </c>
      <c r="G369" s="104">
        <v>498.23</v>
      </c>
      <c r="H369" s="43">
        <f t="shared" si="12"/>
        <v>1286.9099999999999</v>
      </c>
      <c r="I369" s="28" t="str">
        <f>VLOOKUP(B369,'FOLHA RESUMIDA'!C:D,2,0)</f>
        <v>JADON JORGE OLIVEIRA DA SILVA</v>
      </c>
    </row>
    <row r="370" spans="1:9">
      <c r="A370" s="93">
        <v>1</v>
      </c>
      <c r="B370" s="93">
        <v>3039</v>
      </c>
      <c r="C370" s="91" t="s">
        <v>306</v>
      </c>
      <c r="D370" s="95">
        <v>1572.83</v>
      </c>
      <c r="E370" s="43">
        <f t="shared" si="11"/>
        <v>690.95999999999992</v>
      </c>
      <c r="F370" s="43">
        <f>IFERROR(VLOOKUP(B370,Plan1!B:D,3,0),"0,00")</f>
        <v>534.76</v>
      </c>
      <c r="G370" s="104">
        <v>347.11</v>
      </c>
      <c r="H370" s="43">
        <f t="shared" si="12"/>
        <v>881.87</v>
      </c>
      <c r="I370" s="28" t="str">
        <f>VLOOKUP(B370,'FOLHA RESUMIDA'!C:D,2,0)</f>
        <v>CARLOS FREDERICO DOS SANTOS</v>
      </c>
    </row>
    <row r="371" spans="1:9">
      <c r="A371" s="93">
        <v>3</v>
      </c>
      <c r="B371" s="93">
        <v>3040</v>
      </c>
      <c r="C371" s="91" t="s">
        <v>307</v>
      </c>
      <c r="D371" s="95">
        <v>1849.35</v>
      </c>
      <c r="E371" s="43">
        <f t="shared" si="11"/>
        <v>596.48999999999978</v>
      </c>
      <c r="F371" s="43">
        <f>IFERROR(VLOOKUP(B371,Plan1!B:D,3,0),"0,00")</f>
        <v>534.76</v>
      </c>
      <c r="G371" s="104">
        <v>718.1</v>
      </c>
      <c r="H371" s="43">
        <f t="shared" si="12"/>
        <v>1252.8600000000001</v>
      </c>
      <c r="I371" s="28" t="str">
        <f>VLOOKUP(B371,'FOLHA RESUMIDA'!C:D,2,0)</f>
        <v>LORENA ESTHER L M CAVALCANTI</v>
      </c>
    </row>
    <row r="372" spans="1:9">
      <c r="A372" s="93">
        <v>1</v>
      </c>
      <c r="B372" s="93">
        <v>3044</v>
      </c>
      <c r="C372" s="91" t="s">
        <v>425</v>
      </c>
      <c r="D372" s="95">
        <v>3492.62</v>
      </c>
      <c r="E372" s="43">
        <f t="shared" si="11"/>
        <v>826.85999999999967</v>
      </c>
      <c r="F372" s="43">
        <f>IFERROR(VLOOKUP(B372,Plan1!B:D,3,0),"0,00")</f>
        <v>1187.49</v>
      </c>
      <c r="G372" s="104">
        <v>1478.27</v>
      </c>
      <c r="H372" s="43">
        <f t="shared" si="12"/>
        <v>2665.76</v>
      </c>
      <c r="I372" s="28" t="str">
        <f>VLOOKUP(B372,'FOLHA RESUMIDA'!C:D,2,0)</f>
        <v>THIANE NASCIMENTO PAIXAO</v>
      </c>
    </row>
    <row r="373" spans="1:9">
      <c r="A373" s="93">
        <v>37</v>
      </c>
      <c r="B373" s="93">
        <v>3045</v>
      </c>
      <c r="C373" s="91" t="s">
        <v>460</v>
      </c>
      <c r="D373" s="95">
        <v>4045.66</v>
      </c>
      <c r="E373" s="43">
        <f t="shared" si="11"/>
        <v>1680.4799999999996</v>
      </c>
      <c r="F373" s="43">
        <f>IFERROR(VLOOKUP(B373,Plan1!B:D,3,0),"0,00")</f>
        <v>1187.49</v>
      </c>
      <c r="G373" s="104">
        <v>1177.69</v>
      </c>
      <c r="H373" s="43">
        <f t="shared" si="12"/>
        <v>2365.1800000000003</v>
      </c>
      <c r="I373" s="28" t="str">
        <f>VLOOKUP(B373,'FOLHA RESUMIDA'!C:D,2,0)</f>
        <v>ANDRE VICTOR RODRIGUES FONSECA</v>
      </c>
    </row>
    <row r="374" spans="1:9">
      <c r="A374" s="93">
        <v>1</v>
      </c>
      <c r="B374" s="93">
        <v>3046</v>
      </c>
      <c r="C374" s="91" t="s">
        <v>479</v>
      </c>
      <c r="D374" s="95">
        <v>3769.14</v>
      </c>
      <c r="E374" s="43">
        <f t="shared" si="11"/>
        <v>623.74999999999955</v>
      </c>
      <c r="F374" s="43">
        <f>IFERROR(VLOOKUP(B374,Plan1!B:D,3,0),"0,00")</f>
        <v>1187.49</v>
      </c>
      <c r="G374" s="104">
        <v>1957.9</v>
      </c>
      <c r="H374" s="43">
        <f t="shared" si="12"/>
        <v>3145.3900000000003</v>
      </c>
      <c r="I374" s="28" t="str">
        <f>VLOOKUP(B374,'FOLHA RESUMIDA'!C:D,2,0)</f>
        <v>RONALDO GOMINHO BISPO FILHO</v>
      </c>
    </row>
    <row r="375" spans="1:9">
      <c r="A375" s="93">
        <v>1</v>
      </c>
      <c r="B375" s="93">
        <v>3047</v>
      </c>
      <c r="C375" s="91" t="s">
        <v>308</v>
      </c>
      <c r="D375" s="95">
        <v>1572.83</v>
      </c>
      <c r="E375" s="43">
        <f t="shared" si="11"/>
        <v>309.02999999999997</v>
      </c>
      <c r="F375" s="43">
        <f>IFERROR(VLOOKUP(B375,Plan1!B:D,3,0),"0,00")</f>
        <v>534.76</v>
      </c>
      <c r="G375" s="104">
        <v>729.04</v>
      </c>
      <c r="H375" s="43">
        <f t="shared" si="12"/>
        <v>1263.8</v>
      </c>
      <c r="I375" s="28" t="str">
        <f>VLOOKUP(B375,'FOLHA RESUMIDA'!C:D,2,0)</f>
        <v>SWEET GALLEGHER CAETANO COSTA</v>
      </c>
    </row>
    <row r="376" spans="1:9">
      <c r="A376" s="93">
        <v>1</v>
      </c>
      <c r="B376" s="93">
        <v>3049</v>
      </c>
      <c r="C376" s="91" t="s">
        <v>309</v>
      </c>
      <c r="D376" s="95">
        <v>5978.98</v>
      </c>
      <c r="E376" s="43">
        <f t="shared" si="11"/>
        <v>3475.1499999999996</v>
      </c>
      <c r="F376" s="43">
        <f>IFERROR(VLOOKUP(B376,Plan1!B:D,3,0),"0,00")</f>
        <v>1608.36</v>
      </c>
      <c r="G376" s="104">
        <v>895.47</v>
      </c>
      <c r="H376" s="43">
        <f t="shared" si="12"/>
        <v>2503.83</v>
      </c>
      <c r="I376" s="28" t="str">
        <f>VLOOKUP(B376,'FOLHA RESUMIDA'!C:D,2,0)</f>
        <v>DEBORA GUEDES NERES</v>
      </c>
    </row>
    <row r="377" spans="1:9">
      <c r="A377" s="93">
        <v>1</v>
      </c>
      <c r="B377" s="93">
        <v>3052</v>
      </c>
      <c r="C377" s="91" t="s">
        <v>310</v>
      </c>
      <c r="D377" s="95">
        <v>6986.72</v>
      </c>
      <c r="E377" s="43">
        <f t="shared" si="11"/>
        <v>3334.4700000000003</v>
      </c>
      <c r="F377" s="43">
        <f>IFERROR(VLOOKUP(B377,Plan1!B:D,3,0),"0,00")</f>
        <v>1619.64</v>
      </c>
      <c r="G377" s="104">
        <v>2032.61</v>
      </c>
      <c r="H377" s="43">
        <f t="shared" si="12"/>
        <v>3652.25</v>
      </c>
      <c r="I377" s="28" t="str">
        <f>VLOOKUP(B377,'FOLHA RESUMIDA'!C:D,2,0)</f>
        <v>LEIDIANE CARLA L DE OLIVEIRA</v>
      </c>
    </row>
    <row r="378" spans="1:9">
      <c r="A378" s="93">
        <v>50</v>
      </c>
      <c r="B378" s="93">
        <v>3055</v>
      </c>
      <c r="C378" s="91" t="s">
        <v>471</v>
      </c>
      <c r="D378" s="95">
        <v>3492.62</v>
      </c>
      <c r="E378" s="43">
        <f t="shared" si="11"/>
        <v>905.38999999999987</v>
      </c>
      <c r="F378" s="43">
        <f>IFERROR(VLOOKUP(B378,Plan1!B:D,3,0),"0,00")</f>
        <v>1187.49</v>
      </c>
      <c r="G378" s="104">
        <v>1399.74</v>
      </c>
      <c r="H378" s="43">
        <f t="shared" si="12"/>
        <v>2587.23</v>
      </c>
      <c r="I378" s="28" t="str">
        <f>VLOOKUP(B378,'FOLHA RESUMIDA'!C:D,2,0)</f>
        <v>ANA PAULA SABINO L DE SOUZA</v>
      </c>
    </row>
    <row r="379" spans="1:9">
      <c r="A379" s="93">
        <v>1</v>
      </c>
      <c r="B379" s="93">
        <v>3057</v>
      </c>
      <c r="C379" s="91" t="s">
        <v>311</v>
      </c>
      <c r="D379" s="95">
        <v>1572.83</v>
      </c>
      <c r="E379" s="43">
        <f t="shared" si="11"/>
        <v>128.15000000000009</v>
      </c>
      <c r="F379" s="43">
        <f>IFERROR(VLOOKUP(B379,Plan1!B:D,3,0),"0,00")</f>
        <v>534.76</v>
      </c>
      <c r="G379" s="104">
        <v>909.92</v>
      </c>
      <c r="H379" s="43">
        <f t="shared" si="12"/>
        <v>1444.6799999999998</v>
      </c>
      <c r="I379" s="28" t="str">
        <f>VLOOKUP(B379,'FOLHA RESUMIDA'!C:D,2,0)</f>
        <v>YANNE TALITA PEREIRA CALIXTO</v>
      </c>
    </row>
    <row r="380" spans="1:9">
      <c r="A380" s="93">
        <v>1</v>
      </c>
      <c r="B380" s="93">
        <v>3061</v>
      </c>
      <c r="C380" s="91" t="s">
        <v>312</v>
      </c>
      <c r="D380" s="95">
        <v>1572.83</v>
      </c>
      <c r="E380" s="43">
        <f t="shared" si="11"/>
        <v>246.42000000000007</v>
      </c>
      <c r="F380" s="43">
        <f>IFERROR(VLOOKUP(B380,Plan1!B:D,3,0),"0,00")</f>
        <v>534.76</v>
      </c>
      <c r="G380" s="104">
        <v>791.65</v>
      </c>
      <c r="H380" s="43">
        <f t="shared" si="12"/>
        <v>1326.4099999999999</v>
      </c>
      <c r="I380" s="28" t="str">
        <f>VLOOKUP(B380,'FOLHA RESUMIDA'!C:D,2,0)</f>
        <v>JOAO VICTOR RIBEIRO</v>
      </c>
    </row>
    <row r="381" spans="1:9">
      <c r="A381" s="93">
        <v>1</v>
      </c>
      <c r="B381" s="93">
        <v>3062</v>
      </c>
      <c r="C381" s="91" t="s">
        <v>313</v>
      </c>
      <c r="D381" s="95">
        <v>1480.23</v>
      </c>
      <c r="E381" s="43">
        <f t="shared" si="11"/>
        <v>679.42000000000007</v>
      </c>
      <c r="F381" s="43">
        <f>IFERROR(VLOOKUP(B381,Plan1!B:D,3,0),"0,00")</f>
        <v>364.82</v>
      </c>
      <c r="G381" s="104">
        <v>435.99</v>
      </c>
      <c r="H381" s="43">
        <f t="shared" si="12"/>
        <v>800.81</v>
      </c>
      <c r="I381" s="28" t="str">
        <f>VLOOKUP(B381,'FOLHA RESUMIDA'!C:D,2,0)</f>
        <v>GRAZIELE MARIA DA SILVA</v>
      </c>
    </row>
    <row r="382" spans="1:9">
      <c r="A382" s="93">
        <v>1</v>
      </c>
      <c r="B382" s="93">
        <v>3063</v>
      </c>
      <c r="C382" s="91" t="s">
        <v>314</v>
      </c>
      <c r="D382" s="95">
        <v>1849.36</v>
      </c>
      <c r="E382" s="43">
        <f t="shared" si="11"/>
        <v>602.24999999999977</v>
      </c>
      <c r="F382" s="43">
        <f>IFERROR(VLOOKUP(B382,Plan1!B:D,3,0),"0,00")</f>
        <v>534.77</v>
      </c>
      <c r="G382" s="104">
        <v>712.34</v>
      </c>
      <c r="H382" s="43">
        <f t="shared" si="12"/>
        <v>1247.1100000000001</v>
      </c>
      <c r="I382" s="28" t="str">
        <f>VLOOKUP(B382,'FOLHA RESUMIDA'!C:D,2,0)</f>
        <v>DEYBISON AFONSO PEREIRA</v>
      </c>
    </row>
    <row r="383" spans="1:9">
      <c r="A383" s="93">
        <v>1</v>
      </c>
      <c r="B383" s="93">
        <v>3066</v>
      </c>
      <c r="C383" s="91" t="s">
        <v>315</v>
      </c>
      <c r="D383" s="95">
        <v>3844.27</v>
      </c>
      <c r="E383" s="43">
        <f t="shared" si="11"/>
        <v>654.86000000000013</v>
      </c>
      <c r="F383" s="43">
        <f>IFERROR(VLOOKUP(B383,Plan1!B:D,3,0),"0,00")</f>
        <v>1307.05</v>
      </c>
      <c r="G383" s="104">
        <v>1882.36</v>
      </c>
      <c r="H383" s="43">
        <f t="shared" si="12"/>
        <v>3189.41</v>
      </c>
      <c r="I383" s="28" t="str">
        <f>VLOOKUP(B383,'FOLHA RESUMIDA'!C:D,2,0)</f>
        <v>GENIVAL F DA SILVA JUNIOR</v>
      </c>
    </row>
    <row r="384" spans="1:9">
      <c r="A384" s="93">
        <v>1</v>
      </c>
      <c r="B384" s="93">
        <v>3067</v>
      </c>
      <c r="C384" s="91" t="s">
        <v>316</v>
      </c>
      <c r="D384" s="95">
        <v>1572.83</v>
      </c>
      <c r="E384" s="43">
        <f t="shared" si="11"/>
        <v>964.4</v>
      </c>
      <c r="F384" s="43">
        <f>IFERROR(VLOOKUP(B384,Plan1!B:D,3,0),"0,00")</f>
        <v>534.76</v>
      </c>
      <c r="G384" s="104">
        <v>73.67</v>
      </c>
      <c r="H384" s="43">
        <f t="shared" si="12"/>
        <v>608.42999999999995</v>
      </c>
      <c r="I384" s="28" t="str">
        <f>VLOOKUP(B384,'FOLHA RESUMIDA'!C:D,2,0)</f>
        <v>EMANUELA AMELIA DE A  AGUIAR</v>
      </c>
    </row>
    <row r="385" spans="1:9">
      <c r="A385" s="93">
        <v>51</v>
      </c>
      <c r="B385" s="93">
        <v>3069</v>
      </c>
      <c r="C385" s="91" t="s">
        <v>420</v>
      </c>
      <c r="D385" s="95">
        <v>2304.84</v>
      </c>
      <c r="E385" s="43">
        <f t="shared" si="11"/>
        <v>957.46</v>
      </c>
      <c r="F385" s="43">
        <f>IFERROR(VLOOKUP(B385,Plan1!B:D,3,0),"0,00")</f>
        <v>595.61</v>
      </c>
      <c r="G385" s="104">
        <v>751.77</v>
      </c>
      <c r="H385" s="43">
        <f t="shared" si="12"/>
        <v>1347.38</v>
      </c>
      <c r="I385" s="28" t="str">
        <f>VLOOKUP(B385,'FOLHA RESUMIDA'!C:D,2,0)</f>
        <v>ANDRE LUIS MOTA PIRES</v>
      </c>
    </row>
    <row r="386" spans="1:9">
      <c r="A386" s="93">
        <v>1</v>
      </c>
      <c r="B386" s="93">
        <v>3080</v>
      </c>
      <c r="C386" s="91" t="s">
        <v>317</v>
      </c>
      <c r="D386" s="95">
        <v>2736.54</v>
      </c>
      <c r="E386" s="43">
        <f t="shared" si="11"/>
        <v>293.86999999999989</v>
      </c>
      <c r="F386" s="43">
        <f>IFERROR(VLOOKUP(B386,Plan1!B:D,3,0),"0,00")</f>
        <v>930.42</v>
      </c>
      <c r="G386" s="104">
        <v>1512.25</v>
      </c>
      <c r="H386" s="43">
        <f t="shared" si="12"/>
        <v>2442.67</v>
      </c>
      <c r="I386" s="28" t="str">
        <f>VLOOKUP(B386,'FOLHA RESUMIDA'!C:D,2,0)</f>
        <v>ALICE JULIANA X DE PONTES</v>
      </c>
    </row>
    <row r="387" spans="1:9">
      <c r="A387" s="93">
        <v>1</v>
      </c>
      <c r="B387" s="93">
        <v>3081</v>
      </c>
      <c r="C387" s="91" t="s">
        <v>318</v>
      </c>
      <c r="D387" s="95">
        <v>1265.98</v>
      </c>
      <c r="E387" s="43">
        <f t="shared" si="11"/>
        <v>273.57999999999993</v>
      </c>
      <c r="F387" s="43">
        <f>IFERROR(VLOOKUP(B387,Plan1!B:D,3,0),"0,00")</f>
        <v>430.43</v>
      </c>
      <c r="G387" s="104">
        <v>561.97</v>
      </c>
      <c r="H387" s="43">
        <f t="shared" si="12"/>
        <v>992.40000000000009</v>
      </c>
      <c r="I387" s="28" t="str">
        <f>VLOOKUP(B387,'FOLHA RESUMIDA'!C:D,2,0)</f>
        <v>MAILTON NOBRE DE MEDEIROS</v>
      </c>
    </row>
    <row r="388" spans="1:9">
      <c r="A388" s="93">
        <v>1</v>
      </c>
      <c r="B388" s="93">
        <v>3084</v>
      </c>
      <c r="C388" s="91" t="s">
        <v>319</v>
      </c>
      <c r="D388" s="95">
        <v>1688.05</v>
      </c>
      <c r="E388" s="43">
        <f t="shared" si="11"/>
        <v>155.91999999999985</v>
      </c>
      <c r="F388" s="43">
        <f>IFERROR(VLOOKUP(B388,Plan1!B:D,3,0),"0,00")</f>
        <v>534.76</v>
      </c>
      <c r="G388" s="104">
        <v>997.37</v>
      </c>
      <c r="H388" s="43">
        <f t="shared" si="12"/>
        <v>1532.13</v>
      </c>
      <c r="I388" s="28" t="str">
        <f>VLOOKUP(B388,'FOLHA RESUMIDA'!C:D,2,0)</f>
        <v>NATHALIA V DE A ITAPARICA</v>
      </c>
    </row>
    <row r="389" spans="1:9">
      <c r="A389" s="93">
        <v>1</v>
      </c>
      <c r="B389" s="93">
        <v>3085</v>
      </c>
      <c r="C389" s="91" t="s">
        <v>320</v>
      </c>
      <c r="D389" s="95">
        <v>2060.37</v>
      </c>
      <c r="E389" s="43">
        <f t="shared" si="11"/>
        <v>1206.56</v>
      </c>
      <c r="F389" s="43" t="str">
        <f>IFERROR(VLOOKUP(B389,Plan1!B:D,3,0),"0,00")</f>
        <v>0,00</v>
      </c>
      <c r="G389" s="104">
        <v>853.81</v>
      </c>
      <c r="H389" s="43">
        <f t="shared" si="12"/>
        <v>853.81</v>
      </c>
      <c r="I389" s="28" t="str">
        <f>VLOOKUP(B389,'FOLHA RESUMIDA'!C:D,2,0)</f>
        <v>IVO LOURENCO DA SILVA</v>
      </c>
    </row>
    <row r="390" spans="1:9">
      <c r="A390" s="93">
        <v>1</v>
      </c>
      <c r="B390" s="93">
        <v>3086</v>
      </c>
      <c r="C390" s="91" t="s">
        <v>421</v>
      </c>
      <c r="D390" s="95">
        <v>3670.73</v>
      </c>
      <c r="E390" s="43">
        <f t="shared" si="11"/>
        <v>621.08999999999969</v>
      </c>
      <c r="F390" s="43">
        <f>IFERROR(VLOOKUP(B390,Plan1!B:D,3,0),"0,00")</f>
        <v>1187.49</v>
      </c>
      <c r="G390" s="104">
        <v>1862.15</v>
      </c>
      <c r="H390" s="43">
        <f t="shared" si="12"/>
        <v>3049.6400000000003</v>
      </c>
      <c r="I390" s="28" t="str">
        <f>VLOOKUP(B390,'FOLHA RESUMIDA'!C:D,2,0)</f>
        <v>DIMAS CARDOSO CAMPOS</v>
      </c>
    </row>
    <row r="391" spans="1:9">
      <c r="A391" s="93">
        <v>1</v>
      </c>
      <c r="B391" s="93">
        <v>3092</v>
      </c>
      <c r="C391" s="91" t="s">
        <v>321</v>
      </c>
      <c r="D391" s="95">
        <v>12399.52</v>
      </c>
      <c r="E391" s="43">
        <f t="shared" ref="E391:E454" si="13">D391-H391</f>
        <v>3050.130000000001</v>
      </c>
      <c r="F391" s="43">
        <f>IFERROR(VLOOKUP(B391,Plan1!B:D,3,0),"0,00")</f>
        <v>4067.6</v>
      </c>
      <c r="G391" s="104">
        <v>5281.79</v>
      </c>
      <c r="H391" s="43">
        <f t="shared" ref="H391:H454" si="14">F391+G391</f>
        <v>9349.39</v>
      </c>
      <c r="I391" s="28" t="str">
        <f>VLOOKUP(B391,'FOLHA RESUMIDA'!C:D,2,0)</f>
        <v>BETY ANNE DE A S CORDULA</v>
      </c>
    </row>
    <row r="392" spans="1:9">
      <c r="A392" s="93">
        <v>1</v>
      </c>
      <c r="B392" s="93">
        <v>3112</v>
      </c>
      <c r="C392" s="91" t="s">
        <v>322</v>
      </c>
      <c r="D392" s="95">
        <v>1572.83</v>
      </c>
      <c r="E392" s="43">
        <f t="shared" si="13"/>
        <v>982.07999999999993</v>
      </c>
      <c r="F392" s="43">
        <f>IFERROR(VLOOKUP(B392,Plan1!B:D,3,0),"0,00")</f>
        <v>534.76</v>
      </c>
      <c r="G392" s="104">
        <v>55.99</v>
      </c>
      <c r="H392" s="43">
        <f t="shared" si="14"/>
        <v>590.75</v>
      </c>
      <c r="I392" s="28" t="str">
        <f>VLOOKUP(B392,'FOLHA RESUMIDA'!C:D,2,0)</f>
        <v>DIEGO SCHMITH OLIVEIRA DE LIMA</v>
      </c>
    </row>
    <row r="393" spans="1:9">
      <c r="A393" s="93">
        <v>1</v>
      </c>
      <c r="B393" s="93">
        <v>3113</v>
      </c>
      <c r="C393" s="91" t="s">
        <v>323</v>
      </c>
      <c r="D393" s="95">
        <v>1696.45</v>
      </c>
      <c r="E393" s="43">
        <f t="shared" si="13"/>
        <v>513.42000000000007</v>
      </c>
      <c r="F393" s="43">
        <f>IFERROR(VLOOKUP(B393,Plan1!B:D,3,0),"0,00")</f>
        <v>534.76</v>
      </c>
      <c r="G393" s="104">
        <v>648.27</v>
      </c>
      <c r="H393" s="43">
        <f t="shared" si="14"/>
        <v>1183.03</v>
      </c>
      <c r="I393" s="28" t="str">
        <f>VLOOKUP(B393,'FOLHA RESUMIDA'!C:D,2,0)</f>
        <v>CYNTHIA MARIA REGIS SIQUEIRA</v>
      </c>
    </row>
    <row r="394" spans="1:9">
      <c r="A394" s="93">
        <v>1</v>
      </c>
      <c r="B394" s="93">
        <v>3132</v>
      </c>
      <c r="C394" s="91" t="s">
        <v>324</v>
      </c>
      <c r="D394" s="95">
        <v>1849.35</v>
      </c>
      <c r="E394" s="43">
        <f t="shared" si="13"/>
        <v>579.27</v>
      </c>
      <c r="F394" s="43">
        <f>IFERROR(VLOOKUP(B394,Plan1!B:D,3,0),"0,00")</f>
        <v>534.76</v>
      </c>
      <c r="G394" s="104">
        <v>735.32</v>
      </c>
      <c r="H394" s="43">
        <f t="shared" si="14"/>
        <v>1270.08</v>
      </c>
      <c r="I394" s="28" t="str">
        <f>VLOOKUP(B394,'FOLHA RESUMIDA'!C:D,2,0)</f>
        <v>TALITA ANDREIA MARTINS GONZAGA</v>
      </c>
    </row>
    <row r="395" spans="1:9">
      <c r="A395" s="93">
        <v>1</v>
      </c>
      <c r="B395" s="93">
        <v>3134</v>
      </c>
      <c r="C395" s="91" t="s">
        <v>325</v>
      </c>
      <c r="D395" s="95">
        <v>1953.06</v>
      </c>
      <c r="E395" s="43">
        <f t="shared" si="13"/>
        <v>164.65999999999985</v>
      </c>
      <c r="F395" s="43">
        <f>IFERROR(VLOOKUP(B395,Plan1!B:D,3,0),"0,00")</f>
        <v>534.76</v>
      </c>
      <c r="G395" s="104">
        <v>1253.6400000000001</v>
      </c>
      <c r="H395" s="43">
        <f t="shared" si="14"/>
        <v>1788.4</v>
      </c>
      <c r="I395" s="28" t="str">
        <f>VLOOKUP(B395,'FOLHA RESUMIDA'!C:D,2,0)</f>
        <v>ESTEVAN DE ALMEIDA FALCAO</v>
      </c>
    </row>
    <row r="396" spans="1:9">
      <c r="A396" s="93">
        <v>1</v>
      </c>
      <c r="B396" s="93">
        <v>3135</v>
      </c>
      <c r="C396" s="91" t="s">
        <v>326</v>
      </c>
      <c r="D396" s="95">
        <v>5427.48</v>
      </c>
      <c r="E396" s="43">
        <f t="shared" si="13"/>
        <v>2433.8599999999997</v>
      </c>
      <c r="F396" s="43">
        <f>IFERROR(VLOOKUP(B396,Plan1!B:D,3,0),"0,00")</f>
        <v>1608.36</v>
      </c>
      <c r="G396" s="104">
        <v>1385.26</v>
      </c>
      <c r="H396" s="43">
        <f t="shared" si="14"/>
        <v>2993.62</v>
      </c>
      <c r="I396" s="28" t="str">
        <f>VLOOKUP(B396,'FOLHA RESUMIDA'!C:D,2,0)</f>
        <v>RAFAEL DE MENEZES E S PIRES</v>
      </c>
    </row>
    <row r="397" spans="1:9">
      <c r="A397" s="93">
        <v>1</v>
      </c>
      <c r="B397" s="93">
        <v>3136</v>
      </c>
      <c r="C397" s="91" t="s">
        <v>327</v>
      </c>
      <c r="D397" s="95">
        <v>6153.41</v>
      </c>
      <c r="E397" s="43">
        <f t="shared" si="13"/>
        <v>4487.53</v>
      </c>
      <c r="F397" s="43" t="str">
        <f>IFERROR(VLOOKUP(B397,Plan1!B:D,3,0),"0,00")</f>
        <v>0,00</v>
      </c>
      <c r="G397" s="104">
        <v>1665.88</v>
      </c>
      <c r="H397" s="43">
        <f t="shared" si="14"/>
        <v>1665.88</v>
      </c>
      <c r="I397" s="28" t="str">
        <f>VLOOKUP(B397,'FOLHA RESUMIDA'!C:D,2,0)</f>
        <v>ALEXANDER BEZERRA</v>
      </c>
    </row>
    <row r="398" spans="1:9">
      <c r="A398" s="93">
        <v>1</v>
      </c>
      <c r="B398" s="93">
        <v>3137</v>
      </c>
      <c r="C398" s="91" t="s">
        <v>328</v>
      </c>
      <c r="D398" s="95">
        <v>2697.56</v>
      </c>
      <c r="E398" s="43">
        <f t="shared" si="13"/>
        <v>2303.04</v>
      </c>
      <c r="F398" s="43" t="str">
        <f>IFERROR(VLOOKUP(B398,Plan1!B:D,3,0),"0,00")</f>
        <v>0,00</v>
      </c>
      <c r="G398" s="104">
        <v>394.52</v>
      </c>
      <c r="H398" s="43">
        <f t="shared" si="14"/>
        <v>394.52</v>
      </c>
      <c r="I398" s="28" t="str">
        <f>VLOOKUP(B398,'FOLHA RESUMIDA'!C:D,2,0)</f>
        <v>JULIANA DE BARROS S LOPES DIAS</v>
      </c>
    </row>
    <row r="399" spans="1:9">
      <c r="A399" s="93">
        <v>1</v>
      </c>
      <c r="B399" s="93">
        <v>3138</v>
      </c>
      <c r="C399" s="91" t="s">
        <v>329</v>
      </c>
      <c r="D399" s="95">
        <v>2281.7800000000002</v>
      </c>
      <c r="E399" s="43">
        <f t="shared" si="13"/>
        <v>701.99000000000024</v>
      </c>
      <c r="F399" s="43">
        <f>IFERROR(VLOOKUP(B399,Plan1!B:D,3,0),"0,00")</f>
        <v>775.81</v>
      </c>
      <c r="G399" s="104">
        <v>803.98</v>
      </c>
      <c r="H399" s="43">
        <f t="shared" si="14"/>
        <v>1579.79</v>
      </c>
      <c r="I399" s="28" t="str">
        <f>VLOOKUP(B399,'FOLHA RESUMIDA'!C:D,2,0)</f>
        <v>MANUELA SILVA DE LIMA B DA PAZ</v>
      </c>
    </row>
    <row r="400" spans="1:9">
      <c r="A400" s="93">
        <v>1</v>
      </c>
      <c r="B400" s="93">
        <v>3139</v>
      </c>
      <c r="C400" s="91" t="s">
        <v>330</v>
      </c>
      <c r="D400" s="95">
        <v>1573.71</v>
      </c>
      <c r="E400" s="43">
        <f t="shared" si="13"/>
        <v>352.18000000000006</v>
      </c>
      <c r="F400" s="43">
        <f>IFERROR(VLOOKUP(B400,Plan1!B:D,3,0),"0,00")</f>
        <v>534.76</v>
      </c>
      <c r="G400" s="104">
        <v>686.77</v>
      </c>
      <c r="H400" s="43">
        <f t="shared" si="14"/>
        <v>1221.53</v>
      </c>
      <c r="I400" s="28" t="str">
        <f>VLOOKUP(B400,'FOLHA RESUMIDA'!C:D,2,0)</f>
        <v>JOAO ROBERTO  MACHADO ARAUJO</v>
      </c>
    </row>
    <row r="401" spans="1:13">
      <c r="A401" s="93">
        <v>1</v>
      </c>
      <c r="B401" s="93">
        <v>3141</v>
      </c>
      <c r="C401" s="91" t="s">
        <v>331</v>
      </c>
      <c r="D401" s="95">
        <v>1918.52</v>
      </c>
      <c r="E401" s="43">
        <f t="shared" si="13"/>
        <v>344.81999999999994</v>
      </c>
      <c r="F401" s="43">
        <f>IFERROR(VLOOKUP(B401,Plan1!B:D,3,0),"0,00")</f>
        <v>534.76</v>
      </c>
      <c r="G401" s="104">
        <v>1038.94</v>
      </c>
      <c r="H401" s="43">
        <f t="shared" si="14"/>
        <v>1573.7</v>
      </c>
      <c r="I401" s="28" t="str">
        <f>VLOOKUP(B401,'FOLHA RESUMIDA'!C:D,2,0)</f>
        <v>LIVIA QUEIROZ DE OLIVEIRA</v>
      </c>
    </row>
    <row r="402" spans="1:13">
      <c r="A402" s="93">
        <v>1</v>
      </c>
      <c r="B402" s="93">
        <v>3147</v>
      </c>
      <c r="C402" s="91" t="s">
        <v>332</v>
      </c>
      <c r="D402" s="95">
        <v>1100</v>
      </c>
      <c r="E402" s="43">
        <f t="shared" si="13"/>
        <v>139.25</v>
      </c>
      <c r="F402" s="43">
        <f>IFERROR(VLOOKUP(B402,Plan1!B:D,3,0),"0,00")</f>
        <v>364.82</v>
      </c>
      <c r="G402" s="104">
        <v>595.92999999999995</v>
      </c>
      <c r="H402" s="43">
        <f t="shared" si="14"/>
        <v>960.75</v>
      </c>
      <c r="I402" s="28" t="str">
        <f>VLOOKUP(B402,'FOLHA RESUMIDA'!C:D,2,0)</f>
        <v>ALZENIRA PEREIRA DA SILVA</v>
      </c>
    </row>
    <row r="403" spans="1:13">
      <c r="A403" s="93">
        <v>1</v>
      </c>
      <c r="B403" s="93">
        <v>3150</v>
      </c>
      <c r="C403" s="91" t="s">
        <v>333</v>
      </c>
      <c r="D403" s="95">
        <v>1248.74</v>
      </c>
      <c r="E403" s="43">
        <f t="shared" si="13"/>
        <v>1034.1400000000001</v>
      </c>
      <c r="F403" s="43">
        <f>IFERROR(VLOOKUP(B403,Plan1!B:D,3,0),"0,00")</f>
        <v>214.6</v>
      </c>
      <c r="G403" s="104">
        <v>0</v>
      </c>
      <c r="H403" s="43">
        <f t="shared" si="14"/>
        <v>214.6</v>
      </c>
      <c r="I403" s="28" t="str">
        <f>VLOOKUP(B403,'FOLHA RESUMIDA'!C:D,2,0)</f>
        <v>BRUNA ALVES DE SOUSA</v>
      </c>
    </row>
    <row r="404" spans="1:13">
      <c r="A404" s="93">
        <v>1</v>
      </c>
      <c r="B404" s="93">
        <v>3152</v>
      </c>
      <c r="C404" s="91" t="s">
        <v>334</v>
      </c>
      <c r="D404" s="95">
        <v>1100</v>
      </c>
      <c r="E404" s="43">
        <f t="shared" si="13"/>
        <v>344.06999999999994</v>
      </c>
      <c r="F404" s="43">
        <f>IFERROR(VLOOKUP(B404,Plan1!B:D,3,0),"0,00")</f>
        <v>364.82</v>
      </c>
      <c r="G404" s="104">
        <v>391.11</v>
      </c>
      <c r="H404" s="43">
        <f t="shared" si="14"/>
        <v>755.93000000000006</v>
      </c>
      <c r="I404" s="28" t="str">
        <f>VLOOKUP(B404,'FOLHA RESUMIDA'!C:D,2,0)</f>
        <v>DANIEL CIRILO DOS SANTOS</v>
      </c>
    </row>
    <row r="405" spans="1:13">
      <c r="A405" s="93">
        <v>1</v>
      </c>
      <c r="B405" s="93">
        <v>3154</v>
      </c>
      <c r="C405" s="91" t="s">
        <v>335</v>
      </c>
      <c r="D405" s="95">
        <v>1100</v>
      </c>
      <c r="E405" s="43">
        <f t="shared" si="13"/>
        <v>85.599999999999909</v>
      </c>
      <c r="F405" s="43">
        <f>IFERROR(VLOOKUP(B405,Plan1!B:D,3,0),"0,00")</f>
        <v>364.82</v>
      </c>
      <c r="G405" s="104">
        <v>649.58000000000004</v>
      </c>
      <c r="H405" s="43">
        <f t="shared" si="14"/>
        <v>1014.4000000000001</v>
      </c>
      <c r="I405" s="28" t="str">
        <f>VLOOKUP(B405,'FOLHA RESUMIDA'!C:D,2,0)</f>
        <v>DANIELLE D O A DE MIRANDA</v>
      </c>
    </row>
    <row r="406" spans="1:13">
      <c r="A406" s="93">
        <v>1</v>
      </c>
      <c r="B406" s="93">
        <v>3155</v>
      </c>
      <c r="C406" s="91" t="s">
        <v>336</v>
      </c>
      <c r="D406" s="95">
        <v>5162.4399999999996</v>
      </c>
      <c r="E406" s="43">
        <f t="shared" si="13"/>
        <v>1596.2099999999996</v>
      </c>
      <c r="F406" s="43">
        <f>IFERROR(VLOOKUP(B406,Plan1!B:D,3,0),"0,00")</f>
        <v>1619.64</v>
      </c>
      <c r="G406" s="104">
        <v>1946.59</v>
      </c>
      <c r="H406" s="43">
        <f t="shared" si="14"/>
        <v>3566.23</v>
      </c>
      <c r="I406" s="28" t="str">
        <f>VLOOKUP(B406,'FOLHA RESUMIDA'!C:D,2,0)</f>
        <v>DANIELLY R C DE LIRA</v>
      </c>
    </row>
    <row r="407" spans="1:13">
      <c r="A407" s="93">
        <v>1</v>
      </c>
      <c r="B407" s="93">
        <v>3156</v>
      </c>
      <c r="C407" s="91" t="s">
        <v>337</v>
      </c>
      <c r="D407" s="95">
        <v>1234.52</v>
      </c>
      <c r="E407" s="43">
        <f t="shared" si="13"/>
        <v>869.7</v>
      </c>
      <c r="F407" s="43">
        <f>IFERROR(VLOOKUP(B407,Plan1!B:D,3,0),"0,00")</f>
        <v>364.82</v>
      </c>
      <c r="G407" s="104">
        <v>0</v>
      </c>
      <c r="H407" s="43">
        <f t="shared" si="14"/>
        <v>364.82</v>
      </c>
      <c r="I407" s="28" t="str">
        <f>VLOOKUP(B407,'FOLHA RESUMIDA'!C:D,2,0)</f>
        <v>GILVANEIDE LAURENTINO MARTINS</v>
      </c>
    </row>
    <row r="408" spans="1:13">
      <c r="A408" s="93">
        <v>1</v>
      </c>
      <c r="B408" s="93">
        <v>3158</v>
      </c>
      <c r="C408" s="91" t="s">
        <v>338</v>
      </c>
      <c r="D408" s="95">
        <v>4846.49</v>
      </c>
      <c r="E408" s="43">
        <f t="shared" si="13"/>
        <v>1365.8999999999996</v>
      </c>
      <c r="F408" s="43">
        <f>IFERROR(VLOOKUP(B408,Plan1!B:D,3,0),"0,00")</f>
        <v>1619.64</v>
      </c>
      <c r="G408" s="104">
        <v>1860.95</v>
      </c>
      <c r="H408" s="43">
        <f t="shared" si="14"/>
        <v>3480.59</v>
      </c>
      <c r="I408" s="28" t="str">
        <f>VLOOKUP(B408,'FOLHA RESUMIDA'!C:D,2,0)</f>
        <v>HYWRE CESAR DE BRITO PINTO</v>
      </c>
    </row>
    <row r="409" spans="1:13">
      <c r="A409" s="93">
        <v>1</v>
      </c>
      <c r="B409" s="93">
        <v>3159</v>
      </c>
      <c r="C409" s="91" t="s">
        <v>339</v>
      </c>
      <c r="D409" s="95">
        <v>1572.97</v>
      </c>
      <c r="E409" s="43">
        <f t="shared" si="13"/>
        <v>223.29000000000019</v>
      </c>
      <c r="F409" s="43">
        <f>IFERROR(VLOOKUP(B409,Plan1!B:D,3,0),"0,00")</f>
        <v>534.76</v>
      </c>
      <c r="G409" s="104">
        <v>814.92</v>
      </c>
      <c r="H409" s="43">
        <f t="shared" si="14"/>
        <v>1349.6799999999998</v>
      </c>
      <c r="I409" s="28" t="str">
        <f>VLOOKUP(B409,'FOLHA RESUMIDA'!C:D,2,0)</f>
        <v>JOSE ELIVELTON G DE OLIVEIRA</v>
      </c>
    </row>
    <row r="410" spans="1:13">
      <c r="A410" s="93">
        <v>1</v>
      </c>
      <c r="B410" s="93">
        <v>3160</v>
      </c>
      <c r="C410" s="91" t="s">
        <v>340</v>
      </c>
      <c r="D410" s="95">
        <v>1572.83</v>
      </c>
      <c r="E410" s="43">
        <f t="shared" si="13"/>
        <v>677.83999999999992</v>
      </c>
      <c r="F410" s="43">
        <f>IFERROR(VLOOKUP(B410,Plan1!B:D,3,0),"0,00")</f>
        <v>534.76</v>
      </c>
      <c r="G410" s="104">
        <v>360.23</v>
      </c>
      <c r="H410" s="43">
        <f t="shared" si="14"/>
        <v>894.99</v>
      </c>
      <c r="I410" s="28" t="str">
        <f>VLOOKUP(B410,'FOLHA RESUMIDA'!C:D,2,0)</f>
        <v>LUCIANNA NUNES LIRA</v>
      </c>
    </row>
    <row r="411" spans="1:13">
      <c r="A411" s="93">
        <v>1</v>
      </c>
      <c r="B411" s="93">
        <v>3164</v>
      </c>
      <c r="C411" s="91" t="s">
        <v>341</v>
      </c>
      <c r="D411" s="95">
        <v>1572.83</v>
      </c>
      <c r="E411" s="43">
        <f t="shared" si="13"/>
        <v>236.23999999999978</v>
      </c>
      <c r="F411" s="43">
        <f>IFERROR(VLOOKUP(B411,Plan1!B:D,3,0),"0,00")</f>
        <v>534.76</v>
      </c>
      <c r="G411" s="104">
        <v>801.83</v>
      </c>
      <c r="H411" s="43">
        <f t="shared" si="14"/>
        <v>1336.5900000000001</v>
      </c>
      <c r="I411" s="28" t="str">
        <f>VLOOKUP(B411,'FOLHA RESUMIDA'!C:D,2,0)</f>
        <v>MONIQUE FERRAZ PEREIRA</v>
      </c>
    </row>
    <row r="412" spans="1:13">
      <c r="A412" s="93">
        <v>1</v>
      </c>
      <c r="B412" s="93">
        <v>3165</v>
      </c>
      <c r="C412" s="91" t="s">
        <v>342</v>
      </c>
      <c r="D412" s="95">
        <v>1953.06</v>
      </c>
      <c r="E412" s="43">
        <f t="shared" si="13"/>
        <v>1086.82</v>
      </c>
      <c r="F412" s="43">
        <f>IFERROR(VLOOKUP(B412,Plan1!B:D,3,0),"0,00")</f>
        <v>534.76</v>
      </c>
      <c r="G412" s="104">
        <v>331.48</v>
      </c>
      <c r="H412" s="43">
        <f t="shared" si="14"/>
        <v>866.24</v>
      </c>
      <c r="I412" s="28" t="str">
        <f>VLOOKUP(B412,'FOLHA RESUMIDA'!C:D,2,0)</f>
        <v>PATRICIA SERPA PEIXOTO</v>
      </c>
    </row>
    <row r="413" spans="1:13">
      <c r="A413" s="93">
        <v>1</v>
      </c>
      <c r="B413" s="93">
        <v>3167</v>
      </c>
      <c r="C413" s="91" t="s">
        <v>343</v>
      </c>
      <c r="D413" s="95">
        <v>9814.92</v>
      </c>
      <c r="E413" s="43">
        <f t="shared" si="13"/>
        <v>2966.9400000000005</v>
      </c>
      <c r="F413" s="43">
        <f>IFERROR(VLOOKUP(B413,Plan1!B:D,3,0),"0,00")</f>
        <v>2297.58</v>
      </c>
      <c r="G413" s="104">
        <v>4550.3999999999996</v>
      </c>
      <c r="H413" s="43">
        <f t="shared" si="14"/>
        <v>6847.98</v>
      </c>
      <c r="I413" s="28" t="str">
        <f>VLOOKUP(B413,'FOLHA RESUMIDA'!C:D,2,0)</f>
        <v>POLYANA BEZERRA SOUTO SANTOS</v>
      </c>
    </row>
    <row r="414" spans="1:13">
      <c r="A414" s="93">
        <v>1</v>
      </c>
      <c r="B414" s="93">
        <v>3169</v>
      </c>
      <c r="C414" s="91" t="s">
        <v>344</v>
      </c>
      <c r="D414" s="95">
        <v>2136.58</v>
      </c>
      <c r="E414" s="43">
        <f t="shared" si="13"/>
        <v>1308.03</v>
      </c>
      <c r="F414" s="43">
        <f>IFERROR(VLOOKUP(B414,Plan1!B:D,3,0),"0,00")</f>
        <v>364.82</v>
      </c>
      <c r="G414" s="104">
        <v>463.73</v>
      </c>
      <c r="H414" s="43">
        <f t="shared" si="14"/>
        <v>828.55</v>
      </c>
      <c r="I414" s="28" t="str">
        <f>VLOOKUP(B414,'FOLHA RESUMIDA'!C:D,2,0)</f>
        <v>RENATA BEZERRA DA SILVA</v>
      </c>
    </row>
    <row r="415" spans="1:13">
      <c r="A415" s="93">
        <v>1</v>
      </c>
      <c r="B415" s="93">
        <v>3171</v>
      </c>
      <c r="C415" s="91" t="s">
        <v>345</v>
      </c>
      <c r="D415" s="95">
        <v>2395.85</v>
      </c>
      <c r="E415" s="43">
        <f t="shared" si="13"/>
        <v>799.45999999999981</v>
      </c>
      <c r="F415" s="43">
        <f>IFERROR(VLOOKUP(B415,Plan1!B:D,3,0),"0,00")</f>
        <v>534.76</v>
      </c>
      <c r="G415" s="104">
        <v>1061.6300000000001</v>
      </c>
      <c r="H415" s="43">
        <f t="shared" si="14"/>
        <v>1596.39</v>
      </c>
      <c r="I415" s="28" t="str">
        <f>VLOOKUP(B415,'FOLHA RESUMIDA'!C:D,2,0)</f>
        <v>ROSY KELLY LIMA DA S PIMENTEL</v>
      </c>
    </row>
    <row r="416" spans="1:13" s="11" customFormat="1">
      <c r="A416" s="93">
        <v>1</v>
      </c>
      <c r="B416" s="93">
        <v>3172</v>
      </c>
      <c r="C416" s="91" t="s">
        <v>346</v>
      </c>
      <c r="D416" s="95">
        <v>1126.17</v>
      </c>
      <c r="E416" s="43">
        <f t="shared" si="13"/>
        <v>259.0100000000001</v>
      </c>
      <c r="F416" s="43">
        <f>IFERROR(VLOOKUP(B416,Plan1!B:D,3,0),"0,00")</f>
        <v>364.82</v>
      </c>
      <c r="G416" s="104">
        <v>502.34</v>
      </c>
      <c r="H416" s="43">
        <f t="shared" si="14"/>
        <v>867.16</v>
      </c>
      <c r="I416" s="28" t="str">
        <f>VLOOKUP(B416,'FOLHA RESUMIDA'!C:D,2,0)</f>
        <v>SAVIO BARCELOS DE MELO</v>
      </c>
      <c r="L416" s="12"/>
      <c r="M416" s="12"/>
    </row>
    <row r="417" spans="1:9">
      <c r="A417" s="93">
        <v>1</v>
      </c>
      <c r="B417" s="93">
        <v>3175</v>
      </c>
      <c r="C417" s="91" t="s">
        <v>347</v>
      </c>
      <c r="D417" s="95">
        <v>7414.33</v>
      </c>
      <c r="E417" s="43">
        <f t="shared" si="13"/>
        <v>3102.21</v>
      </c>
      <c r="F417" s="43">
        <f>IFERROR(VLOOKUP(B417,Plan1!B:D,3,0),"0,00")</f>
        <v>2297.58</v>
      </c>
      <c r="G417" s="104">
        <v>2014.54</v>
      </c>
      <c r="H417" s="43">
        <f t="shared" si="14"/>
        <v>4312.12</v>
      </c>
      <c r="I417" s="28" t="str">
        <f>VLOOKUP(B417,'FOLHA RESUMIDA'!C:D,2,0)</f>
        <v>VIVIANE SOARES DE JESUS</v>
      </c>
    </row>
    <row r="418" spans="1:9">
      <c r="A418" s="93">
        <v>1</v>
      </c>
      <c r="B418" s="93">
        <v>3177</v>
      </c>
      <c r="C418" s="91" t="s">
        <v>348</v>
      </c>
      <c r="D418" s="95">
        <v>6757.58</v>
      </c>
      <c r="E418" s="43">
        <f t="shared" si="13"/>
        <v>1706.79</v>
      </c>
      <c r="F418" s="43">
        <f>IFERROR(VLOOKUP(B418,Plan1!B:D,3,0),"0,00")</f>
        <v>2297.58</v>
      </c>
      <c r="G418" s="104">
        <v>2753.21</v>
      </c>
      <c r="H418" s="43">
        <f t="shared" si="14"/>
        <v>5050.79</v>
      </c>
      <c r="I418" s="28" t="str">
        <f>VLOOKUP(B418,'FOLHA RESUMIDA'!C:D,2,0)</f>
        <v>DEMOSTENES FIGUEIREDO DE SOUSA</v>
      </c>
    </row>
    <row r="419" spans="1:9">
      <c r="A419" s="93">
        <v>1</v>
      </c>
      <c r="B419" s="93">
        <v>3178</v>
      </c>
      <c r="C419" s="91" t="s">
        <v>349</v>
      </c>
      <c r="D419" s="95">
        <v>7291.34</v>
      </c>
      <c r="E419" s="43">
        <f t="shared" si="13"/>
        <v>3144.51</v>
      </c>
      <c r="F419" s="43">
        <f>IFERROR(VLOOKUP(B419,Plan1!B:D,3,0),"0,00")</f>
        <v>2297.58</v>
      </c>
      <c r="G419" s="104">
        <v>1849.25</v>
      </c>
      <c r="H419" s="43">
        <f t="shared" si="14"/>
        <v>4146.83</v>
      </c>
      <c r="I419" s="28" t="str">
        <f>VLOOKUP(B419,'FOLHA RESUMIDA'!C:D,2,0)</f>
        <v>HOSANA SUELEM S DE MIRANDA</v>
      </c>
    </row>
    <row r="420" spans="1:9">
      <c r="A420" s="93">
        <v>1</v>
      </c>
      <c r="B420" s="93">
        <v>3180</v>
      </c>
      <c r="C420" s="91" t="s">
        <v>350</v>
      </c>
      <c r="D420" s="95">
        <v>6759.27</v>
      </c>
      <c r="E420" s="43">
        <f t="shared" si="13"/>
        <v>1889.7600000000002</v>
      </c>
      <c r="F420" s="43">
        <f>IFERROR(VLOOKUP(B420,Plan1!B:D,3,0),"0,00")</f>
        <v>2297.58</v>
      </c>
      <c r="G420" s="104">
        <v>2571.9299999999998</v>
      </c>
      <c r="H420" s="43">
        <f t="shared" si="14"/>
        <v>4869.51</v>
      </c>
      <c r="I420" s="28" t="str">
        <f>VLOOKUP(B420,'FOLHA RESUMIDA'!C:D,2,0)</f>
        <v>CAIO CESAR DE A R SILVA</v>
      </c>
    </row>
    <row r="421" spans="1:9">
      <c r="A421" s="93">
        <v>1</v>
      </c>
      <c r="B421" s="93">
        <v>3182</v>
      </c>
      <c r="C421" s="91" t="s">
        <v>351</v>
      </c>
      <c r="D421" s="95">
        <v>1572.83</v>
      </c>
      <c r="E421" s="43">
        <f t="shared" si="13"/>
        <v>962.83999999999992</v>
      </c>
      <c r="F421" s="43">
        <f>IFERROR(VLOOKUP(B421,Plan1!B:D,3,0),"0,00")</f>
        <v>534.76</v>
      </c>
      <c r="G421" s="104">
        <v>75.23</v>
      </c>
      <c r="H421" s="43">
        <f t="shared" si="14"/>
        <v>609.99</v>
      </c>
      <c r="I421" s="28" t="str">
        <f>VLOOKUP(B421,'FOLHA RESUMIDA'!C:D,2,0)</f>
        <v>VANELLY FERREIRA DE SOUZA</v>
      </c>
    </row>
    <row r="422" spans="1:9">
      <c r="A422" s="93">
        <v>1</v>
      </c>
      <c r="B422" s="93">
        <v>3183</v>
      </c>
      <c r="C422" s="91" t="s">
        <v>352</v>
      </c>
      <c r="D422" s="95">
        <v>1953.06</v>
      </c>
      <c r="E422" s="43">
        <f t="shared" si="13"/>
        <v>498.34999999999991</v>
      </c>
      <c r="F422" s="43">
        <f>IFERROR(VLOOKUP(B422,Plan1!B:D,3,0),"0,00")</f>
        <v>851.13</v>
      </c>
      <c r="G422" s="104">
        <v>603.58000000000004</v>
      </c>
      <c r="H422" s="43">
        <f t="shared" si="14"/>
        <v>1454.71</v>
      </c>
      <c r="I422" s="28" t="str">
        <f>VLOOKUP(B422,'FOLHA RESUMIDA'!C:D,2,0)</f>
        <v>DALETE VICENTE DE LIMA</v>
      </c>
    </row>
    <row r="423" spans="1:9">
      <c r="A423" s="93">
        <v>1</v>
      </c>
      <c r="B423" s="93">
        <v>3194</v>
      </c>
      <c r="C423" s="91" t="s">
        <v>353</v>
      </c>
      <c r="D423" s="95">
        <v>23161.75</v>
      </c>
      <c r="E423" s="43">
        <f t="shared" si="13"/>
        <v>11366.32</v>
      </c>
      <c r="F423" s="43" t="str">
        <f>IFERROR(VLOOKUP(B423,Plan1!B:D,3,0),"0,00")</f>
        <v>0,00</v>
      </c>
      <c r="G423" s="104">
        <v>11795.43</v>
      </c>
      <c r="H423" s="43">
        <f t="shared" si="14"/>
        <v>11795.43</v>
      </c>
      <c r="I423" s="28" t="str">
        <f>VLOOKUP(B423,'FOLHA RESUMIDA'!C:D,2,0)</f>
        <v>ODAYANNA KESSY F MONTEIRO</v>
      </c>
    </row>
    <row r="424" spans="1:9">
      <c r="A424" s="93">
        <v>1</v>
      </c>
      <c r="B424" s="93">
        <v>3201</v>
      </c>
      <c r="C424" s="91" t="s">
        <v>354</v>
      </c>
      <c r="D424" s="95">
        <v>1265.98</v>
      </c>
      <c r="E424" s="43">
        <f t="shared" si="13"/>
        <v>186.62000000000012</v>
      </c>
      <c r="F424" s="43">
        <f>IFERROR(VLOOKUP(B424,Plan1!B:D,3,0),"0,00")</f>
        <v>430.43</v>
      </c>
      <c r="G424" s="104">
        <v>648.92999999999995</v>
      </c>
      <c r="H424" s="43">
        <f t="shared" si="14"/>
        <v>1079.3599999999999</v>
      </c>
      <c r="I424" s="28" t="str">
        <f>VLOOKUP(B424,'FOLHA RESUMIDA'!C:D,2,0)</f>
        <v>LUCIENE TORRES GALINDO DE MELO</v>
      </c>
    </row>
    <row r="425" spans="1:9">
      <c r="A425" s="93">
        <v>1</v>
      </c>
      <c r="B425" s="93">
        <v>3206</v>
      </c>
      <c r="C425" s="91" t="s">
        <v>355</v>
      </c>
      <c r="D425" s="95">
        <v>5739.47</v>
      </c>
      <c r="E425" s="43">
        <f t="shared" si="13"/>
        <v>712.09000000000015</v>
      </c>
      <c r="F425" s="43">
        <f>IFERROR(VLOOKUP(B425,Plan1!B:D,3,0),"0,00")</f>
        <v>1951.42</v>
      </c>
      <c r="G425" s="104">
        <v>3075.96</v>
      </c>
      <c r="H425" s="43">
        <f t="shared" si="14"/>
        <v>5027.38</v>
      </c>
      <c r="I425" s="28" t="str">
        <f>VLOOKUP(B425,'FOLHA RESUMIDA'!C:D,2,0)</f>
        <v>MARCELO JOSE XIMENES MENELAU</v>
      </c>
    </row>
    <row r="426" spans="1:9">
      <c r="A426" s="93">
        <v>1</v>
      </c>
      <c r="B426" s="93">
        <v>3208</v>
      </c>
      <c r="C426" s="91" t="s">
        <v>356</v>
      </c>
      <c r="D426" s="95">
        <v>3797.94</v>
      </c>
      <c r="E426" s="43">
        <f t="shared" si="13"/>
        <v>543.5300000000002</v>
      </c>
      <c r="F426" s="43">
        <f>IFERROR(VLOOKUP(B426,Plan1!B:D,3,0),"0,00")</f>
        <v>1291.3</v>
      </c>
      <c r="G426" s="104">
        <v>1963.11</v>
      </c>
      <c r="H426" s="43">
        <f t="shared" si="14"/>
        <v>3254.41</v>
      </c>
      <c r="I426" s="28" t="str">
        <f>VLOOKUP(B426,'FOLHA RESUMIDA'!C:D,2,0)</f>
        <v>FABIOLA LAPORTE DE A TRINDADE</v>
      </c>
    </row>
    <row r="427" spans="1:9">
      <c r="A427" s="93">
        <v>1</v>
      </c>
      <c r="B427" s="93">
        <v>3220</v>
      </c>
      <c r="C427" s="91" t="s">
        <v>357</v>
      </c>
      <c r="D427" s="95">
        <v>7174.34</v>
      </c>
      <c r="E427" s="43">
        <f t="shared" si="13"/>
        <v>1651.8600000000006</v>
      </c>
      <c r="F427" s="43">
        <f>IFERROR(VLOOKUP(B427,Plan1!B:D,3,0),"0,00")</f>
        <v>2439.2800000000002</v>
      </c>
      <c r="G427" s="104">
        <v>3083.2</v>
      </c>
      <c r="H427" s="43">
        <f t="shared" si="14"/>
        <v>5522.48</v>
      </c>
      <c r="I427" s="28" t="str">
        <f>VLOOKUP(B427,'FOLHA RESUMIDA'!C:D,2,0)</f>
        <v>RENATA RODRIGUES C DE MELO</v>
      </c>
    </row>
    <row r="428" spans="1:9">
      <c r="A428" s="93">
        <v>1</v>
      </c>
      <c r="B428" s="93">
        <v>3221</v>
      </c>
      <c r="C428" s="91" t="s">
        <v>358</v>
      </c>
      <c r="D428" s="95">
        <v>2521.3000000000002</v>
      </c>
      <c r="E428" s="43">
        <f t="shared" si="13"/>
        <v>490.07000000000016</v>
      </c>
      <c r="F428" s="43">
        <f>IFERROR(VLOOKUP(B428,Plan1!B:D,3,0),"0,00")</f>
        <v>573.91</v>
      </c>
      <c r="G428" s="104">
        <v>1457.32</v>
      </c>
      <c r="H428" s="43">
        <f t="shared" si="14"/>
        <v>2031.23</v>
      </c>
      <c r="I428" s="28" t="str">
        <f>VLOOKUP(B428,'FOLHA RESUMIDA'!C:D,2,0)</f>
        <v>MARIA ERLANI BARBOSA SILVA</v>
      </c>
    </row>
    <row r="429" spans="1:9">
      <c r="A429" s="93">
        <v>3</v>
      </c>
      <c r="B429" s="93">
        <v>3228</v>
      </c>
      <c r="C429" s="91" t="s">
        <v>478</v>
      </c>
      <c r="D429" s="95">
        <v>1833.38</v>
      </c>
      <c r="E429" s="43">
        <f t="shared" si="13"/>
        <v>311.27</v>
      </c>
      <c r="F429" s="43">
        <f>IFERROR(VLOOKUP(B429,Plan1!B:D,3,0),"0,00")</f>
        <v>534.76</v>
      </c>
      <c r="G429" s="104">
        <v>987.35</v>
      </c>
      <c r="H429" s="43">
        <f t="shared" si="14"/>
        <v>1522.1100000000001</v>
      </c>
      <c r="I429" s="28" t="str">
        <f>VLOOKUP(B429,'FOLHA RESUMIDA'!C:D,2,0)</f>
        <v>RENATO VELOSO LINO DE OLIVEIRA</v>
      </c>
    </row>
    <row r="430" spans="1:9">
      <c r="A430" s="93">
        <v>1</v>
      </c>
      <c r="B430" s="93">
        <v>3229</v>
      </c>
      <c r="C430" s="91" t="s">
        <v>359</v>
      </c>
      <c r="D430" s="95">
        <v>1952.29</v>
      </c>
      <c r="E430" s="43">
        <f t="shared" si="13"/>
        <v>743.01</v>
      </c>
      <c r="F430" s="43">
        <f>IFERROR(VLOOKUP(B430,Plan1!B:D,3,0),"0,00")</f>
        <v>795.31</v>
      </c>
      <c r="G430" s="104">
        <v>413.97</v>
      </c>
      <c r="H430" s="43">
        <f t="shared" si="14"/>
        <v>1209.28</v>
      </c>
      <c r="I430" s="28" t="str">
        <f>VLOOKUP(B430,'FOLHA RESUMIDA'!C:D,2,0)</f>
        <v>WELTON FERNANDES DE PAULA</v>
      </c>
    </row>
    <row r="431" spans="1:9">
      <c r="A431" s="93">
        <v>1</v>
      </c>
      <c r="B431" s="93">
        <v>3232</v>
      </c>
      <c r="C431" s="91" t="s">
        <v>360</v>
      </c>
      <c r="D431" s="95">
        <v>1572.83</v>
      </c>
      <c r="E431" s="43">
        <f t="shared" si="13"/>
        <v>671.90999999999985</v>
      </c>
      <c r="F431" s="43">
        <f>IFERROR(VLOOKUP(B431,Plan1!B:D,3,0),"0,00")</f>
        <v>534.76</v>
      </c>
      <c r="G431" s="104">
        <v>366.16</v>
      </c>
      <c r="H431" s="43">
        <f t="shared" si="14"/>
        <v>900.92000000000007</v>
      </c>
      <c r="I431" s="28" t="str">
        <f>VLOOKUP(B431,'FOLHA RESUMIDA'!C:D,2,0)</f>
        <v>MARCOS ANTONIO SILVA DE LIMA</v>
      </c>
    </row>
    <row r="432" spans="1:9">
      <c r="A432" s="93">
        <v>1</v>
      </c>
      <c r="B432" s="93">
        <v>3233</v>
      </c>
      <c r="C432" s="91" t="s">
        <v>361</v>
      </c>
      <c r="D432" s="95">
        <v>1728.75</v>
      </c>
      <c r="E432" s="43">
        <f t="shared" si="13"/>
        <v>1728.75</v>
      </c>
      <c r="F432" s="43" t="str">
        <f>IFERROR(VLOOKUP(B432,Plan1!B:D,3,0),"0,00")</f>
        <v>0,00</v>
      </c>
      <c r="G432" s="104">
        <v>0</v>
      </c>
      <c r="H432" s="43">
        <f t="shared" si="14"/>
        <v>0</v>
      </c>
      <c r="I432" s="28" t="str">
        <f>VLOOKUP(B432,'FOLHA RESUMIDA'!C:D,2,0)</f>
        <v>MARIANA JOYCE BEZERRA DA SILVA</v>
      </c>
    </row>
    <row r="433" spans="1:9">
      <c r="A433" s="93">
        <v>1</v>
      </c>
      <c r="B433" s="93">
        <v>3234</v>
      </c>
      <c r="C433" s="91" t="s">
        <v>362</v>
      </c>
      <c r="D433" s="95">
        <v>5551.42</v>
      </c>
      <c r="E433" s="43">
        <f t="shared" si="13"/>
        <v>1914.25</v>
      </c>
      <c r="F433" s="43">
        <f>IFERROR(VLOOKUP(B433,Plan1!B:D,3,0),"0,00")</f>
        <v>2090.86</v>
      </c>
      <c r="G433" s="104">
        <v>1546.31</v>
      </c>
      <c r="H433" s="43">
        <f t="shared" si="14"/>
        <v>3637.17</v>
      </c>
      <c r="I433" s="28" t="str">
        <f>VLOOKUP(B433,'FOLHA RESUMIDA'!C:D,2,0)</f>
        <v>SANDRO FERREIRA BEZERRA</v>
      </c>
    </row>
    <row r="434" spans="1:9">
      <c r="A434" s="93">
        <v>1</v>
      </c>
      <c r="B434" s="93">
        <v>3237</v>
      </c>
      <c r="C434" s="91" t="s">
        <v>363</v>
      </c>
      <c r="D434" s="95">
        <v>1572.83</v>
      </c>
      <c r="E434" s="43">
        <f t="shared" si="13"/>
        <v>293.29999999999995</v>
      </c>
      <c r="F434" s="43">
        <f>IFERROR(VLOOKUP(B434,Plan1!B:D,3,0),"0,00")</f>
        <v>534.76</v>
      </c>
      <c r="G434" s="104">
        <v>744.77</v>
      </c>
      <c r="H434" s="43">
        <f t="shared" si="14"/>
        <v>1279.53</v>
      </c>
      <c r="I434" s="28" t="str">
        <f>VLOOKUP(B434,'FOLHA RESUMIDA'!C:D,2,0)</f>
        <v>LIVIA MARIA DE MORAES</v>
      </c>
    </row>
    <row r="435" spans="1:9">
      <c r="A435" s="93">
        <v>1</v>
      </c>
      <c r="B435" s="93">
        <v>3241</v>
      </c>
      <c r="C435" s="91" t="s">
        <v>364</v>
      </c>
      <c r="D435" s="95">
        <v>1572.83</v>
      </c>
      <c r="E435" s="43">
        <f t="shared" si="13"/>
        <v>485.90999999999985</v>
      </c>
      <c r="F435" s="43">
        <f>IFERROR(VLOOKUP(B435,Plan1!B:D,3,0),"0,00")</f>
        <v>534.76</v>
      </c>
      <c r="G435" s="104">
        <v>552.16</v>
      </c>
      <c r="H435" s="43">
        <f t="shared" si="14"/>
        <v>1086.92</v>
      </c>
      <c r="I435" s="28" t="str">
        <f>VLOOKUP(B435,'FOLHA RESUMIDA'!C:D,2,0)</f>
        <v>EDNALDO LUIZ TRAJANO</v>
      </c>
    </row>
    <row r="436" spans="1:9">
      <c r="A436" s="93">
        <v>1</v>
      </c>
      <c r="B436" s="93">
        <v>3242</v>
      </c>
      <c r="C436" s="91" t="s">
        <v>365</v>
      </c>
      <c r="D436" s="95">
        <v>1932.38</v>
      </c>
      <c r="E436" s="43">
        <f t="shared" si="13"/>
        <v>160.51000000000022</v>
      </c>
      <c r="F436" s="43">
        <f>IFERROR(VLOOKUP(B436,Plan1!B:D,3,0),"0,00")</f>
        <v>534.76</v>
      </c>
      <c r="G436" s="104">
        <v>1237.1099999999999</v>
      </c>
      <c r="H436" s="43">
        <f t="shared" si="14"/>
        <v>1771.87</v>
      </c>
      <c r="I436" s="28" t="str">
        <f>VLOOKUP(B436,'FOLHA RESUMIDA'!C:D,2,0)</f>
        <v>CLAUDIO HENRIQUE G DE OLIVEIRA</v>
      </c>
    </row>
    <row r="437" spans="1:9">
      <c r="A437" s="93">
        <v>1</v>
      </c>
      <c r="B437" s="93">
        <v>3245</v>
      </c>
      <c r="C437" s="91" t="s">
        <v>366</v>
      </c>
      <c r="D437" s="95">
        <v>9057.3700000000008</v>
      </c>
      <c r="E437" s="43">
        <f t="shared" si="13"/>
        <v>2924.4700000000012</v>
      </c>
      <c r="F437" s="43">
        <f>IFERROR(VLOOKUP(B437,Plan1!B:D,3,0),"0,00")</f>
        <v>3079.51</v>
      </c>
      <c r="G437" s="104">
        <v>3053.39</v>
      </c>
      <c r="H437" s="43">
        <f t="shared" si="14"/>
        <v>6132.9</v>
      </c>
      <c r="I437" s="28" t="str">
        <f>VLOOKUP(B437,'FOLHA RESUMIDA'!C:D,2,0)</f>
        <v>EUGENIO PACELLI R DE ARAUJO</v>
      </c>
    </row>
    <row r="438" spans="1:9">
      <c r="A438" s="93">
        <v>1</v>
      </c>
      <c r="B438" s="93">
        <v>3247</v>
      </c>
      <c r="C438" s="91" t="s">
        <v>367</v>
      </c>
      <c r="D438" s="95">
        <v>8083.89</v>
      </c>
      <c r="E438" s="43">
        <f t="shared" si="13"/>
        <v>1863.3400000000001</v>
      </c>
      <c r="F438" s="43">
        <f>IFERROR(VLOOKUP(B438,Plan1!B:D,3,0),"0,00")</f>
        <v>3079.51</v>
      </c>
      <c r="G438" s="104">
        <v>3141.04</v>
      </c>
      <c r="H438" s="43">
        <f t="shared" si="14"/>
        <v>6220.55</v>
      </c>
      <c r="I438" s="28" t="str">
        <f>VLOOKUP(B438,'FOLHA RESUMIDA'!C:D,2,0)</f>
        <v>LEONARDO ARAUJO PAES BARRETO</v>
      </c>
    </row>
    <row r="439" spans="1:9">
      <c r="A439" s="93">
        <v>1</v>
      </c>
      <c r="B439" s="93">
        <v>3249</v>
      </c>
      <c r="C439" s="91" t="s">
        <v>368</v>
      </c>
      <c r="D439" s="95">
        <v>4451.2700000000004</v>
      </c>
      <c r="E439" s="43">
        <f t="shared" si="13"/>
        <v>2110.1700000000005</v>
      </c>
      <c r="F439" s="43">
        <f>IFERROR(VLOOKUP(B439,Plan1!B:D,3,0),"0,00")</f>
        <v>1434.78</v>
      </c>
      <c r="G439" s="104">
        <v>906.32</v>
      </c>
      <c r="H439" s="43">
        <f t="shared" si="14"/>
        <v>2341.1</v>
      </c>
      <c r="I439" s="28" t="str">
        <f>VLOOKUP(B439,'FOLHA RESUMIDA'!C:D,2,0)</f>
        <v>LUCIANA MARIA BASTO DE AQUINO</v>
      </c>
    </row>
    <row r="440" spans="1:9">
      <c r="A440" s="93">
        <v>1</v>
      </c>
      <c r="B440" s="93">
        <v>3250</v>
      </c>
      <c r="C440" s="91" t="s">
        <v>369</v>
      </c>
      <c r="D440" s="95">
        <v>4092.18</v>
      </c>
      <c r="E440" s="43">
        <f t="shared" si="13"/>
        <v>1920.08</v>
      </c>
      <c r="F440" s="43">
        <f>IFERROR(VLOOKUP(B440,Plan1!B:D,3,0),"0,00")</f>
        <v>1291.3</v>
      </c>
      <c r="G440" s="104">
        <v>880.8</v>
      </c>
      <c r="H440" s="43">
        <f t="shared" si="14"/>
        <v>2172.1</v>
      </c>
      <c r="I440" s="28" t="str">
        <f>VLOOKUP(B440,'FOLHA RESUMIDA'!C:D,2,0)</f>
        <v>GERMANA DE MELO LOBO FREIRE</v>
      </c>
    </row>
    <row r="441" spans="1:9">
      <c r="A441" s="93">
        <v>1</v>
      </c>
      <c r="B441" s="93">
        <v>3256</v>
      </c>
      <c r="C441" s="91" t="s">
        <v>370</v>
      </c>
      <c r="D441" s="95">
        <v>4219.9399999999996</v>
      </c>
      <c r="E441" s="43">
        <f t="shared" si="13"/>
        <v>1361.5699999999997</v>
      </c>
      <c r="F441" s="43">
        <f>IFERROR(VLOOKUP(B441,Plan1!B:D,3,0),"0,00")</f>
        <v>1434.78</v>
      </c>
      <c r="G441" s="104">
        <v>1423.59</v>
      </c>
      <c r="H441" s="43">
        <f t="shared" si="14"/>
        <v>2858.37</v>
      </c>
      <c r="I441" s="28" t="str">
        <f>VLOOKUP(B441,'FOLHA RESUMIDA'!C:D,2,0)</f>
        <v>JOAO ALFREDO SOARES DE AVELLAR</v>
      </c>
    </row>
    <row r="442" spans="1:9">
      <c r="A442" s="93">
        <v>1</v>
      </c>
      <c r="B442" s="93">
        <v>3258</v>
      </c>
      <c r="C442" s="91" t="s">
        <v>371</v>
      </c>
      <c r="D442" s="95">
        <v>7174.34</v>
      </c>
      <c r="E442" s="43">
        <f t="shared" si="13"/>
        <v>1886.7600000000002</v>
      </c>
      <c r="F442" s="43">
        <f>IFERROR(VLOOKUP(B442,Plan1!B:D,3,0),"0,00")</f>
        <v>2439.2800000000002</v>
      </c>
      <c r="G442" s="104">
        <v>2848.3</v>
      </c>
      <c r="H442" s="43">
        <f t="shared" si="14"/>
        <v>5287.58</v>
      </c>
      <c r="I442" s="28" t="str">
        <f>VLOOKUP(B442,'FOLHA RESUMIDA'!C:D,2,0)</f>
        <v>TIAGO CHAVIER GONCALVES</v>
      </c>
    </row>
    <row r="443" spans="1:9">
      <c r="A443" s="93">
        <v>1</v>
      </c>
      <c r="B443" s="93">
        <v>3263</v>
      </c>
      <c r="C443" s="91" t="s">
        <v>372</v>
      </c>
      <c r="D443" s="95">
        <v>7174.34</v>
      </c>
      <c r="E443" s="43">
        <f t="shared" si="13"/>
        <v>1732.7299999999996</v>
      </c>
      <c r="F443" s="43">
        <f>IFERROR(VLOOKUP(B443,Plan1!B:D,3,0),"0,00")</f>
        <v>2439.2800000000002</v>
      </c>
      <c r="G443" s="104">
        <v>3002.33</v>
      </c>
      <c r="H443" s="43">
        <f t="shared" si="14"/>
        <v>5441.6100000000006</v>
      </c>
      <c r="I443" s="37" t="str">
        <f>VLOOKUP(B443,'FOLHA RESUMIDA'!C:D,2,0)</f>
        <v>ANA CECILIA DE SENA T SOUZA</v>
      </c>
    </row>
    <row r="444" spans="1:9">
      <c r="A444" s="93">
        <v>1</v>
      </c>
      <c r="B444" s="93">
        <v>3278</v>
      </c>
      <c r="C444" s="91" t="s">
        <v>373</v>
      </c>
      <c r="D444" s="95">
        <v>3797.94</v>
      </c>
      <c r="E444" s="43">
        <f t="shared" si="13"/>
        <v>543.5300000000002</v>
      </c>
      <c r="F444" s="43">
        <f>IFERROR(VLOOKUP(B444,Plan1!B:D,3,0),"0,00")</f>
        <v>1291.3</v>
      </c>
      <c r="G444" s="104">
        <v>1963.11</v>
      </c>
      <c r="H444" s="43">
        <f t="shared" si="14"/>
        <v>3254.41</v>
      </c>
      <c r="I444" s="37" t="str">
        <f>VLOOKUP(B444,'FOLHA RESUMIDA'!C:D,2,0)</f>
        <v>FILIPE JOSE C F AMORIM</v>
      </c>
    </row>
    <row r="445" spans="1:9">
      <c r="A445" s="93">
        <v>1</v>
      </c>
      <c r="B445" s="93">
        <v>3281</v>
      </c>
      <c r="C445" s="91" t="s">
        <v>374</v>
      </c>
      <c r="D445" s="95">
        <v>2753.5</v>
      </c>
      <c r="E445" s="43">
        <f t="shared" si="13"/>
        <v>531.04</v>
      </c>
      <c r="F445" s="43">
        <f>IFERROR(VLOOKUP(B445,Plan1!B:D,3,0),"0,00")</f>
        <v>695.19</v>
      </c>
      <c r="G445" s="104">
        <v>1527.27</v>
      </c>
      <c r="H445" s="43">
        <f t="shared" si="14"/>
        <v>2222.46</v>
      </c>
      <c r="I445" s="28" t="str">
        <f>VLOOKUP(B445,'FOLHA RESUMIDA'!C:D,2,0)</f>
        <v>PAULO AUGUSTO DA SILVA</v>
      </c>
    </row>
    <row r="446" spans="1:9">
      <c r="A446" s="93">
        <v>1</v>
      </c>
      <c r="B446" s="93">
        <v>3283</v>
      </c>
      <c r="C446" s="91" t="s">
        <v>375</v>
      </c>
      <c r="D446" s="95">
        <v>7450.86</v>
      </c>
      <c r="E446" s="43">
        <f t="shared" si="13"/>
        <v>1727.8999999999996</v>
      </c>
      <c r="F446" s="43">
        <f>IFERROR(VLOOKUP(B446,Plan1!B:D,3,0),"0,00")</f>
        <v>2439.2800000000002</v>
      </c>
      <c r="G446" s="104">
        <v>3283.68</v>
      </c>
      <c r="H446" s="43">
        <f t="shared" si="14"/>
        <v>5722.96</v>
      </c>
      <c r="I446" s="28" t="str">
        <f>VLOOKUP(B446,'FOLHA RESUMIDA'!C:D,2,0)</f>
        <v>MANUELA A DE SENA L VENTURA</v>
      </c>
    </row>
    <row r="447" spans="1:9">
      <c r="A447" s="93">
        <v>1</v>
      </c>
      <c r="B447" s="93">
        <v>3289</v>
      </c>
      <c r="C447" s="91" t="s">
        <v>376</v>
      </c>
      <c r="D447" s="95">
        <v>11963.52</v>
      </c>
      <c r="E447" s="43">
        <f t="shared" si="13"/>
        <v>2968.880000000001</v>
      </c>
      <c r="F447" s="43">
        <f>IFERROR(VLOOKUP(B447,Plan1!B:D,3,0),"0,00")</f>
        <v>4067.6</v>
      </c>
      <c r="G447" s="104">
        <v>4927.04</v>
      </c>
      <c r="H447" s="43">
        <f t="shared" si="14"/>
        <v>8994.64</v>
      </c>
      <c r="I447" s="28" t="str">
        <f>VLOOKUP(B447,'FOLHA RESUMIDA'!C:D,2,0)</f>
        <v>JOSE NIVALDO BRAYNER DE ARAUJO</v>
      </c>
    </row>
    <row r="448" spans="1:9">
      <c r="A448" s="93">
        <v>1</v>
      </c>
      <c r="B448" s="93">
        <v>3304</v>
      </c>
      <c r="C448" s="91" t="s">
        <v>377</v>
      </c>
      <c r="D448" s="95">
        <v>1687.97</v>
      </c>
      <c r="E448" s="43">
        <f t="shared" si="13"/>
        <v>232.19000000000005</v>
      </c>
      <c r="F448" s="43">
        <f>IFERROR(VLOOKUP(B448,Plan1!B:D,3,0),"0,00")</f>
        <v>573.91</v>
      </c>
      <c r="G448" s="104">
        <v>881.87</v>
      </c>
      <c r="H448" s="43">
        <f t="shared" si="14"/>
        <v>1455.78</v>
      </c>
      <c r="I448" s="28" t="str">
        <f>VLOOKUP(B448,'FOLHA RESUMIDA'!C:D,2,0)</f>
        <v>CARLOS ALBERTO DE ARAUJO FILHO</v>
      </c>
    </row>
    <row r="449" spans="1:9">
      <c r="A449" s="93">
        <v>1</v>
      </c>
      <c r="B449" s="93">
        <v>3312</v>
      </c>
      <c r="C449" s="91" t="s">
        <v>378</v>
      </c>
      <c r="D449" s="95">
        <v>7344.34</v>
      </c>
      <c r="E449" s="43">
        <f t="shared" si="13"/>
        <v>3295.31</v>
      </c>
      <c r="F449" s="43">
        <f>IFERROR(VLOOKUP(B449,Plan1!B:D,3,0),"0,00")</f>
        <v>2316.88</v>
      </c>
      <c r="G449" s="104">
        <v>1732.15</v>
      </c>
      <c r="H449" s="43">
        <f t="shared" si="14"/>
        <v>4049.03</v>
      </c>
      <c r="I449" s="28" t="str">
        <f>VLOOKUP(B449,'FOLHA RESUMIDA'!C:D,2,0)</f>
        <v>DIMAS PEREIRA DANTAS</v>
      </c>
    </row>
    <row r="450" spans="1:9">
      <c r="A450" s="93">
        <v>1</v>
      </c>
      <c r="B450" s="93">
        <v>3314</v>
      </c>
      <c r="C450" s="91" t="s">
        <v>379</v>
      </c>
      <c r="D450" s="95">
        <v>4219.9399999999996</v>
      </c>
      <c r="E450" s="43">
        <f t="shared" si="13"/>
        <v>1906.4999999999995</v>
      </c>
      <c r="F450" s="43">
        <f>IFERROR(VLOOKUP(B450,Plan1!B:D,3,0),"0,00")</f>
        <v>1434.78</v>
      </c>
      <c r="G450" s="104">
        <v>878.66</v>
      </c>
      <c r="H450" s="43">
        <f t="shared" si="14"/>
        <v>2313.44</v>
      </c>
      <c r="I450" s="28" t="str">
        <f>VLOOKUP(B450,'FOLHA RESUMIDA'!C:D,2,0)</f>
        <v>LUIZ ANTONIO GRANJA DE MENEZES</v>
      </c>
    </row>
    <row r="451" spans="1:9">
      <c r="A451" s="93">
        <v>1</v>
      </c>
      <c r="B451" s="93">
        <v>3316</v>
      </c>
      <c r="C451" s="91" t="s">
        <v>380</v>
      </c>
      <c r="D451" s="95">
        <v>1265.98</v>
      </c>
      <c r="E451" s="43">
        <f t="shared" si="13"/>
        <v>163.82999999999993</v>
      </c>
      <c r="F451" s="43">
        <f>IFERROR(VLOOKUP(B451,Plan1!B:D,3,0),"0,00")</f>
        <v>430.43</v>
      </c>
      <c r="G451" s="104">
        <v>671.72</v>
      </c>
      <c r="H451" s="43">
        <f t="shared" si="14"/>
        <v>1102.1500000000001</v>
      </c>
      <c r="I451" s="28" t="str">
        <f>VLOOKUP(B451,'FOLHA RESUMIDA'!C:D,2,0)</f>
        <v>MAYARA CRISTINA NUNES DE LIRA</v>
      </c>
    </row>
    <row r="452" spans="1:9">
      <c r="A452" s="93">
        <v>1</v>
      </c>
      <c r="B452" s="93">
        <v>3317</v>
      </c>
      <c r="C452" s="91" t="s">
        <v>381</v>
      </c>
      <c r="D452" s="95">
        <v>1630.66</v>
      </c>
      <c r="E452" s="43">
        <f t="shared" si="13"/>
        <v>1095.8900000000001</v>
      </c>
      <c r="F452" s="43">
        <f>IFERROR(VLOOKUP(B452,Plan1!B:D,3,0),"0,00")</f>
        <v>534.77</v>
      </c>
      <c r="G452" s="104">
        <v>0</v>
      </c>
      <c r="H452" s="43">
        <f t="shared" si="14"/>
        <v>534.77</v>
      </c>
      <c r="I452" s="28" t="str">
        <f>VLOOKUP(B452,'FOLHA RESUMIDA'!C:D,2,0)</f>
        <v>KATIA CRISTINA B DA SILVA</v>
      </c>
    </row>
    <row r="453" spans="1:9">
      <c r="A453" s="93">
        <v>1</v>
      </c>
      <c r="B453" s="93">
        <v>3319</v>
      </c>
      <c r="C453" s="91" t="s">
        <v>382</v>
      </c>
      <c r="D453" s="95">
        <v>1754.18</v>
      </c>
      <c r="E453" s="43">
        <f t="shared" si="13"/>
        <v>501.19000000000005</v>
      </c>
      <c r="F453" s="43">
        <f>IFERROR(VLOOKUP(B453,Plan1!B:D,3,0),"0,00")</f>
        <v>751.52</v>
      </c>
      <c r="G453" s="104">
        <v>501.47</v>
      </c>
      <c r="H453" s="43">
        <f t="shared" si="14"/>
        <v>1252.99</v>
      </c>
      <c r="I453" s="28" t="str">
        <f>VLOOKUP(B453,'FOLHA RESUMIDA'!C:D,2,0)</f>
        <v>MARIA EMILIA DE A S E SILVA</v>
      </c>
    </row>
    <row r="454" spans="1:9">
      <c r="A454" s="93">
        <v>1</v>
      </c>
      <c r="B454" s="93">
        <v>3322</v>
      </c>
      <c r="C454" s="91" t="s">
        <v>383</v>
      </c>
      <c r="D454" s="95">
        <v>2045.48</v>
      </c>
      <c r="E454" s="43">
        <f t="shared" si="13"/>
        <v>516.2800000000002</v>
      </c>
      <c r="F454" s="43">
        <f>IFERROR(VLOOKUP(B454,Plan1!B:D,3,0),"0,00")</f>
        <v>534.77</v>
      </c>
      <c r="G454" s="104">
        <v>994.43</v>
      </c>
      <c r="H454" s="43">
        <f t="shared" si="14"/>
        <v>1529.1999999999998</v>
      </c>
      <c r="I454" s="28" t="str">
        <f>VLOOKUP(B454,'FOLHA RESUMIDA'!C:D,2,0)</f>
        <v>JOSEFINA DA SILVA RODRIGUES</v>
      </c>
    </row>
    <row r="455" spans="1:9">
      <c r="A455" s="93">
        <v>1</v>
      </c>
      <c r="B455" s="93">
        <v>3324</v>
      </c>
      <c r="C455" s="91" t="s">
        <v>384</v>
      </c>
      <c r="D455" s="95">
        <v>7807.37</v>
      </c>
      <c r="E455" s="43">
        <f t="shared" ref="E455:E502" si="15">D455-H455</f>
        <v>3826.41</v>
      </c>
      <c r="F455" s="43">
        <f>IFERROR(VLOOKUP(B455,Plan1!B:D,3,0),"0,00")</f>
        <v>2654.51</v>
      </c>
      <c r="G455" s="104">
        <v>1326.45</v>
      </c>
      <c r="H455" s="43">
        <f t="shared" ref="H455:H502" si="16">F455+G455</f>
        <v>3980.96</v>
      </c>
      <c r="I455" s="28" t="str">
        <f>VLOOKUP(B455,'FOLHA RESUMIDA'!C:D,2,0)</f>
        <v>ANDRE LUIZ DE MOURA MELO</v>
      </c>
    </row>
    <row r="456" spans="1:9">
      <c r="A456" s="93">
        <v>1</v>
      </c>
      <c r="B456" s="93">
        <v>3325</v>
      </c>
      <c r="C456" s="91" t="s">
        <v>385</v>
      </c>
      <c r="D456" s="95">
        <v>7174.34</v>
      </c>
      <c r="E456" s="43">
        <f t="shared" si="15"/>
        <v>4204.55</v>
      </c>
      <c r="F456" s="43">
        <f>IFERROR(VLOOKUP(B456,Plan1!B:D,3,0),"0,00")</f>
        <v>2439.2800000000002</v>
      </c>
      <c r="G456" s="104">
        <v>530.51</v>
      </c>
      <c r="H456" s="43">
        <f t="shared" si="16"/>
        <v>2969.79</v>
      </c>
      <c r="I456" s="28" t="str">
        <f>VLOOKUP(B456,'FOLHA RESUMIDA'!C:D,2,0)</f>
        <v>MANOEL DE LIMA BARBOSA</v>
      </c>
    </row>
    <row r="457" spans="1:9">
      <c r="A457" s="93">
        <v>1</v>
      </c>
      <c r="B457" s="93">
        <v>3327</v>
      </c>
      <c r="C457" s="91" t="s">
        <v>386</v>
      </c>
      <c r="D457" s="95">
        <v>7174.34</v>
      </c>
      <c r="E457" s="43">
        <f t="shared" si="15"/>
        <v>1599.7199999999993</v>
      </c>
      <c r="F457" s="43">
        <f>IFERROR(VLOOKUP(B457,Plan1!B:D,3,0),"0,00")</f>
        <v>2439.2800000000002</v>
      </c>
      <c r="G457" s="104">
        <v>3135.34</v>
      </c>
      <c r="H457" s="43">
        <f t="shared" si="16"/>
        <v>5574.6200000000008</v>
      </c>
      <c r="I457" s="28" t="str">
        <f>VLOOKUP(B457,'FOLHA RESUMIDA'!C:D,2,0)</f>
        <v>NATALIA DOURADO DA FONTE</v>
      </c>
    </row>
    <row r="458" spans="1:9">
      <c r="A458" s="93">
        <v>1</v>
      </c>
      <c r="B458" s="93">
        <v>3328</v>
      </c>
      <c r="C458" s="91" t="s">
        <v>387</v>
      </c>
      <c r="D458" s="95">
        <v>7174.34</v>
      </c>
      <c r="E458" s="43">
        <f t="shared" si="15"/>
        <v>2620.4400000000005</v>
      </c>
      <c r="F458" s="43">
        <f>IFERROR(VLOOKUP(B458,Plan1!B:D,3,0),"0,00")</f>
        <v>2439.2800000000002</v>
      </c>
      <c r="G458" s="104">
        <v>2114.62</v>
      </c>
      <c r="H458" s="43">
        <f t="shared" si="16"/>
        <v>4553.8999999999996</v>
      </c>
      <c r="I458" s="28" t="str">
        <f>VLOOKUP(B458,'FOLHA RESUMIDA'!C:D,2,0)</f>
        <v>VINICIUS JOSE OLIVEIRA D SOUSA</v>
      </c>
    </row>
    <row r="459" spans="1:9">
      <c r="A459" s="93">
        <v>1</v>
      </c>
      <c r="B459" s="93">
        <v>3333</v>
      </c>
      <c r="C459" s="91" t="s">
        <v>388</v>
      </c>
      <c r="D459" s="95">
        <v>1178.6199999999999</v>
      </c>
      <c r="E459" s="43">
        <f t="shared" si="15"/>
        <v>354.54999999999995</v>
      </c>
      <c r="F459" s="43">
        <f>IFERROR(VLOOKUP(B459,Plan1!B:D,3,0),"0,00")</f>
        <v>400.73</v>
      </c>
      <c r="G459" s="104">
        <v>423.34</v>
      </c>
      <c r="H459" s="43">
        <f t="shared" si="16"/>
        <v>824.06999999999994</v>
      </c>
      <c r="I459" s="28" t="str">
        <f>VLOOKUP(B459,'FOLHA RESUMIDA'!C:D,2,0)</f>
        <v>JOSE HIGO MARQUES RENER</v>
      </c>
    </row>
    <row r="460" spans="1:9">
      <c r="A460" s="93">
        <v>1</v>
      </c>
      <c r="B460" s="93">
        <v>3336</v>
      </c>
      <c r="C460" s="91" t="s">
        <v>389</v>
      </c>
      <c r="D460" s="95">
        <v>1854.7</v>
      </c>
      <c r="E460" s="43">
        <f t="shared" si="15"/>
        <v>765.60000000000014</v>
      </c>
      <c r="F460" s="43">
        <f>IFERROR(VLOOKUP(B460,Plan1!B:D,3,0),"0,00")</f>
        <v>400.73</v>
      </c>
      <c r="G460" s="104">
        <v>688.37</v>
      </c>
      <c r="H460" s="43">
        <f t="shared" si="16"/>
        <v>1089.0999999999999</v>
      </c>
      <c r="I460" s="28" t="str">
        <f>VLOOKUP(B460,'FOLHA RESUMIDA'!C:D,2,0)</f>
        <v>MICHELLI HELENA LIMA DA SILVA</v>
      </c>
    </row>
    <row r="461" spans="1:9">
      <c r="A461" s="93">
        <v>1</v>
      </c>
      <c r="B461" s="93">
        <v>3338</v>
      </c>
      <c r="C461" s="91" t="s">
        <v>390</v>
      </c>
      <c r="D461" s="95">
        <v>4219.9399999999996</v>
      </c>
      <c r="E461" s="43">
        <f t="shared" si="15"/>
        <v>746.32999999999993</v>
      </c>
      <c r="F461" s="43">
        <f>IFERROR(VLOOKUP(B461,Plan1!B:D,3,0),"0,00")</f>
        <v>1434.78</v>
      </c>
      <c r="G461" s="104">
        <v>2038.83</v>
      </c>
      <c r="H461" s="43">
        <f t="shared" si="16"/>
        <v>3473.6099999999997</v>
      </c>
      <c r="I461" s="28" t="str">
        <f>VLOOKUP(B461,'FOLHA RESUMIDA'!C:D,2,0)</f>
        <v>IAN THIAGO DE LIMA BARBOSA</v>
      </c>
    </row>
    <row r="462" spans="1:9">
      <c r="A462" s="93">
        <v>1</v>
      </c>
      <c r="B462" s="93">
        <v>3339</v>
      </c>
      <c r="C462" s="91" t="s">
        <v>391</v>
      </c>
      <c r="D462" s="95">
        <v>2736.54</v>
      </c>
      <c r="E462" s="43">
        <f t="shared" si="15"/>
        <v>2090.6</v>
      </c>
      <c r="F462" s="43">
        <f>IFERROR(VLOOKUP(B462,Plan1!B:D,3,0),"0,00")</f>
        <v>328.38</v>
      </c>
      <c r="G462" s="104">
        <v>317.56</v>
      </c>
      <c r="H462" s="43">
        <f t="shared" si="16"/>
        <v>645.94000000000005</v>
      </c>
      <c r="I462" s="28" t="str">
        <f>VLOOKUP(B462,'FOLHA RESUMIDA'!C:D,2,0)</f>
        <v>ANA CAROLINA CALLAND ROSA</v>
      </c>
    </row>
    <row r="463" spans="1:9">
      <c r="A463" s="93">
        <v>1</v>
      </c>
      <c r="B463" s="93">
        <v>3340</v>
      </c>
      <c r="C463" s="91" t="s">
        <v>392</v>
      </c>
      <c r="D463" s="95">
        <v>7174.34</v>
      </c>
      <c r="E463" s="43">
        <f t="shared" si="15"/>
        <v>2604.2399999999998</v>
      </c>
      <c r="F463" s="43">
        <f>IFERROR(VLOOKUP(B463,Plan1!B:D,3,0),"0,00")</f>
        <v>2439.2800000000002</v>
      </c>
      <c r="G463" s="104">
        <v>2130.8200000000002</v>
      </c>
      <c r="H463" s="43">
        <f t="shared" si="16"/>
        <v>4570.1000000000004</v>
      </c>
      <c r="I463" s="28" t="str">
        <f>VLOOKUP(B463,'FOLHA RESUMIDA'!C:D,2,0)</f>
        <v>SANDRO MARQUES TEIXEIRA</v>
      </c>
    </row>
    <row r="464" spans="1:9">
      <c r="A464" s="93">
        <v>1</v>
      </c>
      <c r="B464" s="93">
        <v>3341</v>
      </c>
      <c r="C464" s="91" t="s">
        <v>393</v>
      </c>
      <c r="D464" s="95">
        <v>5317.12</v>
      </c>
      <c r="E464" s="43">
        <f t="shared" si="15"/>
        <v>5052.1099999999997</v>
      </c>
      <c r="F464" s="43" t="str">
        <f>IFERROR(VLOOKUP(B464,Plan1!B:D,3,0),"0,00")</f>
        <v>0,00</v>
      </c>
      <c r="G464" s="104">
        <v>265.01</v>
      </c>
      <c r="H464" s="43">
        <f t="shared" si="16"/>
        <v>265.01</v>
      </c>
      <c r="I464" s="28" t="str">
        <f>VLOOKUP(B464,'FOLHA RESUMIDA'!C:D,2,0)</f>
        <v>JOSE VICTOR M A BARBOSA</v>
      </c>
    </row>
    <row r="465" spans="1:14">
      <c r="A465" s="93">
        <v>1</v>
      </c>
      <c r="B465" s="93">
        <v>3343</v>
      </c>
      <c r="C465" s="91" t="s">
        <v>394</v>
      </c>
      <c r="D465" s="95">
        <v>1687.97</v>
      </c>
      <c r="E465" s="43">
        <f t="shared" si="15"/>
        <v>138.51</v>
      </c>
      <c r="F465" s="43">
        <f>IFERROR(VLOOKUP(B465,Plan1!B:D,3,0),"0,00")</f>
        <v>430.43</v>
      </c>
      <c r="G465" s="104">
        <v>1119.03</v>
      </c>
      <c r="H465" s="43">
        <f t="shared" si="16"/>
        <v>1549.46</v>
      </c>
      <c r="I465" s="28" t="str">
        <f>VLOOKUP(B465,'FOLHA RESUMIDA'!C:D,2,0)</f>
        <v>MARCELO MONTEIRO DE C. FILHO</v>
      </c>
    </row>
    <row r="466" spans="1:14">
      <c r="A466" s="93">
        <v>1</v>
      </c>
      <c r="B466" s="93">
        <v>3344</v>
      </c>
      <c r="C466" s="91" t="s">
        <v>395</v>
      </c>
      <c r="D466" s="95">
        <v>1586.1</v>
      </c>
      <c r="E466" s="43">
        <f t="shared" si="15"/>
        <v>978.94999999999993</v>
      </c>
      <c r="F466" s="43" t="str">
        <f>IFERROR(VLOOKUP(B466,Plan1!B:D,3,0),"0,00")</f>
        <v>0,00</v>
      </c>
      <c r="G466" s="104">
        <v>607.15</v>
      </c>
      <c r="H466" s="43">
        <f t="shared" si="16"/>
        <v>607.15</v>
      </c>
      <c r="I466" s="28" t="str">
        <f>VLOOKUP(B466,'FOLHA RESUMIDA'!C:D,2,0)</f>
        <v>JEANE DE ALMEIDA C REVOREDO</v>
      </c>
    </row>
    <row r="467" spans="1:14">
      <c r="A467" s="93">
        <v>1</v>
      </c>
      <c r="B467" s="93">
        <v>3345</v>
      </c>
      <c r="C467" s="91" t="s">
        <v>396</v>
      </c>
      <c r="D467" s="95">
        <v>1507.08</v>
      </c>
      <c r="E467" s="43">
        <f t="shared" si="15"/>
        <v>607.76</v>
      </c>
      <c r="F467" s="43">
        <f>IFERROR(VLOOKUP(B467,Plan1!B:D,3,0),"0,00")</f>
        <v>400.73</v>
      </c>
      <c r="G467" s="104">
        <v>498.59</v>
      </c>
      <c r="H467" s="43">
        <f t="shared" si="16"/>
        <v>899.31999999999994</v>
      </c>
      <c r="I467" s="28" t="str">
        <f>VLOOKUP(B467,'FOLHA RESUMIDA'!C:D,2,0)</f>
        <v>ELIZABETE BARBOSA W D OLIVEIRA</v>
      </c>
    </row>
    <row r="468" spans="1:14">
      <c r="A468" s="93">
        <v>1</v>
      </c>
      <c r="B468" s="93">
        <v>3346</v>
      </c>
      <c r="C468" s="91" t="s">
        <v>397</v>
      </c>
      <c r="D468" s="95">
        <v>1427.79</v>
      </c>
      <c r="E468" s="43">
        <f t="shared" si="15"/>
        <v>293.61999999999989</v>
      </c>
      <c r="F468" s="43">
        <f>IFERROR(VLOOKUP(B468,Plan1!B:D,3,0),"0,00")</f>
        <v>364.82</v>
      </c>
      <c r="G468" s="104">
        <v>769.35</v>
      </c>
      <c r="H468" s="43">
        <f t="shared" si="16"/>
        <v>1134.17</v>
      </c>
      <c r="I468" s="28" t="str">
        <f>VLOOKUP(B468,'FOLHA RESUMIDA'!C:D,2,0)</f>
        <v>EMANOELLA RAFAELA D S A SILVA</v>
      </c>
    </row>
    <row r="469" spans="1:14">
      <c r="A469" s="93">
        <v>1</v>
      </c>
      <c r="B469" s="93">
        <v>3348</v>
      </c>
      <c r="C469" s="91" t="s">
        <v>398</v>
      </c>
      <c r="D469" s="95">
        <v>1595.62</v>
      </c>
      <c r="E469" s="43">
        <f t="shared" si="15"/>
        <v>1236.3699999999999</v>
      </c>
      <c r="F469" s="43" t="str">
        <f>IFERROR(VLOOKUP(B469,Plan1!B:D,3,0),"0,00")</f>
        <v>0,00</v>
      </c>
      <c r="G469" s="104">
        <v>359.25</v>
      </c>
      <c r="H469" s="43">
        <f t="shared" si="16"/>
        <v>359.25</v>
      </c>
      <c r="I469" s="28" t="str">
        <f>VLOOKUP(B469,'FOLHA RESUMIDA'!C:D,2,0)</f>
        <v>KARLA FERREIRA DA SILVA</v>
      </c>
    </row>
    <row r="470" spans="1:14">
      <c r="A470" s="93">
        <v>1</v>
      </c>
      <c r="B470" s="93">
        <v>3349</v>
      </c>
      <c r="C470" s="91" t="s">
        <v>399</v>
      </c>
      <c r="D470" s="95">
        <v>1100.0899999999999</v>
      </c>
      <c r="E470" s="43">
        <f t="shared" si="15"/>
        <v>353.99</v>
      </c>
      <c r="F470" s="43">
        <f>IFERROR(VLOOKUP(B470,Plan1!B:D,3,0),"0,00")</f>
        <v>364.82</v>
      </c>
      <c r="G470" s="104">
        <v>381.28</v>
      </c>
      <c r="H470" s="43">
        <f t="shared" si="16"/>
        <v>746.09999999999991</v>
      </c>
      <c r="I470" s="28" t="str">
        <f>VLOOKUP(B470,'FOLHA RESUMIDA'!C:D,2,0)</f>
        <v>NILZA PEREIRA DA SILVA</v>
      </c>
    </row>
    <row r="471" spans="1:14">
      <c r="A471" s="93">
        <v>1</v>
      </c>
      <c r="B471" s="93">
        <v>3351</v>
      </c>
      <c r="C471" s="91" t="s">
        <v>400</v>
      </c>
      <c r="D471" s="95">
        <v>1495.74</v>
      </c>
      <c r="E471" s="43">
        <f t="shared" si="15"/>
        <v>1369.77</v>
      </c>
      <c r="F471" s="43" t="str">
        <f>IFERROR(VLOOKUP(B471,Plan1!B:D,3,0),"0,00")</f>
        <v>0,00</v>
      </c>
      <c r="G471" s="104">
        <v>125.97</v>
      </c>
      <c r="H471" s="43">
        <f t="shared" si="16"/>
        <v>125.97</v>
      </c>
      <c r="I471" s="28" t="str">
        <f>VLOOKUP(B471,'FOLHA RESUMIDA'!C:D,2,0)</f>
        <v>SIMONE ARAUJO DE ALMEIDA</v>
      </c>
      <c r="M471" s="23"/>
      <c r="N471" s="21"/>
    </row>
    <row r="472" spans="1:14">
      <c r="A472" s="93">
        <v>1</v>
      </c>
      <c r="B472" s="93">
        <v>3352</v>
      </c>
      <c r="C472" s="91" t="s">
        <v>401</v>
      </c>
      <c r="D472" s="95">
        <v>2835.08</v>
      </c>
      <c r="E472" s="43">
        <f t="shared" si="15"/>
        <v>1872.4</v>
      </c>
      <c r="F472" s="43" t="str">
        <f>IFERROR(VLOOKUP(B472,Plan1!B:D,3,0),"0,00")</f>
        <v>0,00</v>
      </c>
      <c r="G472" s="104">
        <v>962.68</v>
      </c>
      <c r="H472" s="43">
        <f t="shared" si="16"/>
        <v>962.68</v>
      </c>
      <c r="I472" s="28" t="str">
        <f>VLOOKUP(B472,'FOLHA RESUMIDA'!C:D,2,0)</f>
        <v>CARLA SABRINA DE FREITAS LIMA</v>
      </c>
    </row>
    <row r="473" spans="1:14">
      <c r="A473" s="93">
        <v>1</v>
      </c>
      <c r="B473" s="93">
        <v>3353</v>
      </c>
      <c r="C473" s="91" t="s">
        <v>402</v>
      </c>
      <c r="D473" s="95">
        <v>1178.6199999999999</v>
      </c>
      <c r="E473" s="43">
        <f t="shared" si="15"/>
        <v>151.59999999999991</v>
      </c>
      <c r="F473" s="43">
        <f>IFERROR(VLOOKUP(B473,Plan1!B:D,3,0),"0,00")</f>
        <v>400.73</v>
      </c>
      <c r="G473" s="104">
        <v>626.29</v>
      </c>
      <c r="H473" s="43">
        <f t="shared" si="16"/>
        <v>1027.02</v>
      </c>
      <c r="I473" s="28" t="str">
        <f>VLOOKUP(B473,'FOLHA RESUMIDA'!C:D,2,0)</f>
        <v>LUCIO ANDRE DA SILVA</v>
      </c>
    </row>
    <row r="474" spans="1:14">
      <c r="A474" s="93">
        <v>1</v>
      </c>
      <c r="B474" s="93">
        <v>3354</v>
      </c>
      <c r="C474" s="91" t="s">
        <v>403</v>
      </c>
      <c r="D474" s="95">
        <v>1360.51</v>
      </c>
      <c r="E474" s="43">
        <f t="shared" si="15"/>
        <v>995.69</v>
      </c>
      <c r="F474" s="43">
        <f>IFERROR(VLOOKUP(B474,Plan1!B:D,3,0),"0,00")</f>
        <v>364.82</v>
      </c>
      <c r="G474" s="104">
        <v>0</v>
      </c>
      <c r="H474" s="43">
        <f t="shared" si="16"/>
        <v>364.82</v>
      </c>
      <c r="I474" s="28" t="str">
        <f>VLOOKUP(B474,'FOLHA RESUMIDA'!C:D,2,0)</f>
        <v>ADRIANA BASILIO DA SILVA</v>
      </c>
    </row>
    <row r="475" spans="1:14">
      <c r="A475" s="93">
        <v>1</v>
      </c>
      <c r="B475" s="93">
        <v>3355</v>
      </c>
      <c r="C475" s="91" t="s">
        <v>404</v>
      </c>
      <c r="D475" s="95">
        <v>1506.41</v>
      </c>
      <c r="E475" s="43">
        <f t="shared" si="15"/>
        <v>305.1400000000001</v>
      </c>
      <c r="F475" s="43">
        <f>IFERROR(VLOOKUP(B475,Plan1!B:D,3,0),"0,00")</f>
        <v>400.73</v>
      </c>
      <c r="G475" s="104">
        <v>800.54</v>
      </c>
      <c r="H475" s="43">
        <f t="shared" si="16"/>
        <v>1201.27</v>
      </c>
      <c r="I475" s="28" t="str">
        <f>VLOOKUP(B475,'FOLHA RESUMIDA'!C:D,2,0)</f>
        <v>ANA CAROLINE GOMES PEREIRA</v>
      </c>
    </row>
    <row r="476" spans="1:14">
      <c r="A476" s="93">
        <v>1</v>
      </c>
      <c r="B476" s="93">
        <v>3356</v>
      </c>
      <c r="C476" s="91" t="s">
        <v>405</v>
      </c>
      <c r="D476" s="95">
        <v>1100</v>
      </c>
      <c r="E476" s="43">
        <f t="shared" si="15"/>
        <v>89.789999999999964</v>
      </c>
      <c r="F476" s="43">
        <f>IFERROR(VLOOKUP(B476,Plan1!B:D,3,0),"0,00")</f>
        <v>364.82</v>
      </c>
      <c r="G476" s="104">
        <v>645.39</v>
      </c>
      <c r="H476" s="43">
        <f t="shared" si="16"/>
        <v>1010.21</v>
      </c>
      <c r="I476" s="28" t="str">
        <f>VLOOKUP(B476,'FOLHA RESUMIDA'!C:D,2,0)</f>
        <v>MARIA GABRIELLY DE S SANTOS</v>
      </c>
    </row>
    <row r="477" spans="1:14">
      <c r="A477" s="93">
        <v>1</v>
      </c>
      <c r="B477" s="93">
        <v>3358</v>
      </c>
      <c r="C477" s="91" t="s">
        <v>406</v>
      </c>
      <c r="D477" s="95">
        <v>11963.52</v>
      </c>
      <c r="E477" s="43">
        <f t="shared" si="15"/>
        <v>3319.7300000000014</v>
      </c>
      <c r="F477" s="43">
        <f>IFERROR(VLOOKUP(B477,Plan1!B:D,3,0),"0,00")</f>
        <v>4067.6</v>
      </c>
      <c r="G477" s="104">
        <v>4576.1899999999996</v>
      </c>
      <c r="H477" s="43">
        <f t="shared" si="16"/>
        <v>8643.7899999999991</v>
      </c>
      <c r="I477" s="28" t="str">
        <f>VLOOKUP(B477,'FOLHA RESUMIDA'!C:D,2,0)</f>
        <v>SERGIO LUIZ DE NORONHA</v>
      </c>
    </row>
    <row r="478" spans="1:14">
      <c r="A478" s="93">
        <v>1</v>
      </c>
      <c r="B478" s="93">
        <v>3359</v>
      </c>
      <c r="C478" s="91" t="s">
        <v>407</v>
      </c>
      <c r="D478" s="95">
        <v>7174.44</v>
      </c>
      <c r="E478" s="43">
        <f t="shared" si="15"/>
        <v>1651.88</v>
      </c>
      <c r="F478" s="43">
        <f>IFERROR(VLOOKUP(B478,Plan1!B:D,3,0),"0,00")</f>
        <v>2439.31</v>
      </c>
      <c r="G478" s="104">
        <v>3083.25</v>
      </c>
      <c r="H478" s="43">
        <f t="shared" si="16"/>
        <v>5522.5599999999995</v>
      </c>
      <c r="I478" s="28" t="str">
        <f>VLOOKUP(B478,'FOLHA RESUMIDA'!C:D,2,0)</f>
        <v>ALICE ANA BARBOSA ROSENDO</v>
      </c>
    </row>
    <row r="479" spans="1:14">
      <c r="A479" s="93">
        <v>1</v>
      </c>
      <c r="B479" s="93">
        <v>3361</v>
      </c>
      <c r="C479" s="91" t="s">
        <v>408</v>
      </c>
      <c r="D479" s="95">
        <v>4350.9799999999996</v>
      </c>
      <c r="E479" s="43">
        <f t="shared" si="15"/>
        <v>999.26999999999953</v>
      </c>
      <c r="F479" s="43">
        <f>IFERROR(VLOOKUP(B479,Plan1!B:D,3,0),"0,00")</f>
        <v>1291.3</v>
      </c>
      <c r="G479" s="104">
        <v>2060.41</v>
      </c>
      <c r="H479" s="43">
        <f t="shared" si="16"/>
        <v>3351.71</v>
      </c>
      <c r="I479" s="28" t="str">
        <f>VLOOKUP(B479,'FOLHA RESUMIDA'!C:D,2,0)</f>
        <v>DANIELLY C. DO NASCIMENTO</v>
      </c>
    </row>
    <row r="480" spans="1:14">
      <c r="A480" s="93">
        <v>1</v>
      </c>
      <c r="B480" s="93">
        <v>3362</v>
      </c>
      <c r="C480" s="91" t="s">
        <v>409</v>
      </c>
      <c r="D480" s="95">
        <v>1687.97</v>
      </c>
      <c r="E480" s="43">
        <f t="shared" si="15"/>
        <v>532.20000000000005</v>
      </c>
      <c r="F480" s="43">
        <f>IFERROR(VLOOKUP(B480,Plan1!B:D,3,0),"0,00")</f>
        <v>573.91</v>
      </c>
      <c r="G480" s="104">
        <v>581.86</v>
      </c>
      <c r="H480" s="43">
        <f t="shared" si="16"/>
        <v>1155.77</v>
      </c>
      <c r="I480" s="28" t="str">
        <f>VLOOKUP(B480,'FOLHA RESUMIDA'!C:D,2,0)</f>
        <v>LEANDRA NASCIMENTO ESTEFANIO</v>
      </c>
    </row>
    <row r="481" spans="1:9">
      <c r="A481" s="93">
        <v>1</v>
      </c>
      <c r="B481" s="93">
        <v>3364</v>
      </c>
      <c r="C481" s="91" t="s">
        <v>410</v>
      </c>
      <c r="D481" s="95">
        <v>1427.79</v>
      </c>
      <c r="E481" s="43">
        <f t="shared" si="15"/>
        <v>261.34999999999991</v>
      </c>
      <c r="F481" s="43">
        <f>IFERROR(VLOOKUP(B481,Plan1!B:D,3,0),"0,00")</f>
        <v>364.82</v>
      </c>
      <c r="G481" s="104">
        <v>801.62</v>
      </c>
      <c r="H481" s="43">
        <f t="shared" si="16"/>
        <v>1166.44</v>
      </c>
      <c r="I481" s="28" t="str">
        <f>VLOOKUP(B481,'FOLHA RESUMIDA'!C:D,2,0)</f>
        <v>ADRIANO JOSE MARTINS DA SILVA</v>
      </c>
    </row>
    <row r="482" spans="1:9">
      <c r="A482" s="93">
        <v>1</v>
      </c>
      <c r="B482" s="93">
        <v>3365</v>
      </c>
      <c r="C482" s="91" t="s">
        <v>411</v>
      </c>
      <c r="D482" s="95">
        <v>7174.34</v>
      </c>
      <c r="E482" s="43">
        <f t="shared" si="15"/>
        <v>1672.3500000000004</v>
      </c>
      <c r="F482" s="43">
        <f>IFERROR(VLOOKUP(B482,Plan1!B:D,3,0),"0,00")</f>
        <v>2439.2800000000002</v>
      </c>
      <c r="G482" s="104">
        <v>3062.71</v>
      </c>
      <c r="H482" s="43">
        <f t="shared" si="16"/>
        <v>5501.99</v>
      </c>
      <c r="I482" s="28" t="str">
        <f>VLOOKUP(B482,'FOLHA RESUMIDA'!C:D,2,0)</f>
        <v>ANA LUIZA VELOSO DE O L COSTA</v>
      </c>
    </row>
    <row r="483" spans="1:9">
      <c r="A483" s="93">
        <v>1</v>
      </c>
      <c r="B483" s="93">
        <v>3366</v>
      </c>
      <c r="C483" s="91" t="s">
        <v>412</v>
      </c>
      <c r="D483" s="95">
        <v>7174.34</v>
      </c>
      <c r="E483" s="43">
        <f t="shared" si="15"/>
        <v>1651.8600000000006</v>
      </c>
      <c r="F483" s="43">
        <f>IFERROR(VLOOKUP(B483,Plan1!B:D,3,0),"0,00")</f>
        <v>2439.2800000000002</v>
      </c>
      <c r="G483" s="104">
        <v>3083.2</v>
      </c>
      <c r="H483" s="43">
        <f t="shared" si="16"/>
        <v>5522.48</v>
      </c>
      <c r="I483" s="28" t="str">
        <f>VLOOKUP(B483,'FOLHA RESUMIDA'!C:D,2,0)</f>
        <v>JOSE RICARDO OLIVEIRA CHAGAS</v>
      </c>
    </row>
    <row r="484" spans="1:9">
      <c r="A484" s="93">
        <v>1</v>
      </c>
      <c r="B484" s="93">
        <v>3367</v>
      </c>
      <c r="C484" s="91" t="s">
        <v>592</v>
      </c>
      <c r="D484" s="95">
        <v>4772.9799999999996</v>
      </c>
      <c r="E484" s="43">
        <f t="shared" si="15"/>
        <v>783.48999999999978</v>
      </c>
      <c r="F484" s="43">
        <f>IFERROR(VLOOKUP(B484,Plan1!B:D,3,0),"0,00")</f>
        <v>1434.78</v>
      </c>
      <c r="G484" s="104">
        <v>2554.71</v>
      </c>
      <c r="H484" s="43">
        <f t="shared" si="16"/>
        <v>3989.49</v>
      </c>
      <c r="I484" s="28" t="str">
        <f>VLOOKUP(B484,'FOLHA RESUMIDA'!C:D,2,0)</f>
        <v>ROBERTA BARBOSA  DE A PACHECO</v>
      </c>
    </row>
    <row r="485" spans="1:9">
      <c r="A485" s="93">
        <v>1</v>
      </c>
      <c r="B485" s="93">
        <v>3370</v>
      </c>
      <c r="C485" s="91" t="s">
        <v>591</v>
      </c>
      <c r="D485" s="95">
        <v>7807.37</v>
      </c>
      <c r="E485" s="43">
        <f t="shared" si="15"/>
        <v>1825.9399999999996</v>
      </c>
      <c r="F485" s="43">
        <f>IFERROR(VLOOKUP(B485,Plan1!B:D,3,0),"0,00")</f>
        <v>2654.51</v>
      </c>
      <c r="G485" s="104">
        <v>3326.92</v>
      </c>
      <c r="H485" s="43">
        <f t="shared" si="16"/>
        <v>5981.43</v>
      </c>
      <c r="I485" s="28" t="str">
        <f>VLOOKUP(B485,'FOLHA RESUMIDA'!C:D,2,0)</f>
        <v>LITIO TADEU C R  DOS SANTOS</v>
      </c>
    </row>
    <row r="486" spans="1:9">
      <c r="A486" s="93">
        <v>1</v>
      </c>
      <c r="B486" s="93">
        <v>3373</v>
      </c>
      <c r="C486" s="91" t="s">
        <v>598</v>
      </c>
      <c r="D486" s="95">
        <v>7174.34</v>
      </c>
      <c r="E486" s="43">
        <f t="shared" si="15"/>
        <v>1834.37</v>
      </c>
      <c r="F486" s="43">
        <f>IFERROR(VLOOKUP(B486,Plan1!B:D,3,0),"0,00")</f>
        <v>2439.2800000000002</v>
      </c>
      <c r="G486" s="104">
        <v>2900.69</v>
      </c>
      <c r="H486" s="43">
        <f t="shared" si="16"/>
        <v>5339.97</v>
      </c>
      <c r="I486" s="28" t="str">
        <f>VLOOKUP(B486,'FOLHA RESUMIDA'!C:D,2,0)</f>
        <v>LEANDRO RAMOS M DE ANDRADE</v>
      </c>
    </row>
    <row r="487" spans="1:9">
      <c r="A487" s="93">
        <v>1</v>
      </c>
      <c r="B487" s="93">
        <v>3375</v>
      </c>
      <c r="C487" s="91" t="s">
        <v>599</v>
      </c>
      <c r="D487" s="95">
        <v>7174.34</v>
      </c>
      <c r="E487" s="43">
        <f t="shared" si="15"/>
        <v>1754.5200000000004</v>
      </c>
      <c r="F487" s="43">
        <f>IFERROR(VLOOKUP(B487,Plan1!B:D,3,0),"0,00")</f>
        <v>2439.2800000000002</v>
      </c>
      <c r="G487" s="104">
        <v>2980.54</v>
      </c>
      <c r="H487" s="43">
        <f t="shared" si="16"/>
        <v>5419.82</v>
      </c>
      <c r="I487" s="28" t="str">
        <f>VLOOKUP(B487,'FOLHA RESUMIDA'!C:D,2,0)</f>
        <v>LETICIA LIRA DE SOUSA</v>
      </c>
    </row>
    <row r="488" spans="1:9">
      <c r="A488" s="93">
        <v>1</v>
      </c>
      <c r="B488" s="93">
        <v>3376</v>
      </c>
      <c r="C488" s="91" t="s">
        <v>602</v>
      </c>
      <c r="D488" s="95">
        <v>1151.27</v>
      </c>
      <c r="E488" s="43">
        <f t="shared" si="15"/>
        <v>313.90999999999997</v>
      </c>
      <c r="F488" s="43">
        <f>IFERROR(VLOOKUP(B488,Plan1!B:D,3,0),"0,00")</f>
        <v>364.82</v>
      </c>
      <c r="G488" s="104">
        <v>472.54</v>
      </c>
      <c r="H488" s="43">
        <f t="shared" si="16"/>
        <v>837.36</v>
      </c>
      <c r="I488" s="28" t="str">
        <f>VLOOKUP(B488,'FOLHA RESUMIDA'!C:D,2,0)</f>
        <v>SILVIA LUIZA DE SOUZA E SILVA</v>
      </c>
    </row>
    <row r="489" spans="1:9">
      <c r="A489" s="93">
        <v>1</v>
      </c>
      <c r="B489" s="93">
        <v>3378</v>
      </c>
      <c r="C489" s="91" t="s">
        <v>605</v>
      </c>
      <c r="D489" s="95">
        <v>7174.34</v>
      </c>
      <c r="E489" s="43">
        <f t="shared" si="15"/>
        <v>2861.74</v>
      </c>
      <c r="F489" s="43">
        <f>IFERROR(VLOOKUP(B489,Plan1!B:D,3,0),"0,00")</f>
        <v>2439.2800000000002</v>
      </c>
      <c r="G489" s="104">
        <v>1873.32</v>
      </c>
      <c r="H489" s="43">
        <f t="shared" si="16"/>
        <v>4312.6000000000004</v>
      </c>
      <c r="I489" s="28" t="str">
        <f>VLOOKUP(B489,'FOLHA RESUMIDA'!C:D,2,0)</f>
        <v>EDIVALDO MANOEL DA SILVA FILHO</v>
      </c>
    </row>
    <row r="490" spans="1:9">
      <c r="A490" s="93">
        <v>1</v>
      </c>
      <c r="B490" s="93">
        <v>3379</v>
      </c>
      <c r="C490" s="91" t="s">
        <v>606</v>
      </c>
      <c r="D490" s="95">
        <v>4219.9399999999996</v>
      </c>
      <c r="E490" s="43">
        <f t="shared" si="15"/>
        <v>659.05999999999949</v>
      </c>
      <c r="F490" s="43">
        <f>IFERROR(VLOOKUP(B490,Plan1!B:D,3,0),"0,00")</f>
        <v>1434.78</v>
      </c>
      <c r="G490" s="104">
        <v>2126.1</v>
      </c>
      <c r="H490" s="43">
        <f t="shared" si="16"/>
        <v>3560.88</v>
      </c>
      <c r="I490" s="28" t="str">
        <f>VLOOKUP(B490,'FOLHA RESUMIDA'!C:D,2,0)</f>
        <v>ITAMAR XAVIER DE SA</v>
      </c>
    </row>
    <row r="491" spans="1:9">
      <c r="A491" s="93">
        <v>1</v>
      </c>
      <c r="B491" s="93">
        <v>3380</v>
      </c>
      <c r="C491" s="91" t="s">
        <v>607</v>
      </c>
      <c r="D491" s="95">
        <v>1265.98</v>
      </c>
      <c r="E491" s="43">
        <f t="shared" si="15"/>
        <v>287.23</v>
      </c>
      <c r="F491" s="43">
        <f>IFERROR(VLOOKUP(B491,Plan1!B:D,3,0),"0,00")</f>
        <v>430.43</v>
      </c>
      <c r="G491" s="104">
        <v>548.32000000000005</v>
      </c>
      <c r="H491" s="43">
        <f t="shared" si="16"/>
        <v>978.75</v>
      </c>
      <c r="I491" s="28" t="str">
        <f>VLOOKUP(B491,'FOLHA RESUMIDA'!C:D,2,0)</f>
        <v>ALAN MALHEIRO PASTICK</v>
      </c>
    </row>
    <row r="492" spans="1:9">
      <c r="A492" s="93">
        <v>1</v>
      </c>
      <c r="B492" s="93">
        <v>3381</v>
      </c>
      <c r="C492" s="91" t="s">
        <v>608</v>
      </c>
      <c r="D492" s="95">
        <v>1646.21</v>
      </c>
      <c r="E492" s="43">
        <f t="shared" si="15"/>
        <v>138.94000000000005</v>
      </c>
      <c r="F492" s="43">
        <f>IFERROR(VLOOKUP(B492,Plan1!B:D,3,0),"0,00")</f>
        <v>430.43</v>
      </c>
      <c r="G492" s="104">
        <v>1076.8399999999999</v>
      </c>
      <c r="H492" s="43">
        <f t="shared" si="16"/>
        <v>1507.27</v>
      </c>
      <c r="I492" s="28" t="str">
        <f>VLOOKUP(B492,'FOLHA RESUMIDA'!C:D,2,0)</f>
        <v>MARIA VITORIA ALVES VILA NOVA</v>
      </c>
    </row>
    <row r="493" spans="1:9">
      <c r="A493" s="93">
        <v>1</v>
      </c>
      <c r="B493" s="93">
        <v>3382</v>
      </c>
      <c r="C493" s="91" t="s">
        <v>609</v>
      </c>
      <c r="D493" s="95">
        <v>7807.37</v>
      </c>
      <c r="E493" s="43">
        <f t="shared" si="15"/>
        <v>1992.4799999999996</v>
      </c>
      <c r="F493" s="43">
        <f>IFERROR(VLOOKUP(B493,Plan1!B:D,3,0),"0,00")</f>
        <v>2654.51</v>
      </c>
      <c r="G493" s="104">
        <v>3160.38</v>
      </c>
      <c r="H493" s="43">
        <f t="shared" si="16"/>
        <v>5814.89</v>
      </c>
      <c r="I493" s="28" t="str">
        <f>VLOOKUP(B493,'FOLHA RESUMIDA'!C:D,2,0)</f>
        <v>FERNANDA DA SILVA P DE ANDRADE</v>
      </c>
    </row>
    <row r="494" spans="1:9">
      <c r="A494" s="93">
        <v>1</v>
      </c>
      <c r="B494" s="93">
        <v>3383</v>
      </c>
      <c r="C494" s="91" t="s">
        <v>611</v>
      </c>
      <c r="D494" s="95">
        <v>13292.8</v>
      </c>
      <c r="E494" s="43">
        <f t="shared" si="15"/>
        <v>3282.2999999999993</v>
      </c>
      <c r="F494" s="43">
        <f>IFERROR(VLOOKUP(B494,Plan1!B:D,3,0),"0,00")</f>
        <v>4519.55</v>
      </c>
      <c r="G494" s="104">
        <v>5490.95</v>
      </c>
      <c r="H494" s="43">
        <f t="shared" si="16"/>
        <v>10010.5</v>
      </c>
      <c r="I494" s="28" t="str">
        <f>VLOOKUP(B494,'FOLHA RESUMIDA'!C:D,2,0)</f>
        <v>PLINIO ANTONIO L P FILHO</v>
      </c>
    </row>
    <row r="495" spans="1:9">
      <c r="A495" s="93">
        <v>1</v>
      </c>
      <c r="B495" s="93">
        <v>3384</v>
      </c>
      <c r="C495" s="91" t="s">
        <v>614</v>
      </c>
      <c r="D495" s="95">
        <v>7174.34</v>
      </c>
      <c r="E495" s="43">
        <f t="shared" si="15"/>
        <v>1547.58</v>
      </c>
      <c r="F495" s="106">
        <f>IFERROR(VLOOKUP(B495,Plan1!B:D,3,0),"0,00")</f>
        <v>2439.2800000000002</v>
      </c>
      <c r="G495" s="104">
        <v>3187.48</v>
      </c>
      <c r="H495" s="43">
        <f t="shared" si="16"/>
        <v>5626.76</v>
      </c>
      <c r="I495" s="28" t="str">
        <f>VLOOKUP(B495,'FOLHA RESUMIDA'!C:D,2,0)</f>
        <v>ADRIANA LOPES NOBREGA F BARROS</v>
      </c>
    </row>
    <row r="496" spans="1:9">
      <c r="A496" s="93">
        <v>1</v>
      </c>
      <c r="B496" s="93">
        <v>3385</v>
      </c>
      <c r="C496" s="91" t="s">
        <v>615</v>
      </c>
      <c r="D496" s="95">
        <v>7174.34</v>
      </c>
      <c r="E496" s="43">
        <f t="shared" si="15"/>
        <v>1651.8600000000006</v>
      </c>
      <c r="F496" s="106">
        <f>IFERROR(VLOOKUP(B496,Plan1!B:D,3,0),"0,00")</f>
        <v>2439.2800000000002</v>
      </c>
      <c r="G496" s="104">
        <v>3083.2</v>
      </c>
      <c r="H496" s="43">
        <f t="shared" si="16"/>
        <v>5522.48</v>
      </c>
      <c r="I496" s="28" t="str">
        <f>VLOOKUP(B496,'FOLHA RESUMIDA'!C:D,2,0)</f>
        <v>BRUNO MARCELO DE LIMA E SILVA</v>
      </c>
    </row>
    <row r="497" spans="1:13">
      <c r="A497" s="93">
        <v>1</v>
      </c>
      <c r="B497" s="93">
        <v>3386</v>
      </c>
      <c r="C497" s="91" t="s">
        <v>617</v>
      </c>
      <c r="D497" s="95">
        <v>1265.98</v>
      </c>
      <c r="E497" s="43">
        <f t="shared" si="15"/>
        <v>183.6099999999999</v>
      </c>
      <c r="F497" s="106">
        <f>IFERROR(VLOOKUP(B497,Plan1!B:D,3,0),"0,00")</f>
        <v>430.43</v>
      </c>
      <c r="G497" s="104">
        <v>651.94000000000005</v>
      </c>
      <c r="H497" s="106">
        <f t="shared" si="16"/>
        <v>1082.3700000000001</v>
      </c>
      <c r="I497" s="28" t="str">
        <f>VLOOKUP(B497,'FOLHA RESUMIDA'!C:D,2,0)</f>
        <v>EWERTON RODRIGO PAZ DE SANTANA</v>
      </c>
    </row>
    <row r="498" spans="1:13">
      <c r="A498" s="93">
        <v>1</v>
      </c>
      <c r="B498" s="93">
        <v>3387</v>
      </c>
      <c r="C498" s="91" t="s">
        <v>618</v>
      </c>
      <c r="D498" s="95">
        <v>7174.34</v>
      </c>
      <c r="E498" s="43">
        <f t="shared" si="15"/>
        <v>1728.46</v>
      </c>
      <c r="F498" s="106">
        <f>IFERROR(VLOOKUP(B498,Plan1!B:D,3,0),"0,00")</f>
        <v>2439.2800000000002</v>
      </c>
      <c r="G498" s="104">
        <v>3006.6</v>
      </c>
      <c r="H498" s="106">
        <f t="shared" si="16"/>
        <v>5445.88</v>
      </c>
      <c r="I498" s="28" t="str">
        <f>VLOOKUP(B498,'FOLHA RESUMIDA'!C:D,2,0)</f>
        <v>ELHO WENIO DA SILVA</v>
      </c>
    </row>
    <row r="499" spans="1:13">
      <c r="A499" s="93">
        <v>1</v>
      </c>
      <c r="B499" s="93">
        <v>3388</v>
      </c>
      <c r="C499" s="91" t="s">
        <v>634</v>
      </c>
      <c r="D499" s="95">
        <v>3952.67</v>
      </c>
      <c r="E499" s="43">
        <f t="shared" si="15"/>
        <v>554.71</v>
      </c>
      <c r="F499" s="106">
        <f>IFERROR(VLOOKUP(B499,Plan1!B:D,3,0),"0,00")</f>
        <v>1291.3</v>
      </c>
      <c r="G499" s="104">
        <v>2106.66</v>
      </c>
      <c r="H499" s="106">
        <f t="shared" si="16"/>
        <v>3397.96</v>
      </c>
      <c r="I499" s="28" t="str">
        <f>VLOOKUP(B499,'FOLHA RESUMIDA'!C:D,2,0)</f>
        <v>SERGIO GOUVEIA LOYO</v>
      </c>
    </row>
    <row r="500" spans="1:13">
      <c r="A500" s="93">
        <v>1</v>
      </c>
      <c r="B500" s="93">
        <v>3389</v>
      </c>
      <c r="C500" s="91" t="s">
        <v>636</v>
      </c>
      <c r="D500" s="95">
        <v>1265.98</v>
      </c>
      <c r="E500" s="43">
        <f t="shared" si="15"/>
        <v>98.529999999999973</v>
      </c>
      <c r="F500" s="106" t="str">
        <f>IFERROR(VLOOKUP(B500,Plan1!B:D,3,0),"0,00")</f>
        <v>0,00</v>
      </c>
      <c r="G500" s="104">
        <v>1167.45</v>
      </c>
      <c r="H500" s="106">
        <f t="shared" si="16"/>
        <v>1167.45</v>
      </c>
      <c r="I500" s="28" t="str">
        <f>VLOOKUP(B500,'FOLHA RESUMIDA'!C:D,2,0)</f>
        <v>ALBERTO AFFONSO F M  TRINDADE</v>
      </c>
    </row>
    <row r="501" spans="1:13">
      <c r="A501" s="93">
        <v>1</v>
      </c>
      <c r="B501" s="93">
        <v>3390</v>
      </c>
      <c r="C501" s="91" t="s">
        <v>635</v>
      </c>
      <c r="D501" s="95">
        <v>384.67</v>
      </c>
      <c r="E501" s="106">
        <f t="shared" si="15"/>
        <v>29.949999999999989</v>
      </c>
      <c r="F501" s="106" t="str">
        <f>IFERROR(VLOOKUP(B501,Plan1!B:D,3,0),"0,00")</f>
        <v>0,00</v>
      </c>
      <c r="G501" s="104">
        <v>354.72</v>
      </c>
      <c r="H501" s="106">
        <f t="shared" si="16"/>
        <v>354.72</v>
      </c>
      <c r="I501" s="28" t="str">
        <f>VLOOKUP(B501,'FOLHA RESUMIDA'!C:D,2,0)</f>
        <v>ELISABETH DE ARAUJO LOPES</v>
      </c>
    </row>
    <row r="502" spans="1:13">
      <c r="A502" s="93">
        <v>1</v>
      </c>
      <c r="B502" s="93">
        <v>8249</v>
      </c>
      <c r="C502" s="91" t="s">
        <v>413</v>
      </c>
      <c r="D502" s="95">
        <v>3952.47</v>
      </c>
      <c r="E502" s="106">
        <f t="shared" si="15"/>
        <v>2468.4499999999998</v>
      </c>
      <c r="F502" s="106">
        <f>IFERROR(VLOOKUP(B502,Plan1!B:D,3,0),"0,00")</f>
        <v>932.61</v>
      </c>
      <c r="G502" s="104">
        <v>551.41</v>
      </c>
      <c r="H502" s="106">
        <f t="shared" si="16"/>
        <v>1484.02</v>
      </c>
      <c r="I502" s="28" t="str">
        <f>VLOOKUP(B502,'FOLHA RESUMIDA'!C:D,2,0)</f>
        <v>SELMA BEZERRA DE CARVALHO</v>
      </c>
    </row>
    <row r="503" spans="1:13" s="27" customFormat="1">
      <c r="A503" s="92" t="s">
        <v>484</v>
      </c>
      <c r="B503" s="92"/>
      <c r="C503" s="92"/>
      <c r="D503" s="96">
        <f>SUM(D5:D502)</f>
        <v>1798355.3800000031</v>
      </c>
      <c r="E503" s="107">
        <f t="shared" ref="E503:F503" si="17">SUM(E5:E502)</f>
        <v>700433.48999999941</v>
      </c>
      <c r="F503" s="107">
        <f t="shared" si="17"/>
        <v>502880.99000000086</v>
      </c>
      <c r="G503" s="107">
        <f>SUM(G5:G502)</f>
        <v>596408.31999999948</v>
      </c>
      <c r="H503" s="107">
        <f>SUM(H5:H502)</f>
        <v>1099289.3100000003</v>
      </c>
      <c r="I503" s="28"/>
      <c r="L503" s="8"/>
      <c r="M503" s="8"/>
    </row>
    <row r="504" spans="1:13" s="27" customFormat="1">
      <c r="A504" s="89"/>
      <c r="B504" s="89"/>
      <c r="C504" s="89"/>
      <c r="D504" s="97"/>
      <c r="E504" s="41"/>
      <c r="F504" s="41"/>
      <c r="G504" s="105"/>
      <c r="H504" s="41"/>
      <c r="I504" s="28"/>
      <c r="L504" s="8"/>
      <c r="M504" s="8"/>
    </row>
    <row r="505" spans="1:13">
      <c r="A505" s="54"/>
      <c r="B505" s="54"/>
      <c r="C505" s="54"/>
      <c r="D505" s="54"/>
      <c r="E505" s="43"/>
      <c r="F505" s="36"/>
      <c r="G505" s="55"/>
      <c r="H505" s="43"/>
    </row>
    <row r="506" spans="1:13">
      <c r="A506" s="54"/>
      <c r="B506" s="54"/>
      <c r="C506" s="54"/>
      <c r="D506" s="54"/>
      <c r="E506" s="43"/>
      <c r="F506" s="35"/>
      <c r="G506" s="55"/>
      <c r="H506" s="43"/>
    </row>
    <row r="507" spans="1:13">
      <c r="A507" s="54"/>
      <c r="B507" s="54"/>
      <c r="C507" s="54"/>
      <c r="D507" s="54"/>
      <c r="E507" s="31"/>
      <c r="F507" s="31"/>
      <c r="G507" s="55"/>
      <c r="H507" s="22"/>
    </row>
    <row r="508" spans="1:13">
      <c r="A508" s="54"/>
      <c r="B508" s="54"/>
      <c r="C508" s="54"/>
      <c r="D508" s="54"/>
      <c r="E508" s="29"/>
      <c r="F508" s="31"/>
      <c r="G508" s="55"/>
      <c r="H508" s="32"/>
    </row>
    <row r="509" spans="1:13">
      <c r="A509" s="54"/>
      <c r="B509" s="54"/>
      <c r="C509" s="54"/>
      <c r="D509" s="54"/>
      <c r="E509" s="30"/>
      <c r="F509" s="30"/>
      <c r="G509" s="55"/>
    </row>
    <row r="510" spans="1:13">
      <c r="A510" s="54"/>
      <c r="B510" s="54"/>
      <c r="C510" s="54"/>
      <c r="D510" s="54"/>
      <c r="G510" s="55"/>
    </row>
    <row r="511" spans="1:13">
      <c r="A511" s="54"/>
      <c r="B511" s="54"/>
      <c r="C511" s="54"/>
      <c r="D511" s="54"/>
      <c r="G511" s="55"/>
    </row>
  </sheetData>
  <autoFilter ref="A4:I505"/>
  <sortState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E457"/>
  <sheetViews>
    <sheetView topLeftCell="A419" workbookViewId="0">
      <selection activeCell="D457" sqref="D457"/>
    </sheetView>
  </sheetViews>
  <sheetFormatPr defaultRowHeight="12"/>
  <cols>
    <col min="1" max="1" width="4.7109375" style="11" customWidth="1"/>
    <col min="2" max="2" width="8" style="11" bestFit="1" customWidth="1"/>
    <col min="3" max="3" width="34.28515625" style="11" bestFit="1" customWidth="1"/>
    <col min="4" max="4" width="14.140625" style="79" bestFit="1" customWidth="1"/>
    <col min="5" max="16384" width="9.140625" style="26"/>
  </cols>
  <sheetData>
    <row r="2" spans="1:5">
      <c r="A2" s="87" t="s">
        <v>778</v>
      </c>
      <c r="B2" s="86"/>
      <c r="C2" s="86"/>
      <c r="D2" s="86"/>
    </row>
    <row r="4" spans="1:5">
      <c r="A4" s="87" t="s">
        <v>0</v>
      </c>
      <c r="B4" s="87" t="s">
        <v>1</v>
      </c>
      <c r="C4" s="87" t="s">
        <v>2</v>
      </c>
      <c r="D4" s="98" t="s">
        <v>616</v>
      </c>
    </row>
    <row r="5" spans="1:5">
      <c r="A5" s="100">
        <v>1</v>
      </c>
      <c r="B5" s="100">
        <v>200</v>
      </c>
      <c r="C5" s="83" t="s">
        <v>3</v>
      </c>
      <c r="D5" s="80">
        <v>1361.56</v>
      </c>
      <c r="E5" s="26" t="str">
        <f>IFERROR(VLOOKUP(B5,OUTUBRO!B:C,2,0),"")</f>
        <v>MARIA DO CARMO DE SOUSA</v>
      </c>
    </row>
    <row r="6" spans="1:5">
      <c r="A6" s="100">
        <v>1</v>
      </c>
      <c r="B6" s="100">
        <v>397</v>
      </c>
      <c r="C6" s="83" t="s">
        <v>4</v>
      </c>
      <c r="D6" s="80">
        <v>1417.31</v>
      </c>
      <c r="E6" s="26" t="str">
        <f>IFERROR(VLOOKUP(B6,OUTUBRO!B:C,2,0),"")</f>
        <v>MARIA AMARA MEDEIROS</v>
      </c>
    </row>
    <row r="7" spans="1:5">
      <c r="A7" s="100">
        <v>1</v>
      </c>
      <c r="B7" s="100">
        <v>508</v>
      </c>
      <c r="C7" s="83" t="s">
        <v>5</v>
      </c>
      <c r="D7" s="80">
        <v>1440.48</v>
      </c>
      <c r="E7" s="26" t="str">
        <f>IFERROR(VLOOKUP(B7,OUTUBRO!B:C,2,0),"")</f>
        <v>SANDRA EMIDIO PEREIRA</v>
      </c>
    </row>
    <row r="8" spans="1:5">
      <c r="A8" s="100">
        <v>1</v>
      </c>
      <c r="B8" s="100">
        <v>542</v>
      </c>
      <c r="C8" s="83" t="s">
        <v>7</v>
      </c>
      <c r="D8" s="80">
        <v>561.51</v>
      </c>
      <c r="E8" s="26" t="str">
        <f>IFERROR(VLOOKUP(B8,OUTUBRO!B:C,2,0),"")</f>
        <v>ANA MARTA MARCELINO DA SILVA</v>
      </c>
    </row>
    <row r="9" spans="1:5">
      <c r="A9" s="100">
        <v>1</v>
      </c>
      <c r="B9" s="100">
        <v>788</v>
      </c>
      <c r="C9" s="83" t="s">
        <v>8</v>
      </c>
      <c r="D9" s="80">
        <v>950.56</v>
      </c>
      <c r="E9" s="26" t="str">
        <f>IFERROR(VLOOKUP(B9,OUTUBRO!B:C,2,0),"")</f>
        <v>IVONEIDE FRANCISCA S ALMEIDA</v>
      </c>
    </row>
    <row r="10" spans="1:5">
      <c r="A10" s="100">
        <v>1</v>
      </c>
      <c r="B10" s="100">
        <v>820</v>
      </c>
      <c r="C10" s="83" t="s">
        <v>9</v>
      </c>
      <c r="D10" s="80">
        <v>550.32000000000005</v>
      </c>
      <c r="E10" s="26" t="str">
        <f>IFERROR(VLOOKUP(B10,OUTUBRO!B:C,2,0),"")</f>
        <v>JOSE TELMO DA PAIXAO</v>
      </c>
    </row>
    <row r="11" spans="1:5">
      <c r="A11" s="100">
        <v>1</v>
      </c>
      <c r="B11" s="100">
        <v>830</v>
      </c>
      <c r="C11" s="83" t="s">
        <v>10</v>
      </c>
      <c r="D11" s="80">
        <v>1418.91</v>
      </c>
      <c r="E11" s="26" t="str">
        <f>IFERROR(VLOOKUP(B11,OUTUBRO!B:C,2,0),"")</f>
        <v>CARLOS ANTONIO DA SILVA</v>
      </c>
    </row>
    <row r="12" spans="1:5">
      <c r="A12" s="100">
        <v>1</v>
      </c>
      <c r="B12" s="100">
        <v>871</v>
      </c>
      <c r="C12" s="83" t="s">
        <v>12</v>
      </c>
      <c r="D12" s="80">
        <v>1525.84</v>
      </c>
      <c r="E12" s="26" t="str">
        <f>IFERROR(VLOOKUP(B12,OUTUBRO!B:C,2,0),"")</f>
        <v>MARIA LUISA P DE LEMOS</v>
      </c>
    </row>
    <row r="13" spans="1:5">
      <c r="A13" s="100">
        <v>1</v>
      </c>
      <c r="B13" s="100">
        <v>897</v>
      </c>
      <c r="C13" s="83" t="s">
        <v>13</v>
      </c>
      <c r="D13" s="80">
        <v>157.94999999999999</v>
      </c>
      <c r="E13" s="26" t="str">
        <f>IFERROR(VLOOKUP(B13,OUTUBRO!B:C,2,0),"")</f>
        <v>EUNICE DE ASSIS CALIXTO</v>
      </c>
    </row>
    <row r="14" spans="1:5">
      <c r="A14" s="100">
        <v>1</v>
      </c>
      <c r="B14" s="100">
        <v>996</v>
      </c>
      <c r="C14" s="83" t="s">
        <v>14</v>
      </c>
      <c r="D14" s="80">
        <v>1116.42</v>
      </c>
      <c r="E14" s="26" t="str">
        <f>IFERROR(VLOOKUP(B14,OUTUBRO!B:C,2,0),"")</f>
        <v>FIRMINO SIQUEIRA DA SILVA</v>
      </c>
    </row>
    <row r="15" spans="1:5">
      <c r="A15" s="100">
        <v>1</v>
      </c>
      <c r="B15" s="100">
        <v>1008</v>
      </c>
      <c r="C15" s="83" t="s">
        <v>15</v>
      </c>
      <c r="D15" s="80">
        <v>621.66</v>
      </c>
      <c r="E15" s="26" t="str">
        <f>IFERROR(VLOOKUP(B15,OUTUBRO!B:C,2,0),"")</f>
        <v>MARIO JOSE DO NASCIMENTO</v>
      </c>
    </row>
    <row r="16" spans="1:5">
      <c r="A16" s="100">
        <v>1</v>
      </c>
      <c r="B16" s="100">
        <v>1037</v>
      </c>
      <c r="C16" s="83" t="s">
        <v>16</v>
      </c>
      <c r="D16" s="80">
        <v>1063.27</v>
      </c>
      <c r="E16" s="26" t="str">
        <f>IFERROR(VLOOKUP(B16,OUTUBRO!B:C,2,0),"")</f>
        <v>DAVI INACIO FILHO</v>
      </c>
    </row>
    <row r="17" spans="1:5">
      <c r="A17" s="100">
        <v>1</v>
      </c>
      <c r="B17" s="100">
        <v>1051</v>
      </c>
      <c r="C17" s="83" t="s">
        <v>17</v>
      </c>
      <c r="D17" s="80">
        <v>5717.03</v>
      </c>
      <c r="E17" s="26" t="str">
        <f>IFERROR(VLOOKUP(B17,OUTUBRO!B:C,2,0),"")</f>
        <v>GEORGE HAROLD DE B  WALMSLEY</v>
      </c>
    </row>
    <row r="18" spans="1:5">
      <c r="A18" s="100">
        <v>1</v>
      </c>
      <c r="B18" s="100">
        <v>1056</v>
      </c>
      <c r="C18" s="83" t="s">
        <v>18</v>
      </c>
      <c r="D18" s="80">
        <v>1286.99</v>
      </c>
      <c r="E18" s="26" t="str">
        <f>IFERROR(VLOOKUP(B18,OUTUBRO!B:C,2,0),"")</f>
        <v>VALERIA MARIA DA SILVA</v>
      </c>
    </row>
    <row r="19" spans="1:5">
      <c r="A19" s="100">
        <v>1</v>
      </c>
      <c r="B19" s="100">
        <v>1067</v>
      </c>
      <c r="C19" s="83" t="s">
        <v>19</v>
      </c>
      <c r="D19" s="80">
        <v>1367.42</v>
      </c>
      <c r="E19" s="26" t="str">
        <f>IFERROR(VLOOKUP(B19,OUTUBRO!B:C,2,0),"")</f>
        <v>ALCINEIA JOSE CABRAL DE MELO</v>
      </c>
    </row>
    <row r="20" spans="1:5">
      <c r="A20" s="100">
        <v>1</v>
      </c>
      <c r="B20" s="100">
        <v>1071</v>
      </c>
      <c r="C20" s="83" t="s">
        <v>20</v>
      </c>
      <c r="D20" s="80">
        <v>592.05999999999995</v>
      </c>
      <c r="E20" s="26" t="str">
        <f>IFERROR(VLOOKUP(B20,OUTUBRO!B:C,2,0),"")</f>
        <v>MARIA JOSE DA HORA</v>
      </c>
    </row>
    <row r="21" spans="1:5">
      <c r="A21" s="100">
        <v>1</v>
      </c>
      <c r="B21" s="100">
        <v>1080</v>
      </c>
      <c r="C21" s="83" t="s">
        <v>21</v>
      </c>
      <c r="D21" s="80">
        <v>1167.3399999999999</v>
      </c>
      <c r="E21" s="26" t="str">
        <f>IFERROR(VLOOKUP(B21,OUTUBRO!B:C,2,0),"")</f>
        <v>VALDIRENE ANDRE PEREIRA</v>
      </c>
    </row>
    <row r="22" spans="1:5">
      <c r="A22" s="100">
        <v>1</v>
      </c>
      <c r="B22" s="100">
        <v>1099</v>
      </c>
      <c r="C22" s="83" t="s">
        <v>22</v>
      </c>
      <c r="D22" s="80">
        <v>1063.27</v>
      </c>
      <c r="E22" s="26" t="str">
        <f>IFERROR(VLOOKUP(B22,OUTUBRO!B:C,2,0),"")</f>
        <v>VALERIA DA SILVA SOUZA</v>
      </c>
    </row>
    <row r="23" spans="1:5">
      <c r="A23" s="100">
        <v>1</v>
      </c>
      <c r="B23" s="100">
        <v>1125</v>
      </c>
      <c r="C23" s="83" t="s">
        <v>23</v>
      </c>
      <c r="D23" s="80">
        <v>874.75</v>
      </c>
      <c r="E23" s="26" t="str">
        <f>IFERROR(VLOOKUP(B23,OUTUBRO!B:C,2,0),"")</f>
        <v>IVANILDO FELIX DA SILVA</v>
      </c>
    </row>
    <row r="24" spans="1:5">
      <c r="A24" s="100">
        <v>1</v>
      </c>
      <c r="B24" s="100">
        <v>1126</v>
      </c>
      <c r="C24" s="83" t="s">
        <v>24</v>
      </c>
      <c r="D24" s="80">
        <v>1825.07</v>
      </c>
      <c r="E24" s="26" t="str">
        <f>IFERROR(VLOOKUP(B24,OUTUBRO!B:C,2,0),"")</f>
        <v>ALUISIO GOMES FERREIRA FILHO</v>
      </c>
    </row>
    <row r="25" spans="1:5">
      <c r="A25" s="100">
        <v>2</v>
      </c>
      <c r="B25" s="100">
        <v>1135</v>
      </c>
      <c r="C25" s="83" t="s">
        <v>414</v>
      </c>
      <c r="D25" s="80">
        <v>960.37</v>
      </c>
      <c r="E25" s="26" t="str">
        <f>IFERROR(VLOOKUP(B25,OUTUBRO!B:C,2,0),"")</f>
        <v>ANTONIO LUIZ DOS SANTOS</v>
      </c>
    </row>
    <row r="26" spans="1:5">
      <c r="A26" s="100">
        <v>1</v>
      </c>
      <c r="B26" s="100">
        <v>1159</v>
      </c>
      <c r="C26" s="83" t="s">
        <v>25</v>
      </c>
      <c r="D26" s="80">
        <v>473.84</v>
      </c>
      <c r="E26" s="26" t="str">
        <f>IFERROR(VLOOKUP(B26,OUTUBRO!B:C,2,0),"")</f>
        <v>VERA LUCIA MARIA C  DA SILVA</v>
      </c>
    </row>
    <row r="27" spans="1:5">
      <c r="A27" s="100">
        <v>1</v>
      </c>
      <c r="B27" s="100">
        <v>1164</v>
      </c>
      <c r="C27" s="83" t="s">
        <v>26</v>
      </c>
      <c r="D27" s="80">
        <v>1489.85</v>
      </c>
      <c r="E27" s="26" t="str">
        <f>IFERROR(VLOOKUP(B27,OUTUBRO!B:C,2,0),"")</f>
        <v>TERESINHA MARIA DE F  FELIX</v>
      </c>
    </row>
    <row r="28" spans="1:5">
      <c r="A28" s="100">
        <v>1</v>
      </c>
      <c r="B28" s="100">
        <v>1169</v>
      </c>
      <c r="C28" s="83" t="s">
        <v>27</v>
      </c>
      <c r="D28" s="80">
        <v>918.48</v>
      </c>
      <c r="E28" s="26" t="str">
        <f>IFERROR(VLOOKUP(B28,OUTUBRO!B:C,2,0),"")</f>
        <v>MARIA DO CARMO SANTOS</v>
      </c>
    </row>
    <row r="29" spans="1:5">
      <c r="A29" s="100">
        <v>1</v>
      </c>
      <c r="B29" s="100">
        <v>1177</v>
      </c>
      <c r="C29" s="83" t="s">
        <v>28</v>
      </c>
      <c r="D29" s="80">
        <v>1058.81</v>
      </c>
      <c r="E29" s="26" t="str">
        <f>IFERROR(VLOOKUP(B29,OUTUBRO!B:C,2,0),"")</f>
        <v>SELMA MARIA P DO NASCIMENTO</v>
      </c>
    </row>
    <row r="30" spans="1:5">
      <c r="A30" s="100">
        <v>1</v>
      </c>
      <c r="B30" s="100">
        <v>1221</v>
      </c>
      <c r="C30" s="83" t="s">
        <v>29</v>
      </c>
      <c r="D30" s="80">
        <v>2707.11</v>
      </c>
      <c r="E30" s="26" t="str">
        <f>IFERROR(VLOOKUP(B30,OUTUBRO!B:C,2,0),"")</f>
        <v>JOSE CARLOS TENORIO DE MELO</v>
      </c>
    </row>
    <row r="31" spans="1:5">
      <c r="A31" s="100">
        <v>1</v>
      </c>
      <c r="B31" s="100">
        <v>1229</v>
      </c>
      <c r="C31" s="83" t="s">
        <v>30</v>
      </c>
      <c r="D31" s="80">
        <v>1116.42</v>
      </c>
      <c r="E31" s="26" t="str">
        <f>IFERROR(VLOOKUP(B31,OUTUBRO!B:C,2,0),"")</f>
        <v>IVANETE RODRIGUES DOS SANTOS</v>
      </c>
    </row>
    <row r="32" spans="1:5">
      <c r="A32" s="100">
        <v>1</v>
      </c>
      <c r="B32" s="100">
        <v>1243</v>
      </c>
      <c r="C32" s="83" t="s">
        <v>31</v>
      </c>
      <c r="D32" s="80">
        <v>719.65</v>
      </c>
      <c r="E32" s="26" t="str">
        <f>IFERROR(VLOOKUP(B32,OUTUBRO!B:C,2,0),"")</f>
        <v>MARIA EUGENIA VILARIM LIMA</v>
      </c>
    </row>
    <row r="33" spans="1:5">
      <c r="A33" s="100">
        <v>1</v>
      </c>
      <c r="B33" s="100">
        <v>1258</v>
      </c>
      <c r="C33" s="83" t="s">
        <v>32</v>
      </c>
      <c r="D33" s="80">
        <v>1724.94</v>
      </c>
      <c r="E33" s="26" t="str">
        <f>IFERROR(VLOOKUP(B33,OUTUBRO!B:C,2,0),"")</f>
        <v>ADIGALENE RODRIGUES DA SILVA</v>
      </c>
    </row>
    <row r="34" spans="1:5">
      <c r="A34" s="100">
        <v>1</v>
      </c>
      <c r="B34" s="100">
        <v>1267</v>
      </c>
      <c r="C34" s="83" t="s">
        <v>34</v>
      </c>
      <c r="D34" s="80">
        <v>5838.61</v>
      </c>
      <c r="E34" s="26" t="str">
        <f>IFERROR(VLOOKUP(B34,OUTUBRO!B:C,2,0),"")</f>
        <v>MARCO AURELIO O DE OLIVEIRA</v>
      </c>
    </row>
    <row r="35" spans="1:5">
      <c r="A35" s="100">
        <v>1</v>
      </c>
      <c r="B35" s="100">
        <v>1269</v>
      </c>
      <c r="C35" s="83" t="s">
        <v>35</v>
      </c>
      <c r="D35" s="80">
        <v>537.02</v>
      </c>
      <c r="E35" s="26" t="str">
        <f>IFERROR(VLOOKUP(B35,OUTUBRO!B:C,2,0),"")</f>
        <v>VALDECY FERREIRA DA COSTA</v>
      </c>
    </row>
    <row r="36" spans="1:5">
      <c r="A36" s="100">
        <v>1</v>
      </c>
      <c r="B36" s="100">
        <v>1330</v>
      </c>
      <c r="C36" s="83" t="s">
        <v>37</v>
      </c>
      <c r="D36" s="80">
        <v>964.41</v>
      </c>
      <c r="E36" s="26" t="str">
        <f>IFERROR(VLOOKUP(B36,OUTUBRO!B:C,2,0),"")</f>
        <v>IVANISE MARIA DA LUZ SANTOS</v>
      </c>
    </row>
    <row r="37" spans="1:5">
      <c r="A37" s="100">
        <v>1</v>
      </c>
      <c r="B37" s="100">
        <v>1333</v>
      </c>
      <c r="C37" s="83" t="s">
        <v>38</v>
      </c>
      <c r="D37" s="80">
        <v>1063.27</v>
      </c>
      <c r="E37" s="26" t="str">
        <f>IFERROR(VLOOKUP(B37,OUTUBRO!B:C,2,0),"")</f>
        <v>JORGE CUNHA OLIVEIRA</v>
      </c>
    </row>
    <row r="38" spans="1:5">
      <c r="A38" s="100">
        <v>1</v>
      </c>
      <c r="B38" s="100">
        <v>1337</v>
      </c>
      <c r="C38" s="83" t="s">
        <v>39</v>
      </c>
      <c r="D38" s="80">
        <v>1318.87</v>
      </c>
      <c r="E38" s="26" t="str">
        <f>IFERROR(VLOOKUP(B38,OUTUBRO!B:C,2,0),"")</f>
        <v>ROSILDA BARBOSA DOS SANTOS</v>
      </c>
    </row>
    <row r="39" spans="1:5">
      <c r="A39" s="100">
        <v>1</v>
      </c>
      <c r="B39" s="100">
        <v>1363</v>
      </c>
      <c r="C39" s="83" t="s">
        <v>40</v>
      </c>
      <c r="D39" s="80">
        <v>1408.39</v>
      </c>
      <c r="E39" s="26" t="str">
        <f>IFERROR(VLOOKUP(B39,OUTUBRO!B:C,2,0),"")</f>
        <v>JOSE CARLOS FERREIRA DE ARRUDA</v>
      </c>
    </row>
    <row r="40" spans="1:5">
      <c r="A40" s="100">
        <v>1</v>
      </c>
      <c r="B40" s="100">
        <v>1369</v>
      </c>
      <c r="C40" s="83" t="s">
        <v>41</v>
      </c>
      <c r="D40" s="80">
        <v>716.64</v>
      </c>
      <c r="E40" s="26" t="str">
        <f>IFERROR(VLOOKUP(B40,OUTUBRO!B:C,2,0),"")</f>
        <v>ELIANE BATISTA DE CASTILHO</v>
      </c>
    </row>
    <row r="41" spans="1:5">
      <c r="A41" s="100">
        <v>1</v>
      </c>
      <c r="B41" s="100">
        <v>1393</v>
      </c>
      <c r="C41" s="83" t="s">
        <v>42</v>
      </c>
      <c r="D41" s="80">
        <v>1058.81</v>
      </c>
      <c r="E41" s="26" t="str">
        <f>IFERROR(VLOOKUP(B41,OUTUBRO!B:C,2,0),"")</f>
        <v>MANOEL CORREIA DOS SANTOS</v>
      </c>
    </row>
    <row r="42" spans="1:5">
      <c r="A42" s="100">
        <v>1</v>
      </c>
      <c r="B42" s="100">
        <v>1413</v>
      </c>
      <c r="C42" s="83" t="s">
        <v>43</v>
      </c>
      <c r="D42" s="80">
        <v>7119.75</v>
      </c>
      <c r="E42" s="26" t="str">
        <f>IFERROR(VLOOKUP(B42,OUTUBRO!B:C,2,0),"")</f>
        <v>LEDUAR GUEDES DE LIMA</v>
      </c>
    </row>
    <row r="43" spans="1:5">
      <c r="A43" s="100">
        <v>1</v>
      </c>
      <c r="B43" s="100">
        <v>1418</v>
      </c>
      <c r="C43" s="83" t="s">
        <v>44</v>
      </c>
      <c r="D43" s="80">
        <v>1286.99</v>
      </c>
      <c r="E43" s="26" t="str">
        <f>IFERROR(VLOOKUP(B43,OUTUBRO!B:C,2,0),"")</f>
        <v>ELVIS GOMES PEREIRA</v>
      </c>
    </row>
    <row r="44" spans="1:5">
      <c r="A44" s="100">
        <v>1</v>
      </c>
      <c r="B44" s="100">
        <v>1427</v>
      </c>
      <c r="C44" s="83" t="s">
        <v>45</v>
      </c>
      <c r="D44" s="80">
        <v>3796.4</v>
      </c>
      <c r="E44" s="26" t="str">
        <f>IFERROR(VLOOKUP(B44,OUTUBRO!B:C,2,0),"")</f>
        <v>ANA MARIA ELOI DA H  DA SILVA</v>
      </c>
    </row>
    <row r="45" spans="1:5">
      <c r="A45" s="100">
        <v>1</v>
      </c>
      <c r="B45" s="100">
        <v>1429</v>
      </c>
      <c r="C45" s="83" t="s">
        <v>46</v>
      </c>
      <c r="D45" s="80">
        <v>1384.79</v>
      </c>
      <c r="E45" s="26" t="str">
        <f>IFERROR(VLOOKUP(B45,OUTUBRO!B:C,2,0),"")</f>
        <v>JOSE HENRIQUE DA PAZ</v>
      </c>
    </row>
    <row r="46" spans="1:5">
      <c r="A46" s="100">
        <v>1</v>
      </c>
      <c r="B46" s="100">
        <v>1454</v>
      </c>
      <c r="C46" s="83" t="s">
        <v>47</v>
      </c>
      <c r="D46" s="80">
        <v>1267.8900000000001</v>
      </c>
      <c r="E46" s="26" t="str">
        <f>IFERROR(VLOOKUP(B46,OUTUBRO!B:C,2,0),"")</f>
        <v>MAURICIO LOPES DA SILVA</v>
      </c>
    </row>
    <row r="47" spans="1:5">
      <c r="A47" s="100">
        <v>1</v>
      </c>
      <c r="B47" s="100">
        <v>1475</v>
      </c>
      <c r="C47" s="83" t="s">
        <v>48</v>
      </c>
      <c r="D47" s="80">
        <v>1058.81</v>
      </c>
      <c r="E47" s="26" t="str">
        <f>IFERROR(VLOOKUP(B47,OUTUBRO!B:C,2,0),"")</f>
        <v>MARTA ARAUJO DA F  SANTANA</v>
      </c>
    </row>
    <row r="48" spans="1:5">
      <c r="A48" s="100">
        <v>1</v>
      </c>
      <c r="B48" s="100">
        <v>1483</v>
      </c>
      <c r="C48" s="83" t="s">
        <v>49</v>
      </c>
      <c r="D48" s="80">
        <v>174.14</v>
      </c>
      <c r="E48" s="26" t="str">
        <f>IFERROR(VLOOKUP(B48,OUTUBRO!B:C,2,0),"")</f>
        <v>REGINA LEANDRO SANTOS DE LIMA</v>
      </c>
    </row>
    <row r="49" spans="1:5">
      <c r="A49" s="100">
        <v>1</v>
      </c>
      <c r="B49" s="100">
        <v>1522</v>
      </c>
      <c r="C49" s="83" t="s">
        <v>50</v>
      </c>
      <c r="D49" s="80">
        <v>511.45</v>
      </c>
      <c r="E49" s="26" t="str">
        <f>IFERROR(VLOOKUP(B49,OUTUBRO!B:C,2,0),"")</f>
        <v>TEREZINHA P  DA SILVA CORREIA</v>
      </c>
    </row>
    <row r="50" spans="1:5">
      <c r="A50" s="100">
        <v>1</v>
      </c>
      <c r="B50" s="100">
        <v>1536</v>
      </c>
      <c r="C50" s="83" t="s">
        <v>51</v>
      </c>
      <c r="D50" s="80">
        <v>960.37</v>
      </c>
      <c r="E50" s="26" t="str">
        <f>IFERROR(VLOOKUP(B50,OUTUBRO!B:C,2,0),"")</f>
        <v>MARIA ADRIAO DA SILVA</v>
      </c>
    </row>
    <row r="51" spans="1:5">
      <c r="A51" s="100">
        <v>1</v>
      </c>
      <c r="B51" s="100">
        <v>1545</v>
      </c>
      <c r="C51" s="83" t="s">
        <v>52</v>
      </c>
      <c r="D51" s="80">
        <v>1147.8800000000001</v>
      </c>
      <c r="E51" s="26" t="str">
        <f>IFERROR(VLOOKUP(B51,OUTUBRO!B:C,2,0),"")</f>
        <v>HERON VILAR DE ANDRADE</v>
      </c>
    </row>
    <row r="52" spans="1:5">
      <c r="A52" s="100">
        <v>1</v>
      </c>
      <c r="B52" s="100">
        <v>1549</v>
      </c>
      <c r="C52" s="83" t="s">
        <v>53</v>
      </c>
      <c r="D52" s="80">
        <v>1111.75</v>
      </c>
      <c r="E52" s="26" t="str">
        <f>IFERROR(VLOOKUP(B52,OUTUBRO!B:C,2,0),"")</f>
        <v>JOSE JOAQUIM DA SILVA FILHO</v>
      </c>
    </row>
    <row r="53" spans="1:5">
      <c r="A53" s="100">
        <v>1</v>
      </c>
      <c r="B53" s="100">
        <v>1553</v>
      </c>
      <c r="C53" s="83" t="s">
        <v>54</v>
      </c>
      <c r="D53" s="80">
        <v>1063.27</v>
      </c>
      <c r="E53" s="26" t="str">
        <f>IFERROR(VLOOKUP(B53,OUTUBRO!B:C,2,0),"")</f>
        <v>MARIA DO CARMO A DOS SANTOS</v>
      </c>
    </row>
    <row r="54" spans="1:5">
      <c r="A54" s="100">
        <v>1</v>
      </c>
      <c r="B54" s="100">
        <v>1554</v>
      </c>
      <c r="C54" s="83" t="s">
        <v>55</v>
      </c>
      <c r="D54" s="80">
        <v>1642.56</v>
      </c>
      <c r="E54" s="26" t="str">
        <f>IFERROR(VLOOKUP(B54,OUTUBRO!B:C,2,0),"")</f>
        <v>SONEIDE P DO NASCIMENTO CORREA</v>
      </c>
    </row>
    <row r="55" spans="1:5">
      <c r="A55" s="100">
        <v>1</v>
      </c>
      <c r="B55" s="100">
        <v>1561</v>
      </c>
      <c r="C55" s="83" t="s">
        <v>56</v>
      </c>
      <c r="D55" s="80">
        <v>511.45</v>
      </c>
      <c r="E55" s="26" t="str">
        <f>IFERROR(VLOOKUP(B55,OUTUBRO!B:C,2,0),"")</f>
        <v>ANDRE LUIZ MACIEL FERREIRA</v>
      </c>
    </row>
    <row r="56" spans="1:5">
      <c r="A56" s="100">
        <v>1</v>
      </c>
      <c r="B56" s="100">
        <v>1588</v>
      </c>
      <c r="C56" s="83" t="s">
        <v>57</v>
      </c>
      <c r="D56" s="80">
        <v>157.94999999999999</v>
      </c>
      <c r="E56" s="26" t="str">
        <f>IFERROR(VLOOKUP(B56,OUTUBRO!B:C,2,0),"")</f>
        <v>MARIA ANDREA DOS SANTOS</v>
      </c>
    </row>
    <row r="57" spans="1:5">
      <c r="A57" s="100">
        <v>1</v>
      </c>
      <c r="B57" s="100">
        <v>1589</v>
      </c>
      <c r="C57" s="83" t="s">
        <v>58</v>
      </c>
      <c r="D57" s="80">
        <v>511.45</v>
      </c>
      <c r="E57" s="26" t="str">
        <f>IFERROR(VLOOKUP(B57,OUTUBRO!B:C,2,0),"")</f>
        <v>SEVERINA DE SANTANA NEVES</v>
      </c>
    </row>
    <row r="58" spans="1:5">
      <c r="A58" s="100">
        <v>1</v>
      </c>
      <c r="B58" s="100">
        <v>1596</v>
      </c>
      <c r="C58" s="83" t="s">
        <v>59</v>
      </c>
      <c r="D58" s="80">
        <v>719.65</v>
      </c>
      <c r="E58" s="26" t="str">
        <f>IFERROR(VLOOKUP(B58,OUTUBRO!B:C,2,0),"")</f>
        <v>IVANE FRANCISCO DE AZEVEDO</v>
      </c>
    </row>
    <row r="59" spans="1:5">
      <c r="A59" s="100">
        <v>1</v>
      </c>
      <c r="B59" s="100">
        <v>1597</v>
      </c>
      <c r="C59" s="83" t="s">
        <v>60</v>
      </c>
      <c r="D59" s="80">
        <v>1058.81</v>
      </c>
      <c r="E59" s="26" t="str">
        <f>IFERROR(VLOOKUP(B59,OUTUBRO!B:C,2,0),"")</f>
        <v>DILMA NEUZA DAS MERCES</v>
      </c>
    </row>
    <row r="60" spans="1:5">
      <c r="A60" s="100">
        <v>1</v>
      </c>
      <c r="B60" s="100">
        <v>1631</v>
      </c>
      <c r="C60" s="83" t="s">
        <v>61</v>
      </c>
      <c r="D60" s="80">
        <v>652.75</v>
      </c>
      <c r="E60" s="26" t="str">
        <f>IFERROR(VLOOKUP(B60,OUTUBRO!B:C,2,0),"")</f>
        <v>GERSON MARTINS DA SILVA</v>
      </c>
    </row>
    <row r="61" spans="1:5">
      <c r="A61" s="100">
        <v>1</v>
      </c>
      <c r="B61" s="100">
        <v>1641</v>
      </c>
      <c r="C61" s="83" t="s">
        <v>62</v>
      </c>
      <c r="D61" s="80">
        <v>652.75</v>
      </c>
      <c r="E61" s="26" t="str">
        <f>IFERROR(VLOOKUP(B61,OUTUBRO!B:C,2,0),"")</f>
        <v>JOAO FELICIANO ALVES</v>
      </c>
    </row>
    <row r="62" spans="1:5">
      <c r="A62" s="100">
        <v>1</v>
      </c>
      <c r="B62" s="100">
        <v>1650</v>
      </c>
      <c r="C62" s="83" t="s">
        <v>63</v>
      </c>
      <c r="D62" s="80">
        <v>592.05999999999995</v>
      </c>
      <c r="E62" s="26" t="str">
        <f>IFERROR(VLOOKUP(B62,OUTUBRO!B:C,2,0),"")</f>
        <v>JANETE MARIA DA SILVA</v>
      </c>
    </row>
    <row r="63" spans="1:5">
      <c r="A63" s="100">
        <v>1</v>
      </c>
      <c r="B63" s="100">
        <v>1652</v>
      </c>
      <c r="C63" s="83" t="s">
        <v>64</v>
      </c>
      <c r="D63" s="80">
        <v>592.05999999999995</v>
      </c>
      <c r="E63" s="26" t="str">
        <f>IFERROR(VLOOKUP(B63,OUTUBRO!B:C,2,0),"")</f>
        <v>ROMILDO NUNES DIAS</v>
      </c>
    </row>
    <row r="64" spans="1:5">
      <c r="A64" s="100">
        <v>1</v>
      </c>
      <c r="B64" s="100">
        <v>1665</v>
      </c>
      <c r="C64" s="83" t="s">
        <v>65</v>
      </c>
      <c r="D64" s="80">
        <v>652.75</v>
      </c>
      <c r="E64" s="26" t="str">
        <f>IFERROR(VLOOKUP(B64,OUTUBRO!B:C,2,0),"")</f>
        <v>LUZIA BERNARDO DE SOUSA</v>
      </c>
    </row>
    <row r="65" spans="1:5">
      <c r="A65" s="100">
        <v>1</v>
      </c>
      <c r="B65" s="100">
        <v>1672</v>
      </c>
      <c r="C65" s="83" t="s">
        <v>66</v>
      </c>
      <c r="D65" s="80">
        <v>652.75</v>
      </c>
      <c r="E65" s="26" t="str">
        <f>IFERROR(VLOOKUP(B65,OUTUBRO!B:C,2,0),"")</f>
        <v>JOSE KENNEDY DA SILVA</v>
      </c>
    </row>
    <row r="66" spans="1:5">
      <c r="A66" s="100">
        <v>1</v>
      </c>
      <c r="B66" s="100">
        <v>1674</v>
      </c>
      <c r="C66" s="83" t="s">
        <v>67</v>
      </c>
      <c r="D66" s="80">
        <v>394.87</v>
      </c>
      <c r="E66" s="26" t="str">
        <f>IFERROR(VLOOKUP(B66,OUTUBRO!B:C,2,0),"")</f>
        <v>MARIA HELENA FERREIRA DA SILVA</v>
      </c>
    </row>
    <row r="67" spans="1:5">
      <c r="A67" s="100">
        <v>16</v>
      </c>
      <c r="B67" s="100">
        <v>1682</v>
      </c>
      <c r="C67" s="83" t="s">
        <v>434</v>
      </c>
      <c r="D67" s="80">
        <v>1137.17</v>
      </c>
      <c r="E67" s="26" t="str">
        <f>IFERROR(VLOOKUP(B67,OUTUBRO!B:C,2,0),"")</f>
        <v>MOISES MARTINS DE MELO NETO</v>
      </c>
    </row>
    <row r="68" spans="1:5">
      <c r="A68" s="100">
        <v>2</v>
      </c>
      <c r="B68" s="100">
        <v>1683</v>
      </c>
      <c r="C68" s="83" t="s">
        <v>472</v>
      </c>
      <c r="D68" s="80">
        <v>1137.17</v>
      </c>
      <c r="E68" s="26" t="str">
        <f>IFERROR(VLOOKUP(B68,OUTUBRO!B:C,2,0),"")</f>
        <v>ADEMIR LOPES DA SILVA</v>
      </c>
    </row>
    <row r="69" spans="1:5">
      <c r="A69" s="100">
        <v>51</v>
      </c>
      <c r="B69" s="100">
        <v>1726</v>
      </c>
      <c r="C69" s="83" t="s">
        <v>473</v>
      </c>
      <c r="D69" s="80">
        <v>1137.17</v>
      </c>
      <c r="E69" s="26" t="str">
        <f>IFERROR(VLOOKUP(B69,OUTUBRO!B:C,2,0),"")</f>
        <v>JOSE CARLOS VIEIRA</v>
      </c>
    </row>
    <row r="70" spans="1:5">
      <c r="A70" s="100">
        <v>1</v>
      </c>
      <c r="B70" s="100">
        <v>1741</v>
      </c>
      <c r="C70" s="83" t="s">
        <v>68</v>
      </c>
      <c r="D70" s="80">
        <v>918.48</v>
      </c>
      <c r="E70" s="26" t="str">
        <f>IFERROR(VLOOKUP(B70,OUTUBRO!B:C,2,0),"")</f>
        <v>MARCONDES C  DE OLIVEIRA</v>
      </c>
    </row>
    <row r="71" spans="1:5">
      <c r="A71" s="100">
        <v>1</v>
      </c>
      <c r="B71" s="100">
        <v>1749</v>
      </c>
      <c r="C71" s="83" t="s">
        <v>69</v>
      </c>
      <c r="D71" s="80">
        <v>650.01</v>
      </c>
      <c r="E71" s="26" t="str">
        <f>IFERROR(VLOOKUP(B71,OUTUBRO!B:C,2,0),"")</f>
        <v>MANOEL MARTINS LEITE NETO</v>
      </c>
    </row>
    <row r="72" spans="1:5">
      <c r="A72" s="100">
        <v>1</v>
      </c>
      <c r="B72" s="100">
        <v>1794</v>
      </c>
      <c r="C72" s="83" t="s">
        <v>71</v>
      </c>
      <c r="D72" s="80">
        <v>1225.71</v>
      </c>
      <c r="E72" s="26" t="str">
        <f>IFERROR(VLOOKUP(B72,OUTUBRO!B:C,2,0),"")</f>
        <v>LUCIENE MARIA DE ANDRADE</v>
      </c>
    </row>
    <row r="73" spans="1:5">
      <c r="A73" s="100">
        <v>1</v>
      </c>
      <c r="B73" s="100">
        <v>1796</v>
      </c>
      <c r="C73" s="83" t="s">
        <v>72</v>
      </c>
      <c r="D73" s="80">
        <v>537.02</v>
      </c>
      <c r="E73" s="26" t="str">
        <f>IFERROR(VLOOKUP(B73,OUTUBRO!B:C,2,0),"")</f>
        <v>NEUZA ANUNCIACAO COELHO</v>
      </c>
    </row>
    <row r="74" spans="1:5">
      <c r="A74" s="100">
        <v>1</v>
      </c>
      <c r="B74" s="100">
        <v>1809</v>
      </c>
      <c r="C74" s="83" t="s">
        <v>73</v>
      </c>
      <c r="D74" s="80">
        <v>914.64</v>
      </c>
      <c r="E74" s="26" t="str">
        <f>IFERROR(VLOOKUP(B74,OUTUBRO!B:C,2,0),"")</f>
        <v>JOSE IRANILDO DE ANDRADE SILVA</v>
      </c>
    </row>
    <row r="75" spans="1:5">
      <c r="A75" s="100">
        <v>1</v>
      </c>
      <c r="B75" s="100">
        <v>1821</v>
      </c>
      <c r="C75" s="83" t="s">
        <v>74</v>
      </c>
      <c r="D75" s="80">
        <v>1162.0899999999999</v>
      </c>
      <c r="E75" s="26" t="str">
        <f>IFERROR(VLOOKUP(B75,OUTUBRO!B:C,2,0),"")</f>
        <v>CARLOS STENIO DE DEUS</v>
      </c>
    </row>
    <row r="76" spans="1:5">
      <c r="A76" s="100">
        <v>1</v>
      </c>
      <c r="B76" s="100">
        <v>1822</v>
      </c>
      <c r="C76" s="83" t="s">
        <v>75</v>
      </c>
      <c r="D76" s="80">
        <v>487.09</v>
      </c>
      <c r="E76" s="26" t="str">
        <f>IFERROR(VLOOKUP(B76,OUTUBRO!B:C,2,0),"")</f>
        <v>GILMAR BEZERRA DE OLIVEIRA</v>
      </c>
    </row>
    <row r="77" spans="1:5">
      <c r="A77" s="100">
        <v>1</v>
      </c>
      <c r="B77" s="100">
        <v>1906</v>
      </c>
      <c r="C77" s="83" t="s">
        <v>76</v>
      </c>
      <c r="D77" s="80">
        <v>1008.39</v>
      </c>
      <c r="E77" s="26" t="str">
        <f>IFERROR(VLOOKUP(B77,OUTUBRO!B:C,2,0),"")</f>
        <v>IZABEL CRISTINA F DE ARRUDA</v>
      </c>
    </row>
    <row r="78" spans="1:5">
      <c r="A78" s="100">
        <v>1</v>
      </c>
      <c r="B78" s="100">
        <v>1907</v>
      </c>
      <c r="C78" s="83" t="s">
        <v>77</v>
      </c>
      <c r="D78" s="80">
        <v>1964.92</v>
      </c>
      <c r="E78" s="26" t="str">
        <f>IFERROR(VLOOKUP(B78,OUTUBRO!B:C,2,0),"")</f>
        <v>SUELY RICARDO DE FIGUEIREDO</v>
      </c>
    </row>
    <row r="79" spans="1:5">
      <c r="A79" s="100">
        <v>1</v>
      </c>
      <c r="B79" s="100">
        <v>1908</v>
      </c>
      <c r="C79" s="83" t="s">
        <v>78</v>
      </c>
      <c r="D79" s="80">
        <v>2131.75</v>
      </c>
      <c r="E79" s="26" t="str">
        <f>IFERROR(VLOOKUP(B79,OUTUBRO!B:C,2,0),"")</f>
        <v>LUCIA MARIA ARAUJO LAVOR</v>
      </c>
    </row>
    <row r="80" spans="1:5">
      <c r="A80" s="100">
        <v>1</v>
      </c>
      <c r="B80" s="100">
        <v>1909</v>
      </c>
      <c r="C80" s="83" t="s">
        <v>79</v>
      </c>
      <c r="D80" s="80">
        <v>874.75</v>
      </c>
      <c r="E80" s="26" t="str">
        <f>IFERROR(VLOOKUP(B80,OUTUBRO!B:C,2,0),"")</f>
        <v>IVANILDO BATISTA DA SILVA</v>
      </c>
    </row>
    <row r="81" spans="1:5">
      <c r="A81" s="100">
        <v>14</v>
      </c>
      <c r="B81" s="100">
        <v>1916</v>
      </c>
      <c r="C81" s="83" t="s">
        <v>430</v>
      </c>
      <c r="D81" s="80">
        <v>803.6</v>
      </c>
      <c r="E81" s="26" t="str">
        <f>IFERROR(VLOOKUP(B81,OUTUBRO!B:C,2,0),"")</f>
        <v>FABIOLA ALBUQUERQUE PINHEIRO</v>
      </c>
    </row>
    <row r="82" spans="1:5">
      <c r="A82" s="100">
        <v>1</v>
      </c>
      <c r="B82" s="100">
        <v>1921</v>
      </c>
      <c r="C82" s="83" t="s">
        <v>80</v>
      </c>
      <c r="D82" s="80">
        <v>3367.12</v>
      </c>
      <c r="E82" s="26" t="str">
        <f>IFERROR(VLOOKUP(B82,OUTUBRO!B:C,2,0),"")</f>
        <v>MARCIA APARECIDA DA SILVA</v>
      </c>
    </row>
    <row r="83" spans="1:5">
      <c r="A83" s="100">
        <v>1</v>
      </c>
      <c r="B83" s="100">
        <v>1924</v>
      </c>
      <c r="C83" s="83" t="s">
        <v>81</v>
      </c>
      <c r="D83" s="80">
        <v>2054.0300000000002</v>
      </c>
      <c r="E83" s="26" t="str">
        <f>IFERROR(VLOOKUP(B83,OUTUBRO!B:C,2,0),"")</f>
        <v>CARLOS HENRIQUE LIMA DE MELO</v>
      </c>
    </row>
    <row r="84" spans="1:5">
      <c r="A84" s="100">
        <v>1</v>
      </c>
      <c r="B84" s="100">
        <v>1927</v>
      </c>
      <c r="C84" s="83" t="s">
        <v>82</v>
      </c>
      <c r="D84" s="80">
        <v>1527.3</v>
      </c>
      <c r="E84" s="26" t="str">
        <f>IFERROR(VLOOKUP(B84,OUTUBRO!B:C,2,0),"")</f>
        <v>RITA DE CASSIA CHAGAS</v>
      </c>
    </row>
    <row r="85" spans="1:5">
      <c r="A85" s="100">
        <v>1</v>
      </c>
      <c r="B85" s="100">
        <v>1932</v>
      </c>
      <c r="C85" s="83" t="s">
        <v>83</v>
      </c>
      <c r="D85" s="80">
        <v>1944.67</v>
      </c>
      <c r="E85" s="26" t="str">
        <f>IFERROR(VLOOKUP(B85,OUTUBRO!B:C,2,0),"")</f>
        <v>ROSILENE MARIA ANACLETO</v>
      </c>
    </row>
    <row r="86" spans="1:5">
      <c r="A86" s="100">
        <v>1</v>
      </c>
      <c r="B86" s="100">
        <v>1937</v>
      </c>
      <c r="C86" s="83" t="s">
        <v>84</v>
      </c>
      <c r="D86" s="80">
        <v>945.04</v>
      </c>
      <c r="E86" s="26" t="str">
        <f>IFERROR(VLOOKUP(B86,OUTUBRO!B:C,2,0),"")</f>
        <v>RILDA MARIA DA SILVA</v>
      </c>
    </row>
    <row r="87" spans="1:5">
      <c r="A87" s="100">
        <v>1</v>
      </c>
      <c r="B87" s="100">
        <v>1980</v>
      </c>
      <c r="C87" s="83" t="s">
        <v>85</v>
      </c>
      <c r="D87" s="80">
        <v>3577.21</v>
      </c>
      <c r="E87" s="26" t="str">
        <f>IFERROR(VLOOKUP(B87,OUTUBRO!B:C,2,0),"")</f>
        <v>MANOEL NETO DINIZ</v>
      </c>
    </row>
    <row r="88" spans="1:5">
      <c r="A88" s="100">
        <v>1</v>
      </c>
      <c r="B88" s="100">
        <v>1988</v>
      </c>
      <c r="C88" s="83" t="s">
        <v>86</v>
      </c>
      <c r="D88" s="80">
        <v>1249.44</v>
      </c>
      <c r="E88" s="26" t="str">
        <f>IFERROR(VLOOKUP(B88,OUTUBRO!B:C,2,0),"")</f>
        <v>FRANCISCA CARVALHO NASCIMENTO</v>
      </c>
    </row>
    <row r="89" spans="1:5">
      <c r="A89" s="100">
        <v>1</v>
      </c>
      <c r="B89" s="100">
        <v>1994</v>
      </c>
      <c r="C89" s="83" t="s">
        <v>87</v>
      </c>
      <c r="D89" s="80">
        <v>1334.37</v>
      </c>
      <c r="E89" s="26" t="str">
        <f>IFERROR(VLOOKUP(B89,OUTUBRO!B:C,2,0),"")</f>
        <v>PAULO JOSE DA SILVA</v>
      </c>
    </row>
    <row r="90" spans="1:5">
      <c r="A90" s="100">
        <v>1</v>
      </c>
      <c r="B90" s="100">
        <v>1999</v>
      </c>
      <c r="C90" s="83" t="s">
        <v>88</v>
      </c>
      <c r="D90" s="80">
        <v>752.47</v>
      </c>
      <c r="E90" s="26" t="str">
        <f>IFERROR(VLOOKUP(B90,OUTUBRO!B:C,2,0),"")</f>
        <v>ELIAS RIBEIRO DA SILVA FILHO</v>
      </c>
    </row>
    <row r="91" spans="1:5">
      <c r="A91" s="100">
        <v>1</v>
      </c>
      <c r="B91" s="100">
        <v>2008</v>
      </c>
      <c r="C91" s="83" t="s">
        <v>89</v>
      </c>
      <c r="D91" s="80">
        <v>1012.63</v>
      </c>
      <c r="E91" s="26" t="str">
        <f>IFERROR(VLOOKUP(B91,OUTUBRO!B:C,2,0),"")</f>
        <v>AMAURI GONCALO DA SILVA</v>
      </c>
    </row>
    <row r="92" spans="1:5">
      <c r="A92" s="100">
        <v>1</v>
      </c>
      <c r="B92" s="100">
        <v>2014</v>
      </c>
      <c r="C92" s="83" t="s">
        <v>90</v>
      </c>
      <c r="D92" s="80">
        <v>685.39</v>
      </c>
      <c r="E92" s="26" t="str">
        <f>IFERROR(VLOOKUP(B92,OUTUBRO!B:C,2,0),"")</f>
        <v>SOLANGE NASCIMENTO DE LIMA</v>
      </c>
    </row>
    <row r="93" spans="1:5">
      <c r="A93" s="100">
        <v>1</v>
      </c>
      <c r="B93" s="100">
        <v>2015</v>
      </c>
      <c r="C93" s="83" t="s">
        <v>91</v>
      </c>
      <c r="D93" s="80">
        <v>2989.47</v>
      </c>
      <c r="E93" s="26" t="str">
        <f>IFERROR(VLOOKUP(B93,OUTUBRO!B:C,2,0),"")</f>
        <v>MARIA SANDRA PONTES MENDONCA</v>
      </c>
    </row>
    <row r="94" spans="1:5">
      <c r="A94" s="100">
        <v>1</v>
      </c>
      <c r="B94" s="100">
        <v>2019</v>
      </c>
      <c r="C94" s="83" t="s">
        <v>92</v>
      </c>
      <c r="D94" s="80">
        <v>619.05999999999995</v>
      </c>
      <c r="E94" s="26" t="str">
        <f>IFERROR(VLOOKUP(B94,OUTUBRO!B:C,2,0),"")</f>
        <v>MARCOS DO NASCIMENTO</v>
      </c>
    </row>
    <row r="95" spans="1:5">
      <c r="A95" s="100">
        <v>1</v>
      </c>
      <c r="B95" s="100">
        <v>2038</v>
      </c>
      <c r="C95" s="83" t="s">
        <v>93</v>
      </c>
      <c r="D95" s="80">
        <v>1043.8900000000001</v>
      </c>
      <c r="E95" s="26" t="str">
        <f>IFERROR(VLOOKUP(B95,OUTUBRO!B:C,2,0),"")</f>
        <v>IRONILDA FERREIRA DA SILVA</v>
      </c>
    </row>
    <row r="96" spans="1:5">
      <c r="A96" s="100">
        <v>1</v>
      </c>
      <c r="B96" s="100">
        <v>2043</v>
      </c>
      <c r="C96" s="83" t="s">
        <v>94</v>
      </c>
      <c r="D96" s="80">
        <v>874.75</v>
      </c>
      <c r="E96" s="26" t="str">
        <f>IFERROR(VLOOKUP(B96,OUTUBRO!B:C,2,0),"")</f>
        <v>JOAO LUIZ BRAGA DE PONTES</v>
      </c>
    </row>
    <row r="97" spans="1:5">
      <c r="A97" s="100">
        <v>1</v>
      </c>
      <c r="B97" s="100">
        <v>2052</v>
      </c>
      <c r="C97" s="83" t="s">
        <v>95</v>
      </c>
      <c r="D97" s="80">
        <v>1012.63</v>
      </c>
      <c r="E97" s="26" t="str">
        <f>IFERROR(VLOOKUP(B97,OUTUBRO!B:C,2,0),"")</f>
        <v>JOSE FERNANDO PEREIRA DA COSTA</v>
      </c>
    </row>
    <row r="98" spans="1:5">
      <c r="A98" s="100">
        <v>1</v>
      </c>
      <c r="B98" s="100">
        <v>2063</v>
      </c>
      <c r="C98" s="83" t="s">
        <v>96</v>
      </c>
      <c r="D98" s="80">
        <v>4232.95</v>
      </c>
      <c r="E98" s="26" t="str">
        <f>IFERROR(VLOOKUP(B98,OUTUBRO!B:C,2,0),"")</f>
        <v>JOAQUIM PEDRO CARNEIRO C NETO</v>
      </c>
    </row>
    <row r="99" spans="1:5">
      <c r="A99" s="100">
        <v>1</v>
      </c>
      <c r="B99" s="100">
        <v>2069</v>
      </c>
      <c r="C99" s="83" t="s">
        <v>97</v>
      </c>
      <c r="D99" s="80">
        <v>5398.28</v>
      </c>
      <c r="E99" s="26" t="str">
        <f>IFERROR(VLOOKUP(B99,OUTUBRO!B:C,2,0),"")</f>
        <v>SELMA VERONICA VIEIRA RAMOS</v>
      </c>
    </row>
    <row r="100" spans="1:5">
      <c r="A100" s="100">
        <v>1</v>
      </c>
      <c r="B100" s="100">
        <v>2079</v>
      </c>
      <c r="C100" s="83" t="s">
        <v>98</v>
      </c>
      <c r="D100" s="80">
        <v>874.75</v>
      </c>
      <c r="E100" s="26" t="str">
        <f>IFERROR(VLOOKUP(B100,OUTUBRO!B:C,2,0),"")</f>
        <v>SANDRO JOSE MARTINS</v>
      </c>
    </row>
    <row r="101" spans="1:5">
      <c r="A101" s="100">
        <v>1</v>
      </c>
      <c r="B101" s="100">
        <v>2086</v>
      </c>
      <c r="C101" s="83" t="s">
        <v>99</v>
      </c>
      <c r="D101" s="80">
        <v>752.49</v>
      </c>
      <c r="E101" s="26" t="str">
        <f>IFERROR(VLOOKUP(B101,OUTUBRO!B:C,2,0),"")</f>
        <v>ALBANITA LUCIANA DA SILVA</v>
      </c>
    </row>
    <row r="102" spans="1:5">
      <c r="A102" s="100">
        <v>1</v>
      </c>
      <c r="B102" s="100">
        <v>2092</v>
      </c>
      <c r="C102" s="83" t="s">
        <v>100</v>
      </c>
      <c r="D102" s="80">
        <v>682.52</v>
      </c>
      <c r="E102" s="26" t="str">
        <f>IFERROR(VLOOKUP(B102,OUTUBRO!B:C,2,0),"")</f>
        <v>REINALDO PEREIRA DA SILVA</v>
      </c>
    </row>
    <row r="103" spans="1:5">
      <c r="A103" s="100">
        <v>1</v>
      </c>
      <c r="B103" s="100">
        <v>2093</v>
      </c>
      <c r="C103" s="83" t="s">
        <v>101</v>
      </c>
      <c r="D103" s="80">
        <v>619.05999999999995</v>
      </c>
      <c r="E103" s="26" t="str">
        <f>IFERROR(VLOOKUP(B103,OUTUBRO!B:C,2,0),"")</f>
        <v>GILBERTO RIBEIRO DA SILVA</v>
      </c>
    </row>
    <row r="104" spans="1:5">
      <c r="A104" s="100">
        <v>2</v>
      </c>
      <c r="B104" s="100">
        <v>2096</v>
      </c>
      <c r="C104" s="83" t="s">
        <v>422</v>
      </c>
      <c r="D104" s="80">
        <v>1137.17</v>
      </c>
      <c r="E104" s="26" t="str">
        <f>IFERROR(VLOOKUP(B104,OUTUBRO!B:C,2,0),"")</f>
        <v>MARCELO MORAIS DE OLIVEIRA</v>
      </c>
    </row>
    <row r="105" spans="1:5">
      <c r="A105" s="100">
        <v>1</v>
      </c>
      <c r="B105" s="100">
        <v>2101</v>
      </c>
      <c r="C105" s="83" t="s">
        <v>102</v>
      </c>
      <c r="D105" s="80">
        <v>874.75</v>
      </c>
      <c r="E105" s="26" t="str">
        <f>IFERROR(VLOOKUP(B105,OUTUBRO!B:C,2,0),"")</f>
        <v>JOSE LUCIANO CANDIDO DA SILVA</v>
      </c>
    </row>
    <row r="106" spans="1:5">
      <c r="A106" s="100">
        <v>16</v>
      </c>
      <c r="B106" s="100">
        <v>2115</v>
      </c>
      <c r="C106" s="83" t="s">
        <v>435</v>
      </c>
      <c r="D106" s="80">
        <v>1137.17</v>
      </c>
      <c r="E106" s="26" t="str">
        <f>IFERROR(VLOOKUP(B106,OUTUBRO!B:C,2,0),"")</f>
        <v>SEVERINO JOSE RAMOS DE SOUZA</v>
      </c>
    </row>
    <row r="107" spans="1:5">
      <c r="A107" s="100">
        <v>1</v>
      </c>
      <c r="B107" s="100">
        <v>2117</v>
      </c>
      <c r="C107" s="83" t="s">
        <v>103</v>
      </c>
      <c r="D107" s="80">
        <v>652.75</v>
      </c>
      <c r="E107" s="26" t="str">
        <f>IFERROR(VLOOKUP(B107,OUTUBRO!B:C,2,0),"")</f>
        <v>WILSON JOSE QUEIROZ DE LIMA</v>
      </c>
    </row>
    <row r="108" spans="1:5">
      <c r="A108" s="100">
        <v>1</v>
      </c>
      <c r="B108" s="100">
        <v>2120</v>
      </c>
      <c r="C108" s="83" t="s">
        <v>104</v>
      </c>
      <c r="D108" s="80">
        <v>693.9</v>
      </c>
      <c r="E108" s="26" t="str">
        <f>IFERROR(VLOOKUP(B108,OUTUBRO!B:C,2,0),"")</f>
        <v>ANTONIO SOARES DE MELO</v>
      </c>
    </row>
    <row r="109" spans="1:5">
      <c r="A109" s="100">
        <v>1</v>
      </c>
      <c r="B109" s="100">
        <v>2121</v>
      </c>
      <c r="C109" s="83" t="s">
        <v>105</v>
      </c>
      <c r="D109" s="80">
        <v>619.05999999999995</v>
      </c>
      <c r="E109" s="26" t="str">
        <f>IFERROR(VLOOKUP(B109,OUTUBRO!B:C,2,0),"")</f>
        <v>SAMUEL MAURICIO</v>
      </c>
    </row>
    <row r="110" spans="1:5">
      <c r="A110" s="100">
        <v>1</v>
      </c>
      <c r="B110" s="100">
        <v>2122</v>
      </c>
      <c r="C110" s="83" t="s">
        <v>106</v>
      </c>
      <c r="D110" s="80">
        <v>619.05999999999995</v>
      </c>
      <c r="E110" s="26" t="str">
        <f>IFERROR(VLOOKUP(B110,OUTUBRO!B:C,2,0),"")</f>
        <v>JOSE MARIO MACHADO G  LINS</v>
      </c>
    </row>
    <row r="111" spans="1:5">
      <c r="A111" s="100">
        <v>10</v>
      </c>
      <c r="B111" s="100">
        <v>2124</v>
      </c>
      <c r="C111" s="83" t="s">
        <v>426</v>
      </c>
      <c r="D111" s="80">
        <v>1137.17</v>
      </c>
      <c r="E111" s="26" t="str">
        <f>IFERROR(VLOOKUP(B111,OUTUBRO!B:C,2,0),"")</f>
        <v>JOSE ALVES FIGUEIREDO FILHO</v>
      </c>
    </row>
    <row r="112" spans="1:5">
      <c r="A112" s="100">
        <v>1</v>
      </c>
      <c r="B112" s="100">
        <v>2125</v>
      </c>
      <c r="C112" s="83" t="s">
        <v>107</v>
      </c>
      <c r="D112" s="80">
        <v>1205.45</v>
      </c>
      <c r="E112" s="26" t="str">
        <f>IFERROR(VLOOKUP(B112,OUTUBRO!B:C,2,0),"")</f>
        <v>GILMAR GALVAO SANTANA</v>
      </c>
    </row>
    <row r="113" spans="1:5">
      <c r="A113" s="100">
        <v>1</v>
      </c>
      <c r="B113" s="100">
        <v>2126</v>
      </c>
      <c r="C113" s="83" t="s">
        <v>108</v>
      </c>
      <c r="D113" s="80">
        <v>567.29999999999995</v>
      </c>
      <c r="E113" s="26" t="str">
        <f>IFERROR(VLOOKUP(B113,OUTUBRO!B:C,2,0),"")</f>
        <v>JAFFE JOSE LIMA XAVIER</v>
      </c>
    </row>
    <row r="114" spans="1:5">
      <c r="A114" s="100">
        <v>1</v>
      </c>
      <c r="B114" s="100">
        <v>2128</v>
      </c>
      <c r="C114" s="83" t="s">
        <v>109</v>
      </c>
      <c r="D114" s="80">
        <v>2648.15</v>
      </c>
      <c r="E114" s="26" t="str">
        <f>IFERROR(VLOOKUP(B114,OUTUBRO!B:C,2,0),"")</f>
        <v>JORGE DA SILVA LIMA</v>
      </c>
    </row>
    <row r="115" spans="1:5">
      <c r="A115" s="100">
        <v>1</v>
      </c>
      <c r="B115" s="100">
        <v>2129</v>
      </c>
      <c r="C115" s="83" t="s">
        <v>110</v>
      </c>
      <c r="D115" s="80">
        <v>561.51</v>
      </c>
      <c r="E115" s="26" t="str">
        <f>IFERROR(VLOOKUP(B115,OUTUBRO!B:C,2,0),"")</f>
        <v>RICARDO JORGE XAVIER</v>
      </c>
    </row>
    <row r="116" spans="1:5">
      <c r="A116" s="100">
        <v>1</v>
      </c>
      <c r="B116" s="100">
        <v>2130</v>
      </c>
      <c r="C116" s="83" t="s">
        <v>111</v>
      </c>
      <c r="D116" s="80">
        <v>561.51</v>
      </c>
      <c r="E116" s="26" t="str">
        <f>IFERROR(VLOOKUP(B116,OUTUBRO!B:C,2,0),"")</f>
        <v>HELVIO MOZART MONTENEGRO</v>
      </c>
    </row>
    <row r="117" spans="1:5">
      <c r="A117" s="100">
        <v>1</v>
      </c>
      <c r="B117" s="100">
        <v>2131</v>
      </c>
      <c r="C117" s="83" t="s">
        <v>112</v>
      </c>
      <c r="D117" s="80">
        <v>694.65</v>
      </c>
      <c r="E117" s="26" t="str">
        <f>IFERROR(VLOOKUP(B117,OUTUBRO!B:C,2,0),"")</f>
        <v>ALEXANDRE BARBOSA DA SILVA</v>
      </c>
    </row>
    <row r="118" spans="1:5">
      <c r="A118" s="100">
        <v>1</v>
      </c>
      <c r="B118" s="100">
        <v>2134</v>
      </c>
      <c r="C118" s="83" t="s">
        <v>113</v>
      </c>
      <c r="D118" s="80">
        <v>964.41</v>
      </c>
      <c r="E118" s="26" t="str">
        <f>IFERROR(VLOOKUP(B118,OUTUBRO!B:C,2,0),"")</f>
        <v>ROSIVALDO SATIRO DOS SANTOS</v>
      </c>
    </row>
    <row r="119" spans="1:5">
      <c r="A119" s="100">
        <v>1</v>
      </c>
      <c r="B119" s="100">
        <v>2137</v>
      </c>
      <c r="C119" s="83" t="s">
        <v>115</v>
      </c>
      <c r="D119" s="80">
        <v>2418.86</v>
      </c>
      <c r="E119" s="26" t="str">
        <f>IFERROR(VLOOKUP(B119,OUTUBRO!B:C,2,0),"")</f>
        <v>FRANCISCO DE ASSIS DE OLIVEIRA</v>
      </c>
    </row>
    <row r="120" spans="1:5">
      <c r="A120" s="100">
        <v>1</v>
      </c>
      <c r="B120" s="100">
        <v>2142</v>
      </c>
      <c r="C120" s="83" t="s">
        <v>117</v>
      </c>
      <c r="D120" s="80">
        <v>1551.69</v>
      </c>
      <c r="E120" s="26" t="str">
        <f>IFERROR(VLOOKUP(B120,OUTUBRO!B:C,2,0),"")</f>
        <v>LAERCIO LUIZ SANTOS A  ASSIS</v>
      </c>
    </row>
    <row r="121" spans="1:5">
      <c r="A121" s="100">
        <v>1</v>
      </c>
      <c r="B121" s="100">
        <v>2143</v>
      </c>
      <c r="C121" s="83" t="s">
        <v>118</v>
      </c>
      <c r="D121" s="80">
        <v>563.87</v>
      </c>
      <c r="E121" s="26" t="str">
        <f>IFERROR(VLOOKUP(B121,OUTUBRO!B:C,2,0),"")</f>
        <v>RUBEM JOSE DOS S DE PAULA</v>
      </c>
    </row>
    <row r="122" spans="1:5">
      <c r="A122" s="100">
        <v>1</v>
      </c>
      <c r="B122" s="100">
        <v>2145</v>
      </c>
      <c r="C122" s="83" t="s">
        <v>119</v>
      </c>
      <c r="D122" s="80">
        <v>964.41</v>
      </c>
      <c r="E122" s="26" t="str">
        <f>IFERROR(VLOOKUP(B122,OUTUBRO!B:C,2,0),"")</f>
        <v>EVERALDO DA SILVA CABRAL</v>
      </c>
    </row>
    <row r="123" spans="1:5">
      <c r="A123" s="100">
        <v>1</v>
      </c>
      <c r="B123" s="100">
        <v>2146</v>
      </c>
      <c r="C123" s="83" t="s">
        <v>120</v>
      </c>
      <c r="D123" s="80">
        <v>833.09</v>
      </c>
      <c r="E123" s="26" t="str">
        <f>IFERROR(VLOOKUP(B123,OUTUBRO!B:C,2,0),"")</f>
        <v>ROGERIO BARROS DOS SANTOS</v>
      </c>
    </row>
    <row r="124" spans="1:5">
      <c r="A124" s="100">
        <v>1</v>
      </c>
      <c r="B124" s="100">
        <v>2149</v>
      </c>
      <c r="C124" s="83" t="s">
        <v>121</v>
      </c>
      <c r="D124" s="80">
        <v>833.09</v>
      </c>
      <c r="E124" s="26" t="str">
        <f>IFERROR(VLOOKUP(B124,OUTUBRO!B:C,2,0),"")</f>
        <v>CARLOS AUGUSTO O  DA SILVA</v>
      </c>
    </row>
    <row r="125" spans="1:5">
      <c r="A125" s="100">
        <v>14</v>
      </c>
      <c r="B125" s="100">
        <v>2151</v>
      </c>
      <c r="C125" s="83" t="s">
        <v>122</v>
      </c>
      <c r="D125" s="80">
        <v>869.03</v>
      </c>
      <c r="E125" s="26" t="str">
        <f>IFERROR(VLOOKUP(B125,OUTUBRO!B:C,2,0),"")</f>
        <v>JUREMA MARIA BONGALHARDO</v>
      </c>
    </row>
    <row r="126" spans="1:5">
      <c r="A126" s="100">
        <v>1</v>
      </c>
      <c r="B126" s="100">
        <v>2153</v>
      </c>
      <c r="C126" s="83" t="s">
        <v>123</v>
      </c>
      <c r="D126" s="80">
        <v>1012.63</v>
      </c>
      <c r="E126" s="26" t="str">
        <f>IFERROR(VLOOKUP(B126,OUTUBRO!B:C,2,0),"")</f>
        <v>SERGIO PEREIRA DA COSTA</v>
      </c>
    </row>
    <row r="127" spans="1:5">
      <c r="A127" s="100">
        <v>1</v>
      </c>
      <c r="B127" s="100">
        <v>2156</v>
      </c>
      <c r="C127" s="83" t="s">
        <v>124</v>
      </c>
      <c r="D127" s="80">
        <v>960.37</v>
      </c>
      <c r="E127" s="26" t="str">
        <f>IFERROR(VLOOKUP(B127,OUTUBRO!B:C,2,0),"")</f>
        <v>EDLEUSA LUCIA BATISTA DA SILVA</v>
      </c>
    </row>
    <row r="128" spans="1:5">
      <c r="A128" s="100">
        <v>1</v>
      </c>
      <c r="B128" s="100">
        <v>2159</v>
      </c>
      <c r="C128" s="83" t="s">
        <v>125</v>
      </c>
      <c r="D128" s="80">
        <v>1797.17</v>
      </c>
      <c r="E128" s="26" t="str">
        <f>IFERROR(VLOOKUP(B128,OUTUBRO!B:C,2,0),"")</f>
        <v>FREDERICO JOSE C  DA NOBREGA</v>
      </c>
    </row>
    <row r="129" spans="1:5">
      <c r="A129" s="100">
        <v>1</v>
      </c>
      <c r="B129" s="100">
        <v>2161</v>
      </c>
      <c r="C129" s="83" t="s">
        <v>126</v>
      </c>
      <c r="D129" s="80">
        <v>1334.37</v>
      </c>
      <c r="E129" s="26" t="str">
        <f>IFERROR(VLOOKUP(B129,OUTUBRO!B:C,2,0),"")</f>
        <v>WLADIMIR MACHADO DO E  SANTO</v>
      </c>
    </row>
    <row r="130" spans="1:5">
      <c r="A130" s="100">
        <v>1</v>
      </c>
      <c r="B130" s="100">
        <v>2274</v>
      </c>
      <c r="C130" s="83" t="s">
        <v>128</v>
      </c>
      <c r="D130" s="80">
        <v>3254.08</v>
      </c>
      <c r="E130" s="26" t="str">
        <f>IFERROR(VLOOKUP(B130,OUTUBRO!B:C,2,0),"")</f>
        <v>DJALMA LIMA DE OLIVEIRA DANTAS</v>
      </c>
    </row>
    <row r="131" spans="1:5">
      <c r="A131" s="100">
        <v>1</v>
      </c>
      <c r="B131" s="100">
        <v>2280</v>
      </c>
      <c r="C131" s="83" t="s">
        <v>129</v>
      </c>
      <c r="D131" s="80">
        <v>932.61</v>
      </c>
      <c r="E131" s="26" t="str">
        <f>IFERROR(VLOOKUP(B131,OUTUBRO!B:C,2,0),"")</f>
        <v>JACQUELINE CESAR DE GUSMAO</v>
      </c>
    </row>
    <row r="132" spans="1:5">
      <c r="A132" s="100">
        <v>1</v>
      </c>
      <c r="B132" s="100">
        <v>2291</v>
      </c>
      <c r="C132" s="83" t="s">
        <v>130</v>
      </c>
      <c r="D132" s="80">
        <v>1291.3</v>
      </c>
      <c r="E132" s="26" t="str">
        <f>IFERROR(VLOOKUP(B132,OUTUBRO!B:C,2,0),"")</f>
        <v>PAULO PEDROSA VICTOR NETO</v>
      </c>
    </row>
    <row r="133" spans="1:5">
      <c r="A133" s="100">
        <v>1</v>
      </c>
      <c r="B133" s="100">
        <v>2295</v>
      </c>
      <c r="C133" s="83" t="s">
        <v>131</v>
      </c>
      <c r="D133" s="80">
        <v>1291.3</v>
      </c>
      <c r="E133" s="26" t="str">
        <f>IFERROR(VLOOKUP(B133,OUTUBRO!B:C,2,0),"")</f>
        <v>VINCENZO PAPARIELLO</v>
      </c>
    </row>
    <row r="134" spans="1:5">
      <c r="A134" s="100">
        <v>1</v>
      </c>
      <c r="B134" s="100">
        <v>2308</v>
      </c>
      <c r="C134" s="83" t="s">
        <v>132</v>
      </c>
      <c r="D134" s="80">
        <v>430.43</v>
      </c>
      <c r="E134" s="26" t="str">
        <f>IFERROR(VLOOKUP(B134,OUTUBRO!B:C,2,0),"")</f>
        <v>ADEILDO CARLOS DIAS BEZERRA</v>
      </c>
    </row>
    <row r="135" spans="1:5">
      <c r="A135" s="100">
        <v>1</v>
      </c>
      <c r="B135" s="100">
        <v>2330</v>
      </c>
      <c r="C135" s="83" t="s">
        <v>133</v>
      </c>
      <c r="D135" s="80">
        <v>1550.26</v>
      </c>
      <c r="E135" s="26" t="str">
        <f>IFERROR(VLOOKUP(B135,OUTUBRO!B:C,2,0),"")</f>
        <v>ERICK RENAN PEREIRA DE ACIOLI</v>
      </c>
    </row>
    <row r="136" spans="1:5">
      <c r="A136" s="100">
        <v>1</v>
      </c>
      <c r="B136" s="100">
        <v>2337</v>
      </c>
      <c r="C136" s="83" t="s">
        <v>134</v>
      </c>
      <c r="D136" s="80">
        <v>1619.64</v>
      </c>
      <c r="E136" s="26" t="str">
        <f>IFERROR(VLOOKUP(B136,OUTUBRO!B:C,2,0),"")</f>
        <v>FLAVIA PATRICIA M  MEDEIROS</v>
      </c>
    </row>
    <row r="137" spans="1:5">
      <c r="A137" s="100">
        <v>1</v>
      </c>
      <c r="B137" s="100">
        <v>2339</v>
      </c>
      <c r="C137" s="83" t="s">
        <v>135</v>
      </c>
      <c r="D137" s="80">
        <v>2680.99</v>
      </c>
      <c r="E137" s="26" t="str">
        <f>IFERROR(VLOOKUP(B137,OUTUBRO!B:C,2,0),"")</f>
        <v>DEBORAH BEZERRA MONTEIRO</v>
      </c>
    </row>
    <row r="138" spans="1:5">
      <c r="A138" s="100">
        <v>1</v>
      </c>
      <c r="B138" s="100">
        <v>2342</v>
      </c>
      <c r="C138" s="83" t="s">
        <v>136</v>
      </c>
      <c r="D138" s="80">
        <v>2297.58</v>
      </c>
      <c r="E138" s="26" t="str">
        <f>IFERROR(VLOOKUP(B138,OUTUBRO!B:C,2,0),"")</f>
        <v>MARCOS ANDRE CUNHA DE OLIVEIRA</v>
      </c>
    </row>
    <row r="139" spans="1:5">
      <c r="A139" s="100">
        <v>1</v>
      </c>
      <c r="B139" s="100">
        <v>2343</v>
      </c>
      <c r="C139" s="83" t="s">
        <v>137</v>
      </c>
      <c r="D139" s="80">
        <v>2680.99</v>
      </c>
      <c r="E139" s="26" t="str">
        <f>IFERROR(VLOOKUP(B139,OUTUBRO!B:C,2,0),"")</f>
        <v>SEVERINO GRANGEIRO JUNIOR</v>
      </c>
    </row>
    <row r="140" spans="1:5">
      <c r="A140" s="100">
        <v>1</v>
      </c>
      <c r="B140" s="100">
        <v>2344</v>
      </c>
      <c r="C140" s="83" t="s">
        <v>138</v>
      </c>
      <c r="D140" s="80">
        <v>3571.06</v>
      </c>
      <c r="E140" s="26" t="str">
        <f>IFERROR(VLOOKUP(B140,OUTUBRO!B:C,2,0),"")</f>
        <v>AMANDA TATIANE C  DE OLIVEIRA</v>
      </c>
    </row>
    <row r="141" spans="1:5">
      <c r="A141" s="100">
        <v>1</v>
      </c>
      <c r="B141" s="100">
        <v>2351</v>
      </c>
      <c r="C141" s="83" t="s">
        <v>139</v>
      </c>
      <c r="D141" s="80">
        <v>68.22</v>
      </c>
      <c r="E141" s="26" t="str">
        <f>IFERROR(VLOOKUP(B141,OUTUBRO!B:C,2,0),"")</f>
        <v>CLAUDIA SALVINA DE SANTANA</v>
      </c>
    </row>
    <row r="142" spans="1:5">
      <c r="A142" s="100">
        <v>1</v>
      </c>
      <c r="B142" s="100">
        <v>2363</v>
      </c>
      <c r="C142" s="83" t="s">
        <v>140</v>
      </c>
      <c r="D142" s="80">
        <v>511.45</v>
      </c>
      <c r="E142" s="26" t="str">
        <f>IFERROR(VLOOKUP(B142,OUTUBRO!B:C,2,0),"")</f>
        <v>MIRIAM ALVES BASTOS DA SILVA</v>
      </c>
    </row>
    <row r="143" spans="1:5">
      <c r="A143" s="100">
        <v>1</v>
      </c>
      <c r="B143" s="100">
        <v>2367</v>
      </c>
      <c r="C143" s="83" t="s">
        <v>141</v>
      </c>
      <c r="D143" s="80">
        <v>534.76</v>
      </c>
      <c r="E143" s="26" t="str">
        <f>IFERROR(VLOOKUP(B143,OUTUBRO!B:C,2,0),"")</f>
        <v>PRISCILLA RODRIGUES P DA SILVA</v>
      </c>
    </row>
    <row r="144" spans="1:5">
      <c r="A144" s="100">
        <v>1</v>
      </c>
      <c r="B144" s="100">
        <v>2371</v>
      </c>
      <c r="C144" s="83" t="s">
        <v>142</v>
      </c>
      <c r="D144" s="80">
        <v>682.52</v>
      </c>
      <c r="E144" s="26" t="str">
        <f>IFERROR(VLOOKUP(B144,OUTUBRO!B:C,2,0),"")</f>
        <v>SUZELLE TRAJANO BENTO</v>
      </c>
    </row>
    <row r="145" spans="1:5">
      <c r="A145" s="100">
        <v>1</v>
      </c>
      <c r="B145" s="100">
        <v>2382</v>
      </c>
      <c r="C145" s="83" t="s">
        <v>143</v>
      </c>
      <c r="D145" s="80">
        <v>3571.06</v>
      </c>
      <c r="E145" s="26" t="str">
        <f>IFERROR(VLOOKUP(B145,OUTUBRO!B:C,2,0),"")</f>
        <v>AILA KARLA MOTA SANTANA</v>
      </c>
    </row>
    <row r="146" spans="1:5">
      <c r="A146" s="100">
        <v>1</v>
      </c>
      <c r="B146" s="100">
        <v>2384</v>
      </c>
      <c r="C146" s="83" t="s">
        <v>144</v>
      </c>
      <c r="D146" s="80">
        <v>534.76</v>
      </c>
      <c r="E146" s="26" t="str">
        <f>IFERROR(VLOOKUP(B146,OUTUBRO!B:C,2,0),"")</f>
        <v>KATIA MIRANDA DE ARAUJO LOPES</v>
      </c>
    </row>
    <row r="147" spans="1:5">
      <c r="A147" s="100">
        <v>1</v>
      </c>
      <c r="B147" s="100">
        <v>2392</v>
      </c>
      <c r="C147" s="83" t="s">
        <v>145</v>
      </c>
      <c r="D147" s="80">
        <v>1212.7</v>
      </c>
      <c r="E147" s="26" t="str">
        <f>IFERROR(VLOOKUP(B147,OUTUBRO!B:C,2,0),"")</f>
        <v>KLEYTON DA SILVA A PEREIRA</v>
      </c>
    </row>
    <row r="148" spans="1:5">
      <c r="A148" s="100">
        <v>1</v>
      </c>
      <c r="B148" s="100">
        <v>2403</v>
      </c>
      <c r="C148" s="83" t="s">
        <v>146</v>
      </c>
      <c r="D148" s="80">
        <v>537.02</v>
      </c>
      <c r="E148" s="26" t="str">
        <f>IFERROR(VLOOKUP(B148,OUTUBRO!B:C,2,0),"")</f>
        <v>ANDRE HENRIQUE DE S  MAFRA</v>
      </c>
    </row>
    <row r="149" spans="1:5">
      <c r="A149" s="100">
        <v>1</v>
      </c>
      <c r="B149" s="100">
        <v>2406</v>
      </c>
      <c r="C149" s="83" t="s">
        <v>147</v>
      </c>
      <c r="D149" s="80">
        <v>420.76</v>
      </c>
      <c r="E149" s="26" t="str">
        <f>IFERROR(VLOOKUP(B149,OUTUBRO!B:C,2,0),"")</f>
        <v>DEYSE MARIA DOS SANTOS SILVA</v>
      </c>
    </row>
    <row r="150" spans="1:5">
      <c r="A150" s="100">
        <v>1</v>
      </c>
      <c r="B150" s="100">
        <v>2415</v>
      </c>
      <c r="C150" s="83" t="s">
        <v>149</v>
      </c>
      <c r="D150" s="80">
        <v>3571.06</v>
      </c>
      <c r="E150" s="26" t="str">
        <f>IFERROR(VLOOKUP(B150,OUTUBRO!B:C,2,0),"")</f>
        <v>SILVIA RENATA QUEIROZ DE FARIA</v>
      </c>
    </row>
    <row r="151" spans="1:5">
      <c r="A151" s="100">
        <v>1</v>
      </c>
      <c r="B151" s="100">
        <v>2417</v>
      </c>
      <c r="C151" s="83" t="s">
        <v>150</v>
      </c>
      <c r="D151" s="80">
        <v>463.9</v>
      </c>
      <c r="E151" s="26" t="str">
        <f>IFERROR(VLOOKUP(B151,OUTUBRO!B:C,2,0),"")</f>
        <v>ZILDA FRUTUOSO DA SILVA</v>
      </c>
    </row>
    <row r="152" spans="1:5">
      <c r="A152" s="100">
        <v>1</v>
      </c>
      <c r="B152" s="100">
        <v>2420</v>
      </c>
      <c r="C152" s="83" t="s">
        <v>151</v>
      </c>
      <c r="D152" s="80">
        <v>3571.06</v>
      </c>
      <c r="E152" s="26" t="str">
        <f>IFERROR(VLOOKUP(B152,OUTUBRO!B:C,2,0),"")</f>
        <v>TEREZA RAQUEL F ALMEIDA</v>
      </c>
    </row>
    <row r="153" spans="1:5">
      <c r="A153" s="100">
        <v>1</v>
      </c>
      <c r="B153" s="100">
        <v>2421</v>
      </c>
      <c r="C153" s="83" t="s">
        <v>152</v>
      </c>
      <c r="D153" s="80">
        <v>1703.74</v>
      </c>
      <c r="E153" s="26" t="str">
        <f>IFERROR(VLOOKUP(B153,OUTUBRO!B:C,2,0),"")</f>
        <v>ANA CLAUDIA NUNES DE MOURA</v>
      </c>
    </row>
    <row r="154" spans="1:5">
      <c r="A154" s="100">
        <v>1</v>
      </c>
      <c r="B154" s="100">
        <v>2437</v>
      </c>
      <c r="C154" s="83" t="s">
        <v>153</v>
      </c>
      <c r="D154" s="80">
        <v>534.76</v>
      </c>
      <c r="E154" s="26" t="str">
        <f>IFERROR(VLOOKUP(B154,OUTUBRO!B:C,2,0),"")</f>
        <v>CLAUDILENE DE LIMA</v>
      </c>
    </row>
    <row r="155" spans="1:5">
      <c r="A155" s="100">
        <v>1</v>
      </c>
      <c r="B155" s="100">
        <v>2440</v>
      </c>
      <c r="C155" s="83" t="s">
        <v>154</v>
      </c>
      <c r="D155" s="80">
        <v>840.52</v>
      </c>
      <c r="E155" s="26" t="str">
        <f>IFERROR(VLOOKUP(B155,OUTUBRO!B:C,2,0),"")</f>
        <v>ELIANE MOREIRA DE SOUZA</v>
      </c>
    </row>
    <row r="156" spans="1:5">
      <c r="A156" s="100">
        <v>1</v>
      </c>
      <c r="B156" s="100">
        <v>2441</v>
      </c>
      <c r="C156" s="83" t="s">
        <v>155</v>
      </c>
      <c r="D156" s="80">
        <v>796.32</v>
      </c>
      <c r="E156" s="26" t="str">
        <f>IFERROR(VLOOKUP(B156,OUTUBRO!B:C,2,0),"")</f>
        <v>ERIC JOSE SILVA VELOZO</v>
      </c>
    </row>
    <row r="157" spans="1:5">
      <c r="A157" s="100">
        <v>1</v>
      </c>
      <c r="B157" s="100">
        <v>2448</v>
      </c>
      <c r="C157" s="83" t="s">
        <v>157</v>
      </c>
      <c r="D157" s="80">
        <v>840.52</v>
      </c>
      <c r="E157" s="26" t="str">
        <f>IFERROR(VLOOKUP(B157,OUTUBRO!B:C,2,0),"")</f>
        <v>JULIO CESAR DA SILVA</v>
      </c>
    </row>
    <row r="158" spans="1:5">
      <c r="A158" s="100">
        <v>1</v>
      </c>
      <c r="B158" s="100">
        <v>2451</v>
      </c>
      <c r="C158" s="83" t="s">
        <v>158</v>
      </c>
      <c r="D158" s="80">
        <v>692.51</v>
      </c>
      <c r="E158" s="26" t="str">
        <f>IFERROR(VLOOKUP(B158,OUTUBRO!B:C,2,0),"")</f>
        <v>MANUELLA BOMFIM DA SILVA</v>
      </c>
    </row>
    <row r="159" spans="1:5">
      <c r="A159" s="100">
        <v>1</v>
      </c>
      <c r="B159" s="100">
        <v>2460</v>
      </c>
      <c r="C159" s="83" t="s">
        <v>159</v>
      </c>
      <c r="D159" s="80">
        <v>463.9</v>
      </c>
      <c r="E159" s="26" t="str">
        <f>IFERROR(VLOOKUP(B159,OUTUBRO!B:C,2,0),"")</f>
        <v>VIVIANE OLIMPIO DOS SANTOS</v>
      </c>
    </row>
    <row r="160" spans="1:5">
      <c r="A160" s="100">
        <v>1</v>
      </c>
      <c r="B160" s="100">
        <v>2468</v>
      </c>
      <c r="C160" s="83" t="s">
        <v>160</v>
      </c>
      <c r="D160" s="80">
        <v>2259.44</v>
      </c>
      <c r="E160" s="26" t="str">
        <f>IFERROR(VLOOKUP(B160,OUTUBRO!B:C,2,0),"")</f>
        <v>ANA GERTRUDES DE A F GUERRA</v>
      </c>
    </row>
    <row r="161" spans="1:5">
      <c r="A161" s="100">
        <v>1</v>
      </c>
      <c r="B161" s="100">
        <v>2474</v>
      </c>
      <c r="C161" s="83" t="s">
        <v>161</v>
      </c>
      <c r="D161" s="80">
        <v>3743.25</v>
      </c>
      <c r="E161" s="26" t="str">
        <f>IFERROR(VLOOKUP(B161,OUTUBRO!B:C,2,0),"")</f>
        <v>MARIA ROSEANE DOS A CLEMENTINO</v>
      </c>
    </row>
    <row r="162" spans="1:5">
      <c r="A162" s="100">
        <v>50</v>
      </c>
      <c r="B162" s="100">
        <v>2478</v>
      </c>
      <c r="C162" s="83" t="s">
        <v>468</v>
      </c>
      <c r="D162" s="80">
        <v>1443.41</v>
      </c>
      <c r="E162" s="26" t="str">
        <f>IFERROR(VLOOKUP(B162,OUTUBRO!B:C,2,0),"")</f>
        <v>ROGERIO MOURA VIEIRA</v>
      </c>
    </row>
    <row r="163" spans="1:5">
      <c r="A163" s="100">
        <v>20</v>
      </c>
      <c r="B163" s="100">
        <v>2481</v>
      </c>
      <c r="C163" s="83" t="s">
        <v>440</v>
      </c>
      <c r="D163" s="80">
        <v>1443.41</v>
      </c>
      <c r="E163" s="26" t="str">
        <f>IFERROR(VLOOKUP(B163,OUTUBRO!B:C,2,0),"")</f>
        <v>RAFAELLA MICHELLE DE L MIRANDA</v>
      </c>
    </row>
    <row r="164" spans="1:5">
      <c r="A164" s="100">
        <v>39</v>
      </c>
      <c r="B164" s="100">
        <v>2484</v>
      </c>
      <c r="C164" s="83" t="s">
        <v>461</v>
      </c>
      <c r="D164" s="80">
        <v>1515.58</v>
      </c>
      <c r="E164" s="26" t="str">
        <f>IFERROR(VLOOKUP(B164,OUTUBRO!B:C,2,0),"")</f>
        <v>ARLEY ANDERSON TAVARES MOREIRA</v>
      </c>
    </row>
    <row r="165" spans="1:5">
      <c r="A165" s="100">
        <v>1</v>
      </c>
      <c r="B165" s="100">
        <v>2490</v>
      </c>
      <c r="C165" s="83" t="s">
        <v>162</v>
      </c>
      <c r="D165" s="80">
        <v>802.55</v>
      </c>
      <c r="E165" s="26" t="str">
        <f>IFERROR(VLOOKUP(B165,OUTUBRO!B:C,2,0),"")</f>
        <v>PAULO EDUARDO SANTOS FERREIRA</v>
      </c>
    </row>
    <row r="166" spans="1:5">
      <c r="A166" s="100">
        <v>1</v>
      </c>
      <c r="B166" s="100">
        <v>2493</v>
      </c>
      <c r="C166" s="83" t="s">
        <v>163</v>
      </c>
      <c r="D166" s="80">
        <v>1239.44</v>
      </c>
      <c r="E166" s="26" t="str">
        <f>IFERROR(VLOOKUP(B166,OUTUBRO!B:C,2,0),"")</f>
        <v>CRISTIANE R  DE O  GONCALVES</v>
      </c>
    </row>
    <row r="167" spans="1:5">
      <c r="A167" s="100">
        <v>1</v>
      </c>
      <c r="B167" s="100">
        <v>2498</v>
      </c>
      <c r="C167" s="83" t="s">
        <v>164</v>
      </c>
      <c r="D167" s="80">
        <v>534.76</v>
      </c>
      <c r="E167" s="26" t="str">
        <f>IFERROR(VLOOKUP(B167,OUTUBRO!B:C,2,0),"")</f>
        <v>TEREZINHA DE J  DE L  M  NETA</v>
      </c>
    </row>
    <row r="168" spans="1:5">
      <c r="A168" s="100">
        <v>1</v>
      </c>
      <c r="B168" s="100">
        <v>2502</v>
      </c>
      <c r="C168" s="83" t="s">
        <v>165</v>
      </c>
      <c r="D168" s="80">
        <v>534.76</v>
      </c>
      <c r="E168" s="26" t="str">
        <f>IFERROR(VLOOKUP(B168,OUTUBRO!B:C,2,0),"")</f>
        <v>PAULO ROBERTO DA SILVA CUNHA</v>
      </c>
    </row>
    <row r="169" spans="1:5">
      <c r="A169" s="100">
        <v>1</v>
      </c>
      <c r="B169" s="100">
        <v>2503</v>
      </c>
      <c r="C169" s="83" t="s">
        <v>166</v>
      </c>
      <c r="D169" s="80">
        <v>1443.41</v>
      </c>
      <c r="E169" s="26" t="str">
        <f>IFERROR(VLOOKUP(B169,OUTUBRO!B:C,2,0),"")</f>
        <v>TACIZO LUIZ PEREIRA DA SILVA</v>
      </c>
    </row>
    <row r="170" spans="1:5">
      <c r="A170" s="100">
        <v>1</v>
      </c>
      <c r="B170" s="100">
        <v>2504</v>
      </c>
      <c r="C170" s="83" t="s">
        <v>167</v>
      </c>
      <c r="D170" s="80">
        <v>430.43</v>
      </c>
      <c r="E170" s="26" t="str">
        <f>IFERROR(VLOOKUP(B170,OUTUBRO!B:C,2,0),"")</f>
        <v>RIVALDO GOMES DA SILVA</v>
      </c>
    </row>
    <row r="171" spans="1:5">
      <c r="A171" s="100">
        <v>1</v>
      </c>
      <c r="B171" s="100">
        <v>2506</v>
      </c>
      <c r="C171" s="83" t="s">
        <v>168</v>
      </c>
      <c r="D171" s="80">
        <v>430.43</v>
      </c>
      <c r="E171" s="26" t="str">
        <f>IFERROR(VLOOKUP(B171,OUTUBRO!B:C,2,0),"")</f>
        <v>IVETE ANTONIETA B  DE CARVALHO</v>
      </c>
    </row>
    <row r="172" spans="1:5">
      <c r="A172" s="100">
        <v>1</v>
      </c>
      <c r="B172" s="100">
        <v>2507</v>
      </c>
      <c r="C172" s="83" t="s">
        <v>169</v>
      </c>
      <c r="D172" s="80">
        <v>430.43</v>
      </c>
      <c r="E172" s="26" t="str">
        <f>IFERROR(VLOOKUP(B172,OUTUBRO!B:C,2,0),"")</f>
        <v>ANANIAS TEIXEIRA DE LIMA</v>
      </c>
    </row>
    <row r="173" spans="1:5">
      <c r="A173" s="100">
        <v>1</v>
      </c>
      <c r="B173" s="100">
        <v>2508</v>
      </c>
      <c r="C173" s="83" t="s">
        <v>170</v>
      </c>
      <c r="D173" s="80">
        <v>430.43</v>
      </c>
      <c r="E173" s="26" t="str">
        <f>IFERROR(VLOOKUP(B173,OUTUBRO!B:C,2,0),"")</f>
        <v>JOSE ALEXANDRE DE BARROS ALVES</v>
      </c>
    </row>
    <row r="174" spans="1:5">
      <c r="A174" s="100">
        <v>1</v>
      </c>
      <c r="B174" s="100">
        <v>2509</v>
      </c>
      <c r="C174" s="83" t="s">
        <v>171</v>
      </c>
      <c r="D174" s="80">
        <v>189.9</v>
      </c>
      <c r="E174" s="26" t="str">
        <f>IFERROR(VLOOKUP(B174,OUTUBRO!B:C,2,0),"")</f>
        <v>ALDEMIR NASCIMENTO DA SILVA</v>
      </c>
    </row>
    <row r="175" spans="1:5">
      <c r="A175" s="100">
        <v>1</v>
      </c>
      <c r="B175" s="100">
        <v>2512</v>
      </c>
      <c r="C175" s="83" t="s">
        <v>452</v>
      </c>
      <c r="D175" s="80">
        <v>1443.41</v>
      </c>
      <c r="E175" s="26" t="str">
        <f>IFERROR(VLOOKUP(B175,OUTUBRO!B:C,2,0),"")</f>
        <v>JOSENILDO JOSE TORRES</v>
      </c>
    </row>
    <row r="176" spans="1:5">
      <c r="A176" s="100">
        <v>1</v>
      </c>
      <c r="B176" s="100">
        <v>2520</v>
      </c>
      <c r="C176" s="83" t="s">
        <v>453</v>
      </c>
      <c r="D176" s="80">
        <v>561.51</v>
      </c>
      <c r="E176" s="26" t="str">
        <f>IFERROR(VLOOKUP(B176,OUTUBRO!B:C,2,0),"")</f>
        <v>SELMA CRISTIANIA LIMA RORIZ</v>
      </c>
    </row>
    <row r="177" spans="1:5">
      <c r="A177" s="100">
        <v>2</v>
      </c>
      <c r="B177" s="100">
        <v>2525</v>
      </c>
      <c r="C177" s="83" t="s">
        <v>415</v>
      </c>
      <c r="D177" s="80">
        <v>622.36</v>
      </c>
      <c r="E177" s="26" t="str">
        <f>IFERROR(VLOOKUP(B177,OUTUBRO!B:C,2,0),"")</f>
        <v>FABIANE TAVARES DE SOUZA</v>
      </c>
    </row>
    <row r="178" spans="1:5">
      <c r="A178" s="100">
        <v>1</v>
      </c>
      <c r="B178" s="100">
        <v>2526</v>
      </c>
      <c r="C178" s="83" t="s">
        <v>173</v>
      </c>
      <c r="D178" s="80">
        <v>695.19</v>
      </c>
      <c r="E178" s="26" t="str">
        <f>IFERROR(VLOOKUP(B178,OUTUBRO!B:C,2,0),"")</f>
        <v>JARBAS FERREIRA DE LIMA JUNIOR</v>
      </c>
    </row>
    <row r="179" spans="1:5">
      <c r="A179" s="100">
        <v>1</v>
      </c>
      <c r="B179" s="100">
        <v>2530</v>
      </c>
      <c r="C179" s="83" t="s">
        <v>174</v>
      </c>
      <c r="D179" s="80">
        <v>463.9</v>
      </c>
      <c r="E179" s="26" t="str">
        <f>IFERROR(VLOOKUP(B179,OUTUBRO!B:C,2,0),"")</f>
        <v>ARLEILDA MENDES DA SILVA</v>
      </c>
    </row>
    <row r="180" spans="1:5">
      <c r="A180" s="100">
        <v>1</v>
      </c>
      <c r="B180" s="100">
        <v>2534</v>
      </c>
      <c r="C180" s="83" t="s">
        <v>175</v>
      </c>
      <c r="D180" s="80">
        <v>463.9</v>
      </c>
      <c r="E180" s="26" t="str">
        <f>IFERROR(VLOOKUP(B180,OUTUBRO!B:C,2,0),"")</f>
        <v>EMANUEL MESSIAS RIBEIRO COSTA</v>
      </c>
    </row>
    <row r="181" spans="1:5">
      <c r="A181" s="100">
        <v>1</v>
      </c>
      <c r="B181" s="100">
        <v>2541</v>
      </c>
      <c r="C181" s="83" t="s">
        <v>177</v>
      </c>
      <c r="D181" s="80">
        <v>463.9</v>
      </c>
      <c r="E181" s="26" t="str">
        <f>IFERROR(VLOOKUP(B181,OUTUBRO!B:C,2,0),"")</f>
        <v>MARCELA SALLES DA SILVA</v>
      </c>
    </row>
    <row r="182" spans="1:5">
      <c r="A182" s="100">
        <v>59</v>
      </c>
      <c r="B182" s="100">
        <v>2547</v>
      </c>
      <c r="C182" s="83" t="s">
        <v>481</v>
      </c>
      <c r="D182" s="80">
        <v>330.3</v>
      </c>
      <c r="E182" s="26" t="str">
        <f>IFERROR(VLOOKUP(B182,OUTUBRO!B:C,2,0),"")</f>
        <v>CYNTHIA RODRIGUES DE ALMEIDA</v>
      </c>
    </row>
    <row r="183" spans="1:5">
      <c r="A183" s="100">
        <v>1</v>
      </c>
      <c r="B183" s="100">
        <v>2548</v>
      </c>
      <c r="C183" s="83" t="s">
        <v>178</v>
      </c>
      <c r="D183" s="80">
        <v>1048.71</v>
      </c>
      <c r="E183" s="26" t="str">
        <f>IFERROR(VLOOKUP(B183,OUTUBRO!B:C,2,0),"")</f>
        <v>ELIANA PEREIRA SANTANA</v>
      </c>
    </row>
    <row r="184" spans="1:5">
      <c r="A184" s="100">
        <v>1</v>
      </c>
      <c r="B184" s="100">
        <v>2553</v>
      </c>
      <c r="C184" s="83" t="s">
        <v>179</v>
      </c>
      <c r="D184" s="80">
        <v>1239.44</v>
      </c>
      <c r="E184" s="26" t="str">
        <f>IFERROR(VLOOKUP(B184,OUTUBRO!B:C,2,0),"")</f>
        <v>LIVIA DA SILVA LIMA</v>
      </c>
    </row>
    <row r="185" spans="1:5">
      <c r="A185" s="100">
        <v>1</v>
      </c>
      <c r="B185" s="100">
        <v>2559</v>
      </c>
      <c r="C185" s="83" t="s">
        <v>423</v>
      </c>
      <c r="D185" s="80">
        <v>561.51</v>
      </c>
      <c r="E185" s="26" t="str">
        <f>IFERROR(VLOOKUP(B185,OUTUBRO!B:C,2,0),"")</f>
        <v>SANDRO DE MIRANDA SANTOS</v>
      </c>
    </row>
    <row r="186" spans="1:5">
      <c r="A186" s="100">
        <v>1</v>
      </c>
      <c r="B186" s="100">
        <v>2562</v>
      </c>
      <c r="C186" s="83" t="s">
        <v>442</v>
      </c>
      <c r="D186" s="80">
        <v>1443.41</v>
      </c>
      <c r="E186" s="26" t="str">
        <f>IFERROR(VLOOKUP(B186,OUTUBRO!B:C,2,0),"")</f>
        <v>ERIKA MARQUES BEZERRA</v>
      </c>
    </row>
    <row r="187" spans="1:5">
      <c r="A187" s="100">
        <v>50</v>
      </c>
      <c r="B187" s="100">
        <v>2568</v>
      </c>
      <c r="C187" s="83" t="s">
        <v>480</v>
      </c>
      <c r="D187" s="80">
        <v>1443.41</v>
      </c>
      <c r="E187" s="26" t="str">
        <f>IFERROR(VLOOKUP(B187,OUTUBRO!B:C,2,0),"")</f>
        <v>CATARINA DANIELLE DA S AMORIM</v>
      </c>
    </row>
    <row r="188" spans="1:5">
      <c r="A188" s="100">
        <v>1</v>
      </c>
      <c r="B188" s="100">
        <v>2574</v>
      </c>
      <c r="C188" s="83" t="s">
        <v>180</v>
      </c>
      <c r="D188" s="80">
        <v>1267.52</v>
      </c>
      <c r="E188" s="26" t="str">
        <f>IFERROR(VLOOKUP(B188,OUTUBRO!B:C,2,0),"")</f>
        <v>ANDERSON SANTOS DE LIMA FARIAS</v>
      </c>
    </row>
    <row r="189" spans="1:5">
      <c r="A189" s="100">
        <v>1</v>
      </c>
      <c r="B189" s="100">
        <v>2577</v>
      </c>
      <c r="C189" s="83" t="s">
        <v>181</v>
      </c>
      <c r="D189" s="80">
        <v>802.55</v>
      </c>
      <c r="E189" s="26" t="str">
        <f>IFERROR(VLOOKUP(B189,OUTUBRO!B:C,2,0),"")</f>
        <v>CARLA CRISTINA OLIVEIRA MATOS</v>
      </c>
    </row>
    <row r="190" spans="1:5">
      <c r="A190" s="100">
        <v>1</v>
      </c>
      <c r="B190" s="100">
        <v>2584</v>
      </c>
      <c r="C190" s="83" t="s">
        <v>182</v>
      </c>
      <c r="D190" s="80">
        <v>561.51</v>
      </c>
      <c r="E190" s="26" t="str">
        <f>IFERROR(VLOOKUP(B190,OUTUBRO!B:C,2,0),"")</f>
        <v>HELIA MARIA ALEXANDRE DE SOUZA</v>
      </c>
    </row>
    <row r="191" spans="1:5">
      <c r="A191" s="100">
        <v>1</v>
      </c>
      <c r="B191" s="100">
        <v>2585</v>
      </c>
      <c r="C191" s="83" t="s">
        <v>183</v>
      </c>
      <c r="D191" s="80">
        <v>561.51</v>
      </c>
      <c r="E191" s="26" t="str">
        <f>IFERROR(VLOOKUP(B191,OUTUBRO!B:C,2,0),"")</f>
        <v>HELIO DO N BARBOZA JUNIOR</v>
      </c>
    </row>
    <row r="192" spans="1:5">
      <c r="A192" s="100">
        <v>1</v>
      </c>
      <c r="B192" s="100">
        <v>2586</v>
      </c>
      <c r="C192" s="83" t="s">
        <v>424</v>
      </c>
      <c r="D192" s="80">
        <v>802.55</v>
      </c>
      <c r="E192" s="26" t="str">
        <f>IFERROR(VLOOKUP(B192,OUTUBRO!B:C,2,0),"")</f>
        <v>JAQUELINE P F DE OLIVEIRA</v>
      </c>
    </row>
    <row r="193" spans="1:5">
      <c r="A193" s="100">
        <v>1</v>
      </c>
      <c r="B193" s="100">
        <v>2588</v>
      </c>
      <c r="C193" s="83" t="s">
        <v>184</v>
      </c>
      <c r="D193" s="80">
        <v>1239.44</v>
      </c>
      <c r="E193" s="26" t="str">
        <f>IFERROR(VLOOKUP(B193,OUTUBRO!B:C,2,0),"")</f>
        <v>JOSE NEVES DA SILVA JUNIOR</v>
      </c>
    </row>
    <row r="194" spans="1:5">
      <c r="A194" s="100">
        <v>1</v>
      </c>
      <c r="B194" s="100">
        <v>2596</v>
      </c>
      <c r="C194" s="83" t="s">
        <v>454</v>
      </c>
      <c r="D194" s="80">
        <v>770.82</v>
      </c>
      <c r="E194" s="26" t="str">
        <f>IFERROR(VLOOKUP(B194,OUTUBRO!B:C,2,0),"")</f>
        <v>WELLIDA CRISTIANE DE M  GUERRA</v>
      </c>
    </row>
    <row r="195" spans="1:5">
      <c r="A195" s="100">
        <v>47</v>
      </c>
      <c r="B195" s="100">
        <v>2602</v>
      </c>
      <c r="C195" s="83" t="s">
        <v>463</v>
      </c>
      <c r="D195" s="80">
        <v>1443.41</v>
      </c>
      <c r="E195" s="26" t="str">
        <f>IFERROR(VLOOKUP(B195,OUTUBRO!B:C,2,0),"")</f>
        <v>DIANA ATALECIA NEVES DE SA</v>
      </c>
    </row>
    <row r="196" spans="1:5">
      <c r="A196" s="100">
        <v>59</v>
      </c>
      <c r="B196" s="100">
        <v>2604</v>
      </c>
      <c r="C196" s="83" t="s">
        <v>482</v>
      </c>
      <c r="D196" s="80">
        <v>1443.41</v>
      </c>
      <c r="E196" s="26" t="str">
        <f>IFERROR(VLOOKUP(B196,OUTUBRO!B:C,2,0),"")</f>
        <v>JAMINE K  G  DA ROCHA MARTINS</v>
      </c>
    </row>
    <row r="197" spans="1:5">
      <c r="A197" s="100">
        <v>1</v>
      </c>
      <c r="B197" s="100">
        <v>2614</v>
      </c>
      <c r="C197" s="83" t="s">
        <v>185</v>
      </c>
      <c r="D197" s="80">
        <v>780.27</v>
      </c>
      <c r="E197" s="26" t="str">
        <f>IFERROR(VLOOKUP(B197,OUTUBRO!B:C,2,0),"")</f>
        <v>EDVANIA GOMES DE SOUZA PONTES</v>
      </c>
    </row>
    <row r="198" spans="1:5">
      <c r="A198" s="100">
        <v>1</v>
      </c>
      <c r="B198" s="100">
        <v>2627</v>
      </c>
      <c r="C198" s="83" t="s">
        <v>417</v>
      </c>
      <c r="D198" s="80">
        <v>1443.41</v>
      </c>
      <c r="E198" s="26" t="str">
        <f>IFERROR(VLOOKUP(B198,OUTUBRO!B:C,2,0),"")</f>
        <v>LIBNI DE MEDEIROS MELO</v>
      </c>
    </row>
    <row r="199" spans="1:5">
      <c r="A199" s="100">
        <v>1</v>
      </c>
      <c r="B199" s="100">
        <v>2628</v>
      </c>
      <c r="C199" s="83" t="s">
        <v>188</v>
      </c>
      <c r="D199" s="80">
        <v>986.51</v>
      </c>
      <c r="E199" s="26" t="str">
        <f>IFERROR(VLOOKUP(B199,OUTUBRO!B:C,2,0),"")</f>
        <v>ADELE GOMES DE SANTANA</v>
      </c>
    </row>
    <row r="200" spans="1:5">
      <c r="A200" s="100">
        <v>1</v>
      </c>
      <c r="B200" s="100">
        <v>2634</v>
      </c>
      <c r="C200" s="83" t="s">
        <v>455</v>
      </c>
      <c r="D200" s="80">
        <v>561.51</v>
      </c>
      <c r="E200" s="26" t="str">
        <f>IFERROR(VLOOKUP(B200,OUTUBRO!B:C,2,0),"")</f>
        <v>KATHYWSKY MELO PINHEIRO</v>
      </c>
    </row>
    <row r="201" spans="1:5">
      <c r="A201" s="100">
        <v>1</v>
      </c>
      <c r="B201" s="100">
        <v>2642</v>
      </c>
      <c r="C201" s="83" t="s">
        <v>189</v>
      </c>
      <c r="D201" s="80">
        <v>905.95</v>
      </c>
      <c r="E201" s="26" t="str">
        <f>IFERROR(VLOOKUP(B201,OUTUBRO!B:C,2,0),"")</f>
        <v>THAMIRYS CLAUDIA R  BATISTA</v>
      </c>
    </row>
    <row r="202" spans="1:5">
      <c r="A202" s="100">
        <v>48</v>
      </c>
      <c r="B202" s="100">
        <v>2644</v>
      </c>
      <c r="C202" s="83" t="s">
        <v>466</v>
      </c>
      <c r="D202" s="80">
        <v>1443.41</v>
      </c>
      <c r="E202" s="26" t="str">
        <f>IFERROR(VLOOKUP(B202,OUTUBRO!B:C,2,0),"")</f>
        <v>FABRICIO MENEZES DE SOUSA MELO</v>
      </c>
    </row>
    <row r="203" spans="1:5">
      <c r="A203" s="100">
        <v>1</v>
      </c>
      <c r="B203" s="100">
        <v>2656</v>
      </c>
      <c r="C203" s="83" t="s">
        <v>190</v>
      </c>
      <c r="D203" s="80">
        <v>802.55</v>
      </c>
      <c r="E203" s="26" t="str">
        <f>IFERROR(VLOOKUP(B203,OUTUBRO!B:C,2,0),"")</f>
        <v>RAFAELLA ALVES DE ARAUJO SILVA</v>
      </c>
    </row>
    <row r="204" spans="1:5">
      <c r="A204" s="100">
        <v>1</v>
      </c>
      <c r="B204" s="100">
        <v>2659</v>
      </c>
      <c r="C204" s="83" t="s">
        <v>191</v>
      </c>
      <c r="D204" s="80">
        <v>1239.44</v>
      </c>
      <c r="E204" s="26" t="str">
        <f>IFERROR(VLOOKUP(B204,OUTUBRO!B:C,2,0),"")</f>
        <v>THIAGO SANTOS DE OLIVEIRA</v>
      </c>
    </row>
    <row r="205" spans="1:5">
      <c r="A205" s="100">
        <v>1</v>
      </c>
      <c r="B205" s="100">
        <v>2661</v>
      </c>
      <c r="C205" s="83" t="s">
        <v>192</v>
      </c>
      <c r="D205" s="80">
        <v>441.8</v>
      </c>
      <c r="E205" s="26" t="str">
        <f>IFERROR(VLOOKUP(B205,OUTUBRO!B:C,2,0),"")</f>
        <v>IVALDA XAVIER DE CARVALHO</v>
      </c>
    </row>
    <row r="206" spans="1:5">
      <c r="A206" s="100">
        <v>1</v>
      </c>
      <c r="B206" s="100">
        <v>2664</v>
      </c>
      <c r="C206" s="83" t="s">
        <v>193</v>
      </c>
      <c r="D206" s="80">
        <v>2297.58</v>
      </c>
      <c r="E206" s="26" t="str">
        <f>IFERROR(VLOOKUP(B206,OUTUBRO!B:C,2,0),"")</f>
        <v>BRUNO AIRES DOS SANTOS</v>
      </c>
    </row>
    <row r="207" spans="1:5">
      <c r="A207" s="100">
        <v>1</v>
      </c>
      <c r="B207" s="100">
        <v>2665</v>
      </c>
      <c r="C207" s="83" t="s">
        <v>194</v>
      </c>
      <c r="D207" s="80">
        <v>802.55</v>
      </c>
      <c r="E207" s="26" t="str">
        <f>IFERROR(VLOOKUP(B207,OUTUBRO!B:C,2,0),"")</f>
        <v>MARCELO BARLAVENTO DAS C SILVA</v>
      </c>
    </row>
    <row r="208" spans="1:5">
      <c r="A208" s="100">
        <v>1</v>
      </c>
      <c r="B208" s="100">
        <v>2668</v>
      </c>
      <c r="C208" s="83" t="s">
        <v>196</v>
      </c>
      <c r="D208" s="80">
        <v>561.51</v>
      </c>
      <c r="E208" s="26" t="str">
        <f>IFERROR(VLOOKUP(B208,OUTUBRO!B:C,2,0),"")</f>
        <v>CARLA BRANDAO DE C  FIGUEIREDO</v>
      </c>
    </row>
    <row r="209" spans="1:5">
      <c r="A209" s="100">
        <v>1</v>
      </c>
      <c r="B209" s="100">
        <v>2672</v>
      </c>
      <c r="C209" s="83" t="s">
        <v>198</v>
      </c>
      <c r="D209" s="80">
        <v>441.8</v>
      </c>
      <c r="E209" s="26" t="str">
        <f>IFERROR(VLOOKUP(B209,OUTUBRO!B:C,2,0),"")</f>
        <v>IVANISE VIANA ALBUQUERQUE</v>
      </c>
    </row>
    <row r="210" spans="1:5">
      <c r="A210" s="100">
        <v>1</v>
      </c>
      <c r="B210" s="100">
        <v>2675</v>
      </c>
      <c r="C210" s="83" t="s">
        <v>199</v>
      </c>
      <c r="D210" s="80">
        <v>420.76</v>
      </c>
      <c r="E210" s="26" t="str">
        <f>IFERROR(VLOOKUP(B210,OUTUBRO!B:C,2,0),"")</f>
        <v>RUTE FERNANDES BORBA</v>
      </c>
    </row>
    <row r="211" spans="1:5">
      <c r="A211" s="100">
        <v>1</v>
      </c>
      <c r="B211" s="100">
        <v>2682</v>
      </c>
      <c r="C211" s="83" t="s">
        <v>200</v>
      </c>
      <c r="D211" s="80">
        <v>247.73</v>
      </c>
      <c r="E211" s="26" t="str">
        <f>IFERROR(VLOOKUP(B211,OUTUBRO!B:C,2,0),"")</f>
        <v>JENARIO LUCENA DA SILVA</v>
      </c>
    </row>
    <row r="212" spans="1:5">
      <c r="A212" s="100">
        <v>3</v>
      </c>
      <c r="B212" s="100">
        <v>2684</v>
      </c>
      <c r="C212" s="83" t="s">
        <v>427</v>
      </c>
      <c r="D212" s="80">
        <v>1443.41</v>
      </c>
      <c r="E212" s="26" t="str">
        <f>IFERROR(VLOOKUP(B212,OUTUBRO!B:C,2,0),"")</f>
        <v>DULCE NARIELE ANHAIA LEMES</v>
      </c>
    </row>
    <row r="213" spans="1:5">
      <c r="A213" s="100">
        <v>1</v>
      </c>
      <c r="B213" s="100">
        <v>2687</v>
      </c>
      <c r="C213" s="83" t="s">
        <v>201</v>
      </c>
      <c r="D213" s="80">
        <v>561.51</v>
      </c>
      <c r="E213" s="26" t="str">
        <f>IFERROR(VLOOKUP(B213,OUTUBRO!B:C,2,0),"")</f>
        <v>MONICA MARIA G R F DE OLIVEIRA</v>
      </c>
    </row>
    <row r="214" spans="1:5">
      <c r="A214" s="100">
        <v>1</v>
      </c>
      <c r="B214" s="100">
        <v>2701</v>
      </c>
      <c r="C214" s="83" t="s">
        <v>204</v>
      </c>
      <c r="D214" s="80">
        <v>877.88</v>
      </c>
      <c r="E214" s="26" t="str">
        <f>IFERROR(VLOOKUP(B214,OUTUBRO!B:C,2,0),"")</f>
        <v>PETULLA DE MOURA E SILVA</v>
      </c>
    </row>
    <row r="215" spans="1:5">
      <c r="A215" s="100">
        <v>1</v>
      </c>
      <c r="B215" s="100">
        <v>2702</v>
      </c>
      <c r="C215" s="83" t="s">
        <v>456</v>
      </c>
      <c r="D215" s="80">
        <v>1443.41</v>
      </c>
      <c r="E215" s="26" t="str">
        <f>IFERROR(VLOOKUP(B215,OUTUBRO!B:C,2,0),"")</f>
        <v>DANILO DAVI DA SILVA DIAS</v>
      </c>
    </row>
    <row r="216" spans="1:5">
      <c r="A216" s="100">
        <v>1</v>
      </c>
      <c r="B216" s="100">
        <v>2705</v>
      </c>
      <c r="C216" s="83" t="s">
        <v>457</v>
      </c>
      <c r="D216" s="80">
        <v>561.51</v>
      </c>
      <c r="E216" s="26" t="str">
        <f>IFERROR(VLOOKUP(B216,OUTUBRO!B:C,2,0),"")</f>
        <v>JOSINALDO OLIVEIRA DE ANDRADE</v>
      </c>
    </row>
    <row r="217" spans="1:5">
      <c r="A217" s="100">
        <v>50</v>
      </c>
      <c r="B217" s="100">
        <v>2706</v>
      </c>
      <c r="C217" s="83" t="s">
        <v>445</v>
      </c>
      <c r="D217" s="80">
        <v>1443.41</v>
      </c>
      <c r="E217" s="26" t="str">
        <f>IFERROR(VLOOKUP(B217,OUTUBRO!B:C,2,0),"")</f>
        <v>AMANDA FREITAS BASILIO</v>
      </c>
    </row>
    <row r="218" spans="1:5">
      <c r="A218" s="100">
        <v>1</v>
      </c>
      <c r="B218" s="100">
        <v>2707</v>
      </c>
      <c r="C218" s="83" t="s">
        <v>205</v>
      </c>
      <c r="D218" s="80">
        <v>802.55</v>
      </c>
      <c r="E218" s="26" t="str">
        <f>IFERROR(VLOOKUP(B218,OUTUBRO!B:C,2,0),"")</f>
        <v>ROMARIO LUIZ DO NASCIMENTO</v>
      </c>
    </row>
    <row r="219" spans="1:5">
      <c r="A219" s="100">
        <v>1</v>
      </c>
      <c r="B219" s="100">
        <v>2709</v>
      </c>
      <c r="C219" s="83" t="s">
        <v>206</v>
      </c>
      <c r="D219" s="80">
        <v>802.55</v>
      </c>
      <c r="E219" s="26" t="str">
        <f>IFERROR(VLOOKUP(B219,OUTUBRO!B:C,2,0),"")</f>
        <v>KATIA DA CONCEICAO DA SILVA</v>
      </c>
    </row>
    <row r="220" spans="1:5">
      <c r="A220" s="100">
        <v>1</v>
      </c>
      <c r="B220" s="100">
        <v>2710</v>
      </c>
      <c r="C220" s="83" t="s">
        <v>207</v>
      </c>
      <c r="D220" s="80">
        <v>830.63</v>
      </c>
      <c r="E220" s="26" t="str">
        <f>IFERROR(VLOOKUP(B220,OUTUBRO!B:C,2,0),"")</f>
        <v>PAULA FRASSINETTI S L BELIAN</v>
      </c>
    </row>
    <row r="221" spans="1:5">
      <c r="A221" s="100">
        <v>1</v>
      </c>
      <c r="B221" s="100">
        <v>2712</v>
      </c>
      <c r="C221" s="83" t="s">
        <v>208</v>
      </c>
      <c r="D221" s="80">
        <v>589.58000000000004</v>
      </c>
      <c r="E221" s="26" t="str">
        <f>IFERROR(VLOOKUP(B221,OUTUBRO!B:C,2,0),"")</f>
        <v>AUGUSTO CESAR N  A  DA SILVA</v>
      </c>
    </row>
    <row r="222" spans="1:5">
      <c r="A222" s="100">
        <v>1</v>
      </c>
      <c r="B222" s="100">
        <v>2715</v>
      </c>
      <c r="C222" s="83" t="s">
        <v>209</v>
      </c>
      <c r="D222" s="80">
        <v>430.43</v>
      </c>
      <c r="E222" s="26" t="str">
        <f>IFERROR(VLOOKUP(B222,OUTUBRO!B:C,2,0),"")</f>
        <v>ADIJENE RODRIGUES DA SILVA</v>
      </c>
    </row>
    <row r="223" spans="1:5">
      <c r="A223" s="100">
        <v>3</v>
      </c>
      <c r="B223" s="100">
        <v>2718</v>
      </c>
      <c r="C223" s="83" t="s">
        <v>446</v>
      </c>
      <c r="D223" s="80">
        <v>622.36</v>
      </c>
      <c r="E223" s="26" t="str">
        <f>IFERROR(VLOOKUP(B223,OUTUBRO!B:C,2,0),"")</f>
        <v>PAULA SHEMILLY GALDINO SANTIAG</v>
      </c>
    </row>
    <row r="224" spans="1:5">
      <c r="A224" s="100">
        <v>14</v>
      </c>
      <c r="B224" s="100">
        <v>2719</v>
      </c>
      <c r="C224" s="83" t="s">
        <v>431</v>
      </c>
      <c r="D224" s="80">
        <v>650.42999999999995</v>
      </c>
      <c r="E224" s="26" t="str">
        <f>IFERROR(VLOOKUP(B224,OUTUBRO!B:C,2,0),"")</f>
        <v>DANIELLE MEDEIROS PONTES</v>
      </c>
    </row>
    <row r="225" spans="1:5">
      <c r="A225" s="100">
        <v>51</v>
      </c>
      <c r="B225" s="100">
        <v>2720</v>
      </c>
      <c r="C225" s="83" t="s">
        <v>458</v>
      </c>
      <c r="D225" s="80">
        <v>561.51</v>
      </c>
      <c r="E225" s="26" t="str">
        <f>IFERROR(VLOOKUP(B225,OUTUBRO!B:C,2,0),"")</f>
        <v>JONATAS BERNARDINO R  DA SILVA</v>
      </c>
    </row>
    <row r="226" spans="1:5">
      <c r="A226" s="100">
        <v>50</v>
      </c>
      <c r="B226" s="100">
        <v>2721</v>
      </c>
      <c r="C226" s="83" t="s">
        <v>469</v>
      </c>
      <c r="D226" s="80">
        <v>622.36</v>
      </c>
      <c r="E226" s="26" t="str">
        <f>IFERROR(VLOOKUP(B226,OUTUBRO!B:C,2,0),"")</f>
        <v>CLECIO JOSE DA SILVA</v>
      </c>
    </row>
    <row r="227" spans="1:5">
      <c r="A227" s="100">
        <v>1</v>
      </c>
      <c r="B227" s="100">
        <v>2726</v>
      </c>
      <c r="C227" s="83" t="s">
        <v>211</v>
      </c>
      <c r="D227" s="80">
        <v>1014.58</v>
      </c>
      <c r="E227" s="26" t="str">
        <f>IFERROR(VLOOKUP(B227,OUTUBRO!B:C,2,0),"")</f>
        <v>MARIA GILVANEIDE SANTOS LIMA</v>
      </c>
    </row>
    <row r="228" spans="1:5">
      <c r="A228" s="100">
        <v>1</v>
      </c>
      <c r="B228" s="100">
        <v>2732</v>
      </c>
      <c r="C228" s="83" t="s">
        <v>212</v>
      </c>
      <c r="D228" s="80">
        <v>561.51</v>
      </c>
      <c r="E228" s="26" t="str">
        <f>IFERROR(VLOOKUP(B228,OUTUBRO!B:C,2,0),"")</f>
        <v>LILIANE DA SILVA SALVADOR</v>
      </c>
    </row>
    <row r="229" spans="1:5">
      <c r="A229" s="100">
        <v>47</v>
      </c>
      <c r="B229" s="100">
        <v>2736</v>
      </c>
      <c r="C229" s="83" t="s">
        <v>464</v>
      </c>
      <c r="D229" s="80">
        <v>622.36</v>
      </c>
      <c r="E229" s="26" t="str">
        <f>IFERROR(VLOOKUP(B229,OUTUBRO!B:C,2,0),"")</f>
        <v>LUCENILDO JOSE DA SILVA</v>
      </c>
    </row>
    <row r="230" spans="1:5">
      <c r="A230" s="100">
        <v>1</v>
      </c>
      <c r="B230" s="100">
        <v>2748</v>
      </c>
      <c r="C230" s="83" t="s">
        <v>213</v>
      </c>
      <c r="D230" s="80">
        <v>420.76</v>
      </c>
      <c r="E230" s="26" t="str">
        <f>IFERROR(VLOOKUP(B230,OUTUBRO!B:C,2,0),"")</f>
        <v>LEONINO CLEMENTE DA SILVA</v>
      </c>
    </row>
    <row r="231" spans="1:5">
      <c r="A231" s="100">
        <v>1</v>
      </c>
      <c r="B231" s="100">
        <v>2751</v>
      </c>
      <c r="C231" s="83" t="s">
        <v>214</v>
      </c>
      <c r="D231" s="80">
        <v>511.45</v>
      </c>
      <c r="E231" s="26" t="str">
        <f>IFERROR(VLOOKUP(B231,OUTUBRO!B:C,2,0),"")</f>
        <v>DENNYS RYAN GUILHERME PEREIRA</v>
      </c>
    </row>
    <row r="232" spans="1:5">
      <c r="A232" s="100">
        <v>1</v>
      </c>
      <c r="B232" s="100">
        <v>2757</v>
      </c>
      <c r="C232" s="83" t="s">
        <v>215</v>
      </c>
      <c r="D232" s="80">
        <v>463.9</v>
      </c>
      <c r="E232" s="26" t="str">
        <f>IFERROR(VLOOKUP(B232,OUTUBRO!B:C,2,0),"")</f>
        <v>CLAUDIA REGINA NEVES DE MELO</v>
      </c>
    </row>
    <row r="233" spans="1:5">
      <c r="A233" s="100">
        <v>1</v>
      </c>
      <c r="B233" s="100">
        <v>2766</v>
      </c>
      <c r="C233" s="83" t="s">
        <v>216</v>
      </c>
      <c r="D233" s="80">
        <v>534.76</v>
      </c>
      <c r="E233" s="26" t="str">
        <f>IFERROR(VLOOKUP(B233,OUTUBRO!B:C,2,0),"")</f>
        <v>EMANOEL VIEIRA LAURIA</v>
      </c>
    </row>
    <row r="234" spans="1:5">
      <c r="A234" s="100">
        <v>1</v>
      </c>
      <c r="B234" s="100">
        <v>2768</v>
      </c>
      <c r="C234" s="83" t="s">
        <v>217</v>
      </c>
      <c r="D234" s="80">
        <v>463.9</v>
      </c>
      <c r="E234" s="26" t="str">
        <f>IFERROR(VLOOKUP(B234,OUTUBRO!B:C,2,0),"")</f>
        <v>IZABEL LUIZA SOARES DE SOUZA</v>
      </c>
    </row>
    <row r="235" spans="1:5">
      <c r="A235" s="100">
        <v>1</v>
      </c>
      <c r="B235" s="100">
        <v>2772</v>
      </c>
      <c r="C235" s="83" t="s">
        <v>447</v>
      </c>
      <c r="D235" s="80">
        <v>561.51</v>
      </c>
      <c r="E235" s="26" t="str">
        <f>IFERROR(VLOOKUP(B235,OUTUBRO!B:C,2,0),"")</f>
        <v>CARMEM ALUISIA LEITE DE ANDRAD</v>
      </c>
    </row>
    <row r="236" spans="1:5">
      <c r="A236" s="100">
        <v>1</v>
      </c>
      <c r="B236" s="100">
        <v>2773</v>
      </c>
      <c r="C236" s="83" t="s">
        <v>219</v>
      </c>
      <c r="D236" s="80">
        <v>534.76</v>
      </c>
      <c r="E236" s="26" t="str">
        <f>IFERROR(VLOOKUP(B236,OUTUBRO!B:C,2,0),"")</f>
        <v>WALDNER NERTAM F  DE ALENCAR</v>
      </c>
    </row>
    <row r="237" spans="1:5">
      <c r="A237" s="100">
        <v>1</v>
      </c>
      <c r="B237" s="100">
        <v>2775</v>
      </c>
      <c r="C237" s="83" t="s">
        <v>220</v>
      </c>
      <c r="D237" s="80">
        <v>488.6</v>
      </c>
      <c r="E237" s="26" t="str">
        <f>IFERROR(VLOOKUP(B237,OUTUBRO!B:C,2,0),"")</f>
        <v>MARCELA FREITAS DA C SALLES</v>
      </c>
    </row>
    <row r="238" spans="1:5">
      <c r="A238" s="100">
        <v>1</v>
      </c>
      <c r="B238" s="100">
        <v>2779</v>
      </c>
      <c r="C238" s="83" t="s">
        <v>221</v>
      </c>
      <c r="D238" s="80">
        <v>752.49</v>
      </c>
      <c r="E238" s="26" t="str">
        <f>IFERROR(VLOOKUP(B238,OUTUBRO!B:C,2,0),"")</f>
        <v>THAIS REGINA BORGES LOPES</v>
      </c>
    </row>
    <row r="239" spans="1:5">
      <c r="A239" s="100">
        <v>1</v>
      </c>
      <c r="B239" s="100">
        <v>2782</v>
      </c>
      <c r="C239" s="83" t="s">
        <v>222</v>
      </c>
      <c r="D239" s="80">
        <v>420.76</v>
      </c>
      <c r="E239" s="26" t="str">
        <f>IFERROR(VLOOKUP(B239,OUTUBRO!B:C,2,0),"")</f>
        <v>ELVIS ALVES DA COSTA</v>
      </c>
    </row>
    <row r="240" spans="1:5">
      <c r="A240" s="100">
        <v>1</v>
      </c>
      <c r="B240" s="100">
        <v>2784</v>
      </c>
      <c r="C240" s="83" t="s">
        <v>223</v>
      </c>
      <c r="D240" s="80">
        <v>441.8</v>
      </c>
      <c r="E240" s="26" t="str">
        <f>IFERROR(VLOOKUP(B240,OUTUBRO!B:C,2,0),"")</f>
        <v>FERNANDO ALVES DO NASCIMENTO</v>
      </c>
    </row>
    <row r="241" spans="1:5">
      <c r="A241" s="100">
        <v>1</v>
      </c>
      <c r="B241" s="100">
        <v>2788</v>
      </c>
      <c r="C241" s="83" t="s">
        <v>225</v>
      </c>
      <c r="D241" s="80">
        <v>463.9</v>
      </c>
      <c r="E241" s="26" t="str">
        <f>IFERROR(VLOOKUP(B241,OUTUBRO!B:C,2,0),"")</f>
        <v>ROSANIA EMIDIA PEREIRA</v>
      </c>
    </row>
    <row r="242" spans="1:5">
      <c r="A242" s="100">
        <v>1</v>
      </c>
      <c r="B242" s="100">
        <v>2790</v>
      </c>
      <c r="C242" s="83" t="s">
        <v>226</v>
      </c>
      <c r="D242" s="80">
        <v>877.88</v>
      </c>
      <c r="E242" s="26" t="str">
        <f>IFERROR(VLOOKUP(B242,OUTUBRO!B:C,2,0),"")</f>
        <v>ROSANA DE FATIMA UCHOA  AREDE</v>
      </c>
    </row>
    <row r="243" spans="1:5">
      <c r="A243" s="100">
        <v>1</v>
      </c>
      <c r="B243" s="100">
        <v>2791</v>
      </c>
      <c r="C243" s="83" t="s">
        <v>227</v>
      </c>
      <c r="D243" s="80">
        <v>2297.58</v>
      </c>
      <c r="E243" s="26" t="str">
        <f>IFERROR(VLOOKUP(B243,OUTUBRO!B:C,2,0),"")</f>
        <v>JOSIMAR SILVA</v>
      </c>
    </row>
    <row r="244" spans="1:5">
      <c r="A244" s="100">
        <v>1</v>
      </c>
      <c r="B244" s="100">
        <v>2797</v>
      </c>
      <c r="C244" s="83" t="s">
        <v>228</v>
      </c>
      <c r="D244" s="80">
        <v>473.9</v>
      </c>
      <c r="E244" s="26" t="str">
        <f>IFERROR(VLOOKUP(B244,OUTUBRO!B:C,2,0),"")</f>
        <v>JULIANA SILVA CEDRIM</v>
      </c>
    </row>
    <row r="245" spans="1:5">
      <c r="A245" s="100">
        <v>20</v>
      </c>
      <c r="B245" s="100">
        <v>2799</v>
      </c>
      <c r="C245" s="83" t="s">
        <v>441</v>
      </c>
      <c r="D245" s="80">
        <v>622.36</v>
      </c>
      <c r="E245" s="26" t="str">
        <f>IFERROR(VLOOKUP(B245,OUTUBRO!B:C,2,0),"")</f>
        <v>ALYSSON FABIO O FLORENCIO</v>
      </c>
    </row>
    <row r="246" spans="1:5">
      <c r="A246" s="100">
        <v>1</v>
      </c>
      <c r="B246" s="100">
        <v>2801</v>
      </c>
      <c r="C246" s="83" t="s">
        <v>230</v>
      </c>
      <c r="D246" s="80">
        <v>690.22</v>
      </c>
      <c r="E246" s="26" t="str">
        <f>IFERROR(VLOOKUP(B246,OUTUBRO!B:C,2,0),"")</f>
        <v>VALERIA JALES DA SILVA</v>
      </c>
    </row>
    <row r="247" spans="1:5">
      <c r="A247" s="100">
        <v>1</v>
      </c>
      <c r="B247" s="100">
        <v>2806</v>
      </c>
      <c r="C247" s="83" t="s">
        <v>231</v>
      </c>
      <c r="D247" s="80">
        <v>1327.94</v>
      </c>
      <c r="E247" s="26" t="str">
        <f>IFERROR(VLOOKUP(B247,OUTUBRO!B:C,2,0),"")</f>
        <v>ANA APARECIDA DE ANDRADE LIMA</v>
      </c>
    </row>
    <row r="248" spans="1:5">
      <c r="A248" s="100">
        <v>16</v>
      </c>
      <c r="B248" s="100">
        <v>2808</v>
      </c>
      <c r="C248" s="83" t="s">
        <v>448</v>
      </c>
      <c r="D248" s="80">
        <v>589.58000000000004</v>
      </c>
      <c r="E248" s="26" t="str">
        <f>IFERROR(VLOOKUP(B248,OUTUBRO!B:C,2,0),"")</f>
        <v>GABRIELA FERNANDA M  G  CEAN</v>
      </c>
    </row>
    <row r="249" spans="1:5">
      <c r="A249" s="100">
        <v>1</v>
      </c>
      <c r="B249" s="100">
        <v>2816</v>
      </c>
      <c r="C249" s="83" t="s">
        <v>232</v>
      </c>
      <c r="D249" s="80">
        <v>534.76</v>
      </c>
      <c r="E249" s="26" t="str">
        <f>IFERROR(VLOOKUP(B249,OUTUBRO!B:C,2,0),"")</f>
        <v>MIRIAM DA SILVA FONSECA</v>
      </c>
    </row>
    <row r="250" spans="1:5">
      <c r="A250" s="100">
        <v>1</v>
      </c>
      <c r="B250" s="100">
        <v>2819</v>
      </c>
      <c r="C250" s="83" t="s">
        <v>233</v>
      </c>
      <c r="D250" s="80">
        <v>2512.9299999999998</v>
      </c>
      <c r="E250" s="26" t="str">
        <f>IFERROR(VLOOKUP(B250,OUTUBRO!B:C,2,0),"")</f>
        <v>RAFAEL LEITAO DE A  G DA SILVA</v>
      </c>
    </row>
    <row r="251" spans="1:5">
      <c r="A251" s="100">
        <v>1</v>
      </c>
      <c r="B251" s="100">
        <v>2820</v>
      </c>
      <c r="C251" s="83" t="s">
        <v>234</v>
      </c>
      <c r="D251" s="80">
        <v>1581.51</v>
      </c>
      <c r="E251" s="26" t="str">
        <f>IFERROR(VLOOKUP(B251,OUTUBRO!B:C,2,0),"")</f>
        <v>ROSIANE SANTOS BRITO</v>
      </c>
    </row>
    <row r="252" spans="1:5">
      <c r="A252" s="100">
        <v>25</v>
      </c>
      <c r="B252" s="100">
        <v>2821</v>
      </c>
      <c r="C252" s="83" t="s">
        <v>449</v>
      </c>
      <c r="D252" s="80">
        <v>1374.68</v>
      </c>
      <c r="E252" s="26" t="str">
        <f>IFERROR(VLOOKUP(B252,OUTUBRO!B:C,2,0),"")</f>
        <v>HERBET CANDEIA MAIA</v>
      </c>
    </row>
    <row r="253" spans="1:5">
      <c r="A253" s="100">
        <v>37</v>
      </c>
      <c r="B253" s="100">
        <v>2823</v>
      </c>
      <c r="C253" s="83" t="s">
        <v>432</v>
      </c>
      <c r="D253" s="80">
        <v>561.51</v>
      </c>
      <c r="E253" s="26" t="str">
        <f>IFERROR(VLOOKUP(B253,OUTUBRO!B:C,2,0),"")</f>
        <v>ADRIANA MARIA DA SILVA</v>
      </c>
    </row>
    <row r="254" spans="1:5">
      <c r="A254" s="100">
        <v>37</v>
      </c>
      <c r="B254" s="100">
        <v>2827</v>
      </c>
      <c r="C254" s="83" t="s">
        <v>459</v>
      </c>
      <c r="D254" s="80">
        <v>622.36</v>
      </c>
      <c r="E254" s="26" t="str">
        <f>IFERROR(VLOOKUP(B254,OUTUBRO!B:C,2,0),"")</f>
        <v>FABIO BARBOSA S  DE LIMA</v>
      </c>
    </row>
    <row r="255" spans="1:5">
      <c r="A255" s="100">
        <v>1</v>
      </c>
      <c r="B255" s="100">
        <v>2831</v>
      </c>
      <c r="C255" s="83" t="s">
        <v>235</v>
      </c>
      <c r="D255" s="80">
        <v>1581.51</v>
      </c>
      <c r="E255" s="26" t="str">
        <f>IFERROR(VLOOKUP(B255,OUTUBRO!B:C,2,0),"")</f>
        <v>AMANDA BEZERRA MASCARENHAS</v>
      </c>
    </row>
    <row r="256" spans="1:5">
      <c r="A256" s="100">
        <v>1</v>
      </c>
      <c r="B256" s="100">
        <v>2833</v>
      </c>
      <c r="C256" s="83" t="s">
        <v>236</v>
      </c>
      <c r="D256" s="80">
        <v>586.21</v>
      </c>
      <c r="E256" s="26" t="str">
        <f>IFERROR(VLOOKUP(B256,OUTUBRO!B:C,2,0),"")</f>
        <v>JAMESSON AMANCIO DA ROCHA</v>
      </c>
    </row>
    <row r="257" spans="1:5">
      <c r="A257" s="100">
        <v>1</v>
      </c>
      <c r="B257" s="100">
        <v>2834</v>
      </c>
      <c r="C257" s="83" t="s">
        <v>237</v>
      </c>
      <c r="D257" s="80">
        <v>802.55</v>
      </c>
      <c r="E257" s="26" t="str">
        <f>IFERROR(VLOOKUP(B257,OUTUBRO!B:C,2,0),"")</f>
        <v>LUIZ F  DE LIMA CAVALCANTI</v>
      </c>
    </row>
    <row r="258" spans="1:5">
      <c r="A258" s="100">
        <v>1</v>
      </c>
      <c r="B258" s="100">
        <v>2835</v>
      </c>
      <c r="C258" s="83" t="s">
        <v>476</v>
      </c>
      <c r="D258" s="80">
        <v>561.51</v>
      </c>
      <c r="E258" s="26" t="str">
        <f>IFERROR(VLOOKUP(B258,OUTUBRO!B:C,2,0),"")</f>
        <v>JOSE MARCELO DE FRANCA MATOS</v>
      </c>
    </row>
    <row r="259" spans="1:5">
      <c r="A259" s="100">
        <v>50</v>
      </c>
      <c r="B259" s="100">
        <v>2836</v>
      </c>
      <c r="C259" s="83" t="s">
        <v>470</v>
      </c>
      <c r="D259" s="80">
        <v>561.51</v>
      </c>
      <c r="E259" s="26" t="str">
        <f>IFERROR(VLOOKUP(B259,OUTUBRO!B:C,2,0),"")</f>
        <v>MONALISA MARIA LEANDRO RIBEIRO</v>
      </c>
    </row>
    <row r="260" spans="1:5">
      <c r="A260" s="100">
        <v>1</v>
      </c>
      <c r="B260" s="100">
        <v>2837</v>
      </c>
      <c r="C260" s="83" t="s">
        <v>238</v>
      </c>
      <c r="D260" s="80">
        <v>877.88</v>
      </c>
      <c r="E260" s="26" t="str">
        <f>IFERROR(VLOOKUP(B260,OUTUBRO!B:C,2,0),"")</f>
        <v>BEZALIEL ROSA DOS S JUNIOR</v>
      </c>
    </row>
    <row r="261" spans="1:5">
      <c r="A261" s="100">
        <v>16</v>
      </c>
      <c r="B261" s="100">
        <v>2838</v>
      </c>
      <c r="C261" s="83" t="s">
        <v>436</v>
      </c>
      <c r="D261" s="80">
        <v>622.36</v>
      </c>
      <c r="E261" s="26" t="str">
        <f>IFERROR(VLOOKUP(B261,OUTUBRO!B:C,2,0),"")</f>
        <v>CAIO CEZAR F  E  DO NASCIMENTO</v>
      </c>
    </row>
    <row r="262" spans="1:5">
      <c r="A262" s="100">
        <v>1</v>
      </c>
      <c r="B262" s="100">
        <v>2839</v>
      </c>
      <c r="C262" s="83" t="s">
        <v>239</v>
      </c>
      <c r="D262" s="80">
        <v>1327.94</v>
      </c>
      <c r="E262" s="26" t="str">
        <f>IFERROR(VLOOKUP(B262,OUTUBRO!B:C,2,0),"")</f>
        <v>ANGELINA MEDEIROS VERONESE</v>
      </c>
    </row>
    <row r="263" spans="1:5">
      <c r="A263" s="100">
        <v>1</v>
      </c>
      <c r="B263" s="100">
        <v>2849</v>
      </c>
      <c r="C263" s="83" t="s">
        <v>240</v>
      </c>
      <c r="D263" s="80">
        <v>381.64</v>
      </c>
      <c r="E263" s="26" t="str">
        <f>IFERROR(VLOOKUP(B263,OUTUBRO!B:C,2,0),"")</f>
        <v>JULIANA CESAR MARTINS DE LIMA</v>
      </c>
    </row>
    <row r="264" spans="1:5">
      <c r="A264" s="100">
        <v>1</v>
      </c>
      <c r="B264" s="100">
        <v>2850</v>
      </c>
      <c r="C264" s="83" t="s">
        <v>241</v>
      </c>
      <c r="D264" s="80">
        <v>336.74</v>
      </c>
      <c r="E264" s="26" t="str">
        <f>IFERROR(VLOOKUP(B264,OUTUBRO!B:C,2,0),"")</f>
        <v>JAMERSON A  RAFAEL DE LIMA</v>
      </c>
    </row>
    <row r="265" spans="1:5">
      <c r="A265" s="100">
        <v>1</v>
      </c>
      <c r="B265" s="100">
        <v>2854</v>
      </c>
      <c r="C265" s="83" t="s">
        <v>243</v>
      </c>
      <c r="D265" s="80">
        <v>381.64</v>
      </c>
      <c r="E265" s="26" t="str">
        <f>IFERROR(VLOOKUP(B265,OUTUBRO!B:C,2,0),"")</f>
        <v>ANDRE RICARDO CAMARA TORRES</v>
      </c>
    </row>
    <row r="266" spans="1:5">
      <c r="A266" s="100">
        <v>1</v>
      </c>
      <c r="B266" s="100">
        <v>2856</v>
      </c>
      <c r="C266" s="83" t="s">
        <v>244</v>
      </c>
      <c r="D266" s="80">
        <v>1193.01</v>
      </c>
      <c r="E266" s="26" t="str">
        <f>IFERROR(VLOOKUP(B266,OUTUBRO!B:C,2,0),"")</f>
        <v>ALEXSANDRA DA SILVA M  CABRAL</v>
      </c>
    </row>
    <row r="267" spans="1:5">
      <c r="A267" s="100">
        <v>1</v>
      </c>
      <c r="B267" s="100">
        <v>2857</v>
      </c>
      <c r="C267" s="83" t="s">
        <v>245</v>
      </c>
      <c r="D267" s="80">
        <v>561.51</v>
      </c>
      <c r="E267" s="26" t="str">
        <f>IFERROR(VLOOKUP(B267,OUTUBRO!B:C,2,0),"")</f>
        <v>CAROLINE ALVES LEAL</v>
      </c>
    </row>
    <row r="268" spans="1:5">
      <c r="A268" s="100">
        <v>1</v>
      </c>
      <c r="B268" s="100">
        <v>2860</v>
      </c>
      <c r="C268" s="83" t="s">
        <v>246</v>
      </c>
      <c r="D268" s="80">
        <v>11.22</v>
      </c>
      <c r="E268" s="26" t="str">
        <f>IFERROR(VLOOKUP(B268,OUTUBRO!B:C,2,0),"")</f>
        <v>ADRIANA MAYO DE SOUZA E SILVA</v>
      </c>
    </row>
    <row r="269" spans="1:5">
      <c r="A269" s="100">
        <v>1</v>
      </c>
      <c r="B269" s="100">
        <v>2863</v>
      </c>
      <c r="C269" s="83" t="s">
        <v>247</v>
      </c>
      <c r="D269" s="80">
        <v>112.25</v>
      </c>
      <c r="E269" s="26" t="str">
        <f>IFERROR(VLOOKUP(B269,OUTUBRO!B:C,2,0),"")</f>
        <v>CINTIA ROBERTA DE SOUZA</v>
      </c>
    </row>
    <row r="270" spans="1:5">
      <c r="A270" s="100">
        <v>1</v>
      </c>
      <c r="B270" s="100">
        <v>2864</v>
      </c>
      <c r="C270" s="83" t="s">
        <v>248</v>
      </c>
      <c r="D270" s="80">
        <v>682.84</v>
      </c>
      <c r="E270" s="26" t="str">
        <f>IFERROR(VLOOKUP(B270,OUTUBRO!B:C,2,0),"")</f>
        <v>DULCE HELENA PEREIRA</v>
      </c>
    </row>
    <row r="271" spans="1:5">
      <c r="A271" s="100">
        <v>1</v>
      </c>
      <c r="B271" s="100">
        <v>2866</v>
      </c>
      <c r="C271" s="83" t="s">
        <v>249</v>
      </c>
      <c r="D271" s="80">
        <v>698.01</v>
      </c>
      <c r="E271" s="26" t="str">
        <f>IFERROR(VLOOKUP(B271,OUTUBRO!B:C,2,0),"")</f>
        <v>LUCICLEIDE M  DE A  CAMPOS</v>
      </c>
    </row>
    <row r="272" spans="1:5">
      <c r="A272" s="100">
        <v>1</v>
      </c>
      <c r="B272" s="100">
        <v>2867</v>
      </c>
      <c r="C272" s="83" t="s">
        <v>250</v>
      </c>
      <c r="D272" s="80">
        <v>420.76</v>
      </c>
      <c r="E272" s="26" t="str">
        <f>IFERROR(VLOOKUP(B272,OUTUBRO!B:C,2,0),"")</f>
        <v>MARIA CONCEICAO D DO AMARAL</v>
      </c>
    </row>
    <row r="273" spans="1:5">
      <c r="A273" s="100">
        <v>1</v>
      </c>
      <c r="B273" s="100">
        <v>2869</v>
      </c>
      <c r="C273" s="83" t="s">
        <v>251</v>
      </c>
      <c r="D273" s="80">
        <v>381.64</v>
      </c>
      <c r="E273" s="26" t="str">
        <f>IFERROR(VLOOKUP(B273,OUTUBRO!B:C,2,0),"")</f>
        <v>RICARDO J FERNANDES DA CUNHA</v>
      </c>
    </row>
    <row r="274" spans="1:5">
      <c r="A274" s="100">
        <v>1</v>
      </c>
      <c r="B274" s="100">
        <v>2870</v>
      </c>
      <c r="C274" s="83" t="s">
        <v>252</v>
      </c>
      <c r="D274" s="80">
        <v>420.77</v>
      </c>
      <c r="E274" s="26" t="str">
        <f>IFERROR(VLOOKUP(B274,OUTUBRO!B:C,2,0),"")</f>
        <v>SUZANA VALERIA PINHEIRO</v>
      </c>
    </row>
    <row r="275" spans="1:5">
      <c r="A275" s="100">
        <v>1</v>
      </c>
      <c r="B275" s="100">
        <v>2871</v>
      </c>
      <c r="C275" s="83" t="s">
        <v>253</v>
      </c>
      <c r="D275" s="80">
        <v>420.76</v>
      </c>
      <c r="E275" s="26" t="str">
        <f>IFERROR(VLOOKUP(B275,OUTUBRO!B:C,2,0),"")</f>
        <v>SUZELY ARANTES DA S MELO</v>
      </c>
    </row>
    <row r="276" spans="1:5">
      <c r="A276" s="100">
        <v>25</v>
      </c>
      <c r="B276" s="100">
        <v>2878</v>
      </c>
      <c r="C276" s="83" t="s">
        <v>450</v>
      </c>
      <c r="D276" s="80">
        <v>622.36</v>
      </c>
      <c r="E276" s="26" t="str">
        <f>IFERROR(VLOOKUP(B276,OUTUBRO!B:C,2,0),"")</f>
        <v>JAMSON ALESSANDRO DA SILVA</v>
      </c>
    </row>
    <row r="277" spans="1:5">
      <c r="A277" s="100">
        <v>1</v>
      </c>
      <c r="B277" s="100">
        <v>2882</v>
      </c>
      <c r="C277" s="83" t="s">
        <v>254</v>
      </c>
      <c r="D277" s="80">
        <v>420.76</v>
      </c>
      <c r="E277" s="26" t="str">
        <f>IFERROR(VLOOKUP(B277,OUTUBRO!B:C,2,0),"")</f>
        <v>CINTIA GOMES DA SILVA</v>
      </c>
    </row>
    <row r="278" spans="1:5">
      <c r="A278" s="100">
        <v>1</v>
      </c>
      <c r="B278" s="100">
        <v>2889</v>
      </c>
      <c r="C278" s="83" t="s">
        <v>256</v>
      </c>
      <c r="D278" s="80">
        <v>650.01</v>
      </c>
      <c r="E278" s="26" t="str">
        <f>IFERROR(VLOOKUP(B278,OUTUBRO!B:C,2,0),"")</f>
        <v>EJANE FERREIRA TEXEIRA</v>
      </c>
    </row>
    <row r="279" spans="1:5">
      <c r="A279" s="100">
        <v>1</v>
      </c>
      <c r="B279" s="100">
        <v>2890</v>
      </c>
      <c r="C279" s="83" t="s">
        <v>257</v>
      </c>
      <c r="D279" s="80">
        <v>381.64</v>
      </c>
      <c r="E279" s="26" t="str">
        <f>IFERROR(VLOOKUP(B279,OUTUBRO!B:C,2,0),"")</f>
        <v>CLELIO FIRMINO SILVA</v>
      </c>
    </row>
    <row r="280" spans="1:5">
      <c r="A280" s="100">
        <v>1</v>
      </c>
      <c r="B280" s="100">
        <v>2891</v>
      </c>
      <c r="C280" s="83" t="s">
        <v>258</v>
      </c>
      <c r="D280" s="80">
        <v>400.73</v>
      </c>
      <c r="E280" s="26" t="str">
        <f>IFERROR(VLOOKUP(B280,OUTUBRO!B:C,2,0),"")</f>
        <v>ERICK MEDEIROS</v>
      </c>
    </row>
    <row r="281" spans="1:5">
      <c r="A281" s="100">
        <v>1</v>
      </c>
      <c r="B281" s="100">
        <v>2894</v>
      </c>
      <c r="C281" s="83" t="s">
        <v>259</v>
      </c>
      <c r="D281" s="80">
        <v>210.38</v>
      </c>
      <c r="E281" s="26" t="str">
        <f>IFERROR(VLOOKUP(B281,OUTUBRO!B:C,2,0),"")</f>
        <v>JOELNA DINIZ PEREIRA DE SOUSA</v>
      </c>
    </row>
    <row r="282" spans="1:5">
      <c r="A282" s="100">
        <v>1</v>
      </c>
      <c r="B282" s="100">
        <v>2895</v>
      </c>
      <c r="C282" s="83" t="s">
        <v>260</v>
      </c>
      <c r="D282" s="80">
        <v>381.64</v>
      </c>
      <c r="E282" s="26" t="str">
        <f>IFERROR(VLOOKUP(B282,OUTUBRO!B:C,2,0),"")</f>
        <v>KLEBER DE OLIVEIRA GALDINO</v>
      </c>
    </row>
    <row r="283" spans="1:5">
      <c r="A283" s="100">
        <v>47</v>
      </c>
      <c r="B283" s="100">
        <v>2904</v>
      </c>
      <c r="C283" s="83" t="s">
        <v>465</v>
      </c>
      <c r="D283" s="80">
        <v>561.51</v>
      </c>
      <c r="E283" s="26" t="str">
        <f>IFERROR(VLOOKUP(B283,OUTUBRO!B:C,2,0),"")</f>
        <v>ANTONIO S ALVES DE O JUNIOR</v>
      </c>
    </row>
    <row r="284" spans="1:5">
      <c r="A284" s="100">
        <v>14</v>
      </c>
      <c r="B284" s="100">
        <v>2906</v>
      </c>
      <c r="C284" s="83" t="s">
        <v>433</v>
      </c>
      <c r="D284" s="80">
        <v>1374.67</v>
      </c>
      <c r="E284" s="26" t="str">
        <f>IFERROR(VLOOKUP(B284,OUTUBRO!B:C,2,0),"")</f>
        <v>ARTHUR A SANTOS WANDERLEY</v>
      </c>
    </row>
    <row r="285" spans="1:5">
      <c r="A285" s="100">
        <v>1</v>
      </c>
      <c r="B285" s="100">
        <v>2907</v>
      </c>
      <c r="C285" s="83" t="s">
        <v>261</v>
      </c>
      <c r="D285" s="80">
        <v>561.51</v>
      </c>
      <c r="E285" s="26" t="str">
        <f>IFERROR(VLOOKUP(B285,OUTUBRO!B:C,2,0),"")</f>
        <v>JOELINE LIMA DO NASCIMENTO</v>
      </c>
    </row>
    <row r="286" spans="1:5">
      <c r="A286" s="100">
        <v>1</v>
      </c>
      <c r="B286" s="100">
        <v>2909</v>
      </c>
      <c r="C286" s="83" t="s">
        <v>262</v>
      </c>
      <c r="D286" s="80">
        <v>561.51</v>
      </c>
      <c r="E286" s="26" t="str">
        <f>IFERROR(VLOOKUP(B286,OUTUBRO!B:C,2,0),"")</f>
        <v>ROBSON CARNEIRO DA SILVA</v>
      </c>
    </row>
    <row r="287" spans="1:5">
      <c r="A287" s="100">
        <v>1</v>
      </c>
      <c r="B287" s="100">
        <v>2910</v>
      </c>
      <c r="C287" s="83" t="s">
        <v>263</v>
      </c>
      <c r="D287" s="80">
        <v>1692.52</v>
      </c>
      <c r="E287" s="26" t="str">
        <f>IFERROR(VLOOKUP(B287,OUTUBRO!B:C,2,0),"")</f>
        <v>JOSE VITAL DUARTE JUNIOR</v>
      </c>
    </row>
    <row r="288" spans="1:5">
      <c r="A288" s="100">
        <v>1</v>
      </c>
      <c r="B288" s="100">
        <v>2911</v>
      </c>
      <c r="C288" s="83" t="s">
        <v>264</v>
      </c>
      <c r="D288" s="80">
        <v>746.2</v>
      </c>
      <c r="E288" s="26" t="str">
        <f>IFERROR(VLOOKUP(B288,OUTUBRO!B:C,2,0),"")</f>
        <v>ALDJANE MARIA DOS SANTOS</v>
      </c>
    </row>
    <row r="289" spans="1:5">
      <c r="A289" s="100">
        <v>1</v>
      </c>
      <c r="B289" s="100">
        <v>2913</v>
      </c>
      <c r="C289" s="83" t="s">
        <v>265</v>
      </c>
      <c r="D289" s="80">
        <v>420.76</v>
      </c>
      <c r="E289" s="26" t="str">
        <f>IFERROR(VLOOKUP(B289,OUTUBRO!B:C,2,0),"")</f>
        <v>CRISTIANE MARIA DA SILVA</v>
      </c>
    </row>
    <row r="290" spans="1:5">
      <c r="A290" s="100">
        <v>1</v>
      </c>
      <c r="B290" s="100">
        <v>2915</v>
      </c>
      <c r="C290" s="83" t="s">
        <v>266</v>
      </c>
      <c r="D290" s="80">
        <v>420.76</v>
      </c>
      <c r="E290" s="26" t="str">
        <f>IFERROR(VLOOKUP(B290,OUTUBRO!B:C,2,0),"")</f>
        <v>HAMILTON LINO ALVES</v>
      </c>
    </row>
    <row r="291" spans="1:5">
      <c r="A291" s="100">
        <v>1</v>
      </c>
      <c r="B291" s="100">
        <v>2917</v>
      </c>
      <c r="C291" s="83" t="s">
        <v>267</v>
      </c>
      <c r="D291" s="80">
        <v>441.8</v>
      </c>
      <c r="E291" s="26" t="str">
        <f>IFERROR(VLOOKUP(B291,OUTUBRO!B:C,2,0),"")</f>
        <v>LUCICLEIDE PEREIRA DEODATO</v>
      </c>
    </row>
    <row r="292" spans="1:5">
      <c r="A292" s="100">
        <v>1</v>
      </c>
      <c r="B292" s="100">
        <v>2918</v>
      </c>
      <c r="C292" s="83" t="s">
        <v>268</v>
      </c>
      <c r="D292" s="80">
        <v>381.64</v>
      </c>
      <c r="E292" s="26" t="str">
        <f>IFERROR(VLOOKUP(B292,OUTUBRO!B:C,2,0),"")</f>
        <v>MARIA DAS NEVES DE BARROS</v>
      </c>
    </row>
    <row r="293" spans="1:5">
      <c r="A293" s="100">
        <v>1</v>
      </c>
      <c r="B293" s="100">
        <v>2922</v>
      </c>
      <c r="C293" s="83" t="s">
        <v>270</v>
      </c>
      <c r="D293" s="80">
        <v>441.8</v>
      </c>
      <c r="E293" s="26" t="str">
        <f>IFERROR(VLOOKUP(B293,OUTUBRO!B:C,2,0),"")</f>
        <v>XENIA KELY VERISSIMO DINIZ</v>
      </c>
    </row>
    <row r="294" spans="1:5">
      <c r="A294" s="100">
        <v>1</v>
      </c>
      <c r="B294" s="100">
        <v>2924</v>
      </c>
      <c r="C294" s="83" t="s">
        <v>271</v>
      </c>
      <c r="D294" s="80">
        <v>561.51</v>
      </c>
      <c r="E294" s="26" t="str">
        <f>IFERROR(VLOOKUP(B294,OUTUBRO!B:C,2,0),"")</f>
        <v>MARCO AURELIO DE ARAUJO</v>
      </c>
    </row>
    <row r="295" spans="1:5">
      <c r="A295" s="100">
        <v>1</v>
      </c>
      <c r="B295" s="100">
        <v>2926</v>
      </c>
      <c r="C295" s="83" t="s">
        <v>272</v>
      </c>
      <c r="D295" s="80">
        <v>463.9</v>
      </c>
      <c r="E295" s="26" t="str">
        <f>IFERROR(VLOOKUP(B295,OUTUBRO!B:C,2,0),"")</f>
        <v>ANTONIO CARLOS DE LUNA MATOS</v>
      </c>
    </row>
    <row r="296" spans="1:5">
      <c r="A296" s="100">
        <v>1</v>
      </c>
      <c r="B296" s="100">
        <v>2927</v>
      </c>
      <c r="C296" s="83" t="s">
        <v>273</v>
      </c>
      <c r="D296" s="80">
        <v>420.76</v>
      </c>
      <c r="E296" s="26" t="str">
        <f>IFERROR(VLOOKUP(B296,OUTUBRO!B:C,2,0),"")</f>
        <v>DEYVISON MACHADO DA SILVA</v>
      </c>
    </row>
    <row r="297" spans="1:5">
      <c r="A297" s="100">
        <v>1</v>
      </c>
      <c r="B297" s="100">
        <v>2930</v>
      </c>
      <c r="C297" s="83" t="s">
        <v>274</v>
      </c>
      <c r="D297" s="80">
        <v>463.9</v>
      </c>
      <c r="E297" s="26" t="str">
        <f>IFERROR(VLOOKUP(B297,OUTUBRO!B:C,2,0),"")</f>
        <v>JOSE AURICELIO C DE ARAUJO</v>
      </c>
    </row>
    <row r="298" spans="1:5">
      <c r="A298" s="100">
        <v>1</v>
      </c>
      <c r="B298" s="100">
        <v>2931</v>
      </c>
      <c r="C298" s="83" t="s">
        <v>275</v>
      </c>
      <c r="D298" s="80">
        <v>661.8</v>
      </c>
      <c r="E298" s="26" t="str">
        <f>IFERROR(VLOOKUP(B298,OUTUBRO!B:C,2,0),"")</f>
        <v>JOSILENE FARIAS DOS SANTOS ALM</v>
      </c>
    </row>
    <row r="299" spans="1:5">
      <c r="A299" s="100">
        <v>1</v>
      </c>
      <c r="B299" s="100">
        <v>2933</v>
      </c>
      <c r="C299" s="83" t="s">
        <v>276</v>
      </c>
      <c r="D299" s="80">
        <v>420.76</v>
      </c>
      <c r="E299" s="26" t="str">
        <f>IFERROR(VLOOKUP(B299,OUTUBRO!B:C,2,0),"")</f>
        <v>LUCY DIAS DE ANDRADE</v>
      </c>
    </row>
    <row r="300" spans="1:5">
      <c r="A300" s="100">
        <v>1</v>
      </c>
      <c r="B300" s="100">
        <v>2937</v>
      </c>
      <c r="C300" s="83" t="s">
        <v>278</v>
      </c>
      <c r="D300" s="80">
        <v>381.64</v>
      </c>
      <c r="E300" s="26" t="str">
        <f>IFERROR(VLOOKUP(B300,OUTUBRO!B:C,2,0),"")</f>
        <v>SANDRA REGINA V DOS SANTOS</v>
      </c>
    </row>
    <row r="301" spans="1:5">
      <c r="A301" s="100">
        <v>1</v>
      </c>
      <c r="B301" s="100">
        <v>2941</v>
      </c>
      <c r="C301" s="83" t="s">
        <v>279</v>
      </c>
      <c r="D301" s="80">
        <v>590.11</v>
      </c>
      <c r="E301" s="26" t="str">
        <f>IFERROR(VLOOKUP(B301,OUTUBRO!B:C,2,0),"")</f>
        <v>DANIELLE MARIA P NASCIMENTO</v>
      </c>
    </row>
    <row r="302" spans="1:5">
      <c r="A302" s="100">
        <v>1</v>
      </c>
      <c r="B302" s="100">
        <v>2942</v>
      </c>
      <c r="C302" s="83" t="s">
        <v>280</v>
      </c>
      <c r="D302" s="80">
        <v>420.76</v>
      </c>
      <c r="E302" s="26" t="str">
        <f>IFERROR(VLOOKUP(B302,OUTUBRO!B:C,2,0),"")</f>
        <v>ELIDIANE BARROS DA CRUZ</v>
      </c>
    </row>
    <row r="303" spans="1:5">
      <c r="A303" s="100">
        <v>1</v>
      </c>
      <c r="B303" s="100">
        <v>2943</v>
      </c>
      <c r="C303" s="83" t="s">
        <v>281</v>
      </c>
      <c r="D303" s="80">
        <v>381.64</v>
      </c>
      <c r="E303" s="26" t="str">
        <f>IFERROR(VLOOKUP(B303,OUTUBRO!B:C,2,0),"")</f>
        <v>MARIA JOSE GUILHERME</v>
      </c>
    </row>
    <row r="304" spans="1:5">
      <c r="A304" s="100">
        <v>59</v>
      </c>
      <c r="B304" s="100">
        <v>2962</v>
      </c>
      <c r="C304" s="83" t="s">
        <v>483</v>
      </c>
      <c r="D304" s="80">
        <v>595.61</v>
      </c>
      <c r="E304" s="26" t="str">
        <f>IFERROR(VLOOKUP(B304,OUTUBRO!B:C,2,0),"")</f>
        <v>GYSELLE SANTOS AZEVEDO</v>
      </c>
    </row>
    <row r="305" spans="1:5">
      <c r="A305" s="100">
        <v>1</v>
      </c>
      <c r="B305" s="100">
        <v>2969</v>
      </c>
      <c r="C305" s="83" t="s">
        <v>283</v>
      </c>
      <c r="D305" s="80">
        <v>851.14</v>
      </c>
      <c r="E305" s="26" t="str">
        <f>IFERROR(VLOOKUP(B305,OUTUBRO!B:C,2,0),"")</f>
        <v>LEYRIANE TELMA V FARIAS</v>
      </c>
    </row>
    <row r="306" spans="1:5">
      <c r="A306" s="100">
        <v>3</v>
      </c>
      <c r="B306" s="100">
        <v>2970</v>
      </c>
      <c r="C306" s="83" t="s">
        <v>419</v>
      </c>
      <c r="D306" s="80">
        <v>534.76</v>
      </c>
      <c r="E306" s="26" t="str">
        <f>IFERROR(VLOOKUP(B306,OUTUBRO!B:C,2,0),"")</f>
        <v>DAYANE M VALENCA DE OLIVEIRA</v>
      </c>
    </row>
    <row r="307" spans="1:5">
      <c r="A307" s="100">
        <v>10</v>
      </c>
      <c r="B307" s="100">
        <v>2971</v>
      </c>
      <c r="C307" s="83" t="s">
        <v>474</v>
      </c>
      <c r="D307" s="80">
        <v>534.76</v>
      </c>
      <c r="E307" s="26" t="str">
        <f>IFERROR(VLOOKUP(B307,OUTUBRO!B:C,2,0),"")</f>
        <v>LETYCIA THAISA V FARIAS</v>
      </c>
    </row>
    <row r="308" spans="1:5">
      <c r="A308" s="100">
        <v>10</v>
      </c>
      <c r="B308" s="100">
        <v>2973</v>
      </c>
      <c r="C308" s="83" t="s">
        <v>428</v>
      </c>
      <c r="D308" s="80">
        <v>525.54</v>
      </c>
      <c r="E308" s="26" t="str">
        <f>IFERROR(VLOOKUP(B308,OUTUBRO!B:C,2,0),"")</f>
        <v>ELDERSON GOMES DA CUNHA</v>
      </c>
    </row>
    <row r="309" spans="1:5">
      <c r="A309" s="100">
        <v>3</v>
      </c>
      <c r="B309" s="100">
        <v>2974</v>
      </c>
      <c r="C309" s="83" t="s">
        <v>429</v>
      </c>
      <c r="D309" s="80">
        <v>534.76</v>
      </c>
      <c r="E309" s="26" t="str">
        <f>IFERROR(VLOOKUP(B309,OUTUBRO!B:C,2,0),"")</f>
        <v>MARCELO DIEDERICHS PRATES</v>
      </c>
    </row>
    <row r="310" spans="1:5">
      <c r="A310" s="100">
        <v>23</v>
      </c>
      <c r="B310" s="100">
        <v>2977</v>
      </c>
      <c r="C310" s="83" t="s">
        <v>443</v>
      </c>
      <c r="D310" s="80">
        <v>1187.49</v>
      </c>
      <c r="E310" s="26" t="str">
        <f>IFERROR(VLOOKUP(B310,OUTUBRO!B:C,2,0),"")</f>
        <v>VENILTON CARLOS M CARDOSO</v>
      </c>
    </row>
    <row r="311" spans="1:5">
      <c r="A311" s="100">
        <v>23</v>
      </c>
      <c r="B311" s="100">
        <v>2978</v>
      </c>
      <c r="C311" s="83" t="s">
        <v>444</v>
      </c>
      <c r="D311" s="80">
        <v>595.61</v>
      </c>
      <c r="E311" s="26" t="str">
        <f>IFERROR(VLOOKUP(B311,OUTUBRO!B:C,2,0),"")</f>
        <v>CARLOS BRUNO GOMES MACEDO</v>
      </c>
    </row>
    <row r="312" spans="1:5">
      <c r="A312" s="100">
        <v>1</v>
      </c>
      <c r="B312" s="100">
        <v>2982</v>
      </c>
      <c r="C312" s="83" t="s">
        <v>284</v>
      </c>
      <c r="D312" s="80">
        <v>930.42</v>
      </c>
      <c r="E312" s="26" t="str">
        <f>IFERROR(VLOOKUP(B312,OUTUBRO!B:C,2,0),"")</f>
        <v>CINTIA MARIA LEITE DO N AVELAR</v>
      </c>
    </row>
    <row r="313" spans="1:5">
      <c r="A313" s="100">
        <v>1</v>
      </c>
      <c r="B313" s="100">
        <v>2983</v>
      </c>
      <c r="C313" s="83" t="s">
        <v>285</v>
      </c>
      <c r="D313" s="80">
        <v>775.81</v>
      </c>
      <c r="E313" s="26" t="str">
        <f>IFERROR(VLOOKUP(B313,OUTUBRO!B:C,2,0),"")</f>
        <v>EMILLY INOCENCIO DA SILVA</v>
      </c>
    </row>
    <row r="314" spans="1:5">
      <c r="A314" s="100">
        <v>1</v>
      </c>
      <c r="B314" s="100">
        <v>2988</v>
      </c>
      <c r="C314" s="83" t="s">
        <v>286</v>
      </c>
      <c r="D314" s="80">
        <v>930.42</v>
      </c>
      <c r="E314" s="26" t="str">
        <f>IFERROR(VLOOKUP(B314,OUTUBRO!B:C,2,0),"")</f>
        <v>GERALDO CRISTOVAO DE O FILHO</v>
      </c>
    </row>
    <row r="315" spans="1:5">
      <c r="A315" s="100">
        <v>1</v>
      </c>
      <c r="B315" s="100">
        <v>2991</v>
      </c>
      <c r="C315" s="83" t="s">
        <v>288</v>
      </c>
      <c r="D315" s="80">
        <v>775.81</v>
      </c>
      <c r="E315" s="26" t="str">
        <f>IFERROR(VLOOKUP(B315,OUTUBRO!B:C,2,0),"")</f>
        <v>MARILENE ARRUDA DE BARROS</v>
      </c>
    </row>
    <row r="316" spans="1:5">
      <c r="A316" s="100">
        <v>1</v>
      </c>
      <c r="B316" s="100">
        <v>2995</v>
      </c>
      <c r="C316" s="83" t="s">
        <v>289</v>
      </c>
      <c r="D316" s="80">
        <v>2297.58</v>
      </c>
      <c r="E316" s="26" t="str">
        <f>IFERROR(VLOOKUP(B316,OUTUBRO!B:C,2,0),"")</f>
        <v>FLAVIELLE MARTINS DE MELO</v>
      </c>
    </row>
    <row r="317" spans="1:5">
      <c r="A317" s="100">
        <v>1</v>
      </c>
      <c r="B317" s="100">
        <v>2996</v>
      </c>
      <c r="C317" s="83" t="s">
        <v>290</v>
      </c>
      <c r="D317" s="80">
        <v>1619.64</v>
      </c>
      <c r="E317" s="26" t="str">
        <f>IFERROR(VLOOKUP(B317,OUTUBRO!B:C,2,0),"")</f>
        <v>LUCIANO BARROS COSTA</v>
      </c>
    </row>
    <row r="318" spans="1:5">
      <c r="A318" s="100">
        <v>1</v>
      </c>
      <c r="B318" s="100">
        <v>2997</v>
      </c>
      <c r="C318" s="83" t="s">
        <v>291</v>
      </c>
      <c r="D318" s="80">
        <v>1619.64</v>
      </c>
      <c r="E318" s="26" t="str">
        <f>IFERROR(VLOOKUP(B318,OUTUBRO!B:C,2,0),"")</f>
        <v>LUIZA BEATRIZ DE M SANTOS</v>
      </c>
    </row>
    <row r="319" spans="1:5">
      <c r="A319" s="100">
        <v>1</v>
      </c>
      <c r="B319" s="100">
        <v>2998</v>
      </c>
      <c r="C319" s="83" t="s">
        <v>292</v>
      </c>
      <c r="D319" s="80">
        <v>3571.06</v>
      </c>
      <c r="E319" s="26" t="str">
        <f>IFERROR(VLOOKUP(B319,OUTUBRO!B:C,2,0),"")</f>
        <v>MIGUEL WILSON REGUEIRA RIBEIRO</v>
      </c>
    </row>
    <row r="320" spans="1:5">
      <c r="A320" s="100">
        <v>1</v>
      </c>
      <c r="B320" s="100">
        <v>3000</v>
      </c>
      <c r="C320" s="83" t="s">
        <v>293</v>
      </c>
      <c r="D320" s="80">
        <v>829.18</v>
      </c>
      <c r="E320" s="26" t="str">
        <f>IFERROR(VLOOKUP(B320,OUTUBRO!B:C,2,0),"")</f>
        <v>JOAO VITOR LIMA DA SILVA</v>
      </c>
    </row>
    <row r="321" spans="1:5">
      <c r="A321" s="100">
        <v>1</v>
      </c>
      <c r="B321" s="100">
        <v>3003</v>
      </c>
      <c r="C321" s="83" t="s">
        <v>294</v>
      </c>
      <c r="D321" s="80">
        <v>930.42</v>
      </c>
      <c r="E321" s="26" t="str">
        <f>IFERROR(VLOOKUP(B321,OUTUBRO!B:C,2,0),"")</f>
        <v>CAETANO SILVA DIAS</v>
      </c>
    </row>
    <row r="322" spans="1:5">
      <c r="A322" s="100">
        <v>1</v>
      </c>
      <c r="B322" s="100">
        <v>3004</v>
      </c>
      <c r="C322" s="83" t="s">
        <v>295</v>
      </c>
      <c r="D322" s="80">
        <v>1171.47</v>
      </c>
      <c r="E322" s="26" t="str">
        <f>IFERROR(VLOOKUP(B322,OUTUBRO!B:C,2,0),"")</f>
        <v>ITHALO IGOR DANTAS E SILVA</v>
      </c>
    </row>
    <row r="323" spans="1:5">
      <c r="A323" s="100">
        <v>1</v>
      </c>
      <c r="B323" s="100">
        <v>3012</v>
      </c>
      <c r="C323" s="83" t="s">
        <v>296</v>
      </c>
      <c r="D323" s="80">
        <v>534.76</v>
      </c>
      <c r="E323" s="26" t="str">
        <f>IFERROR(VLOOKUP(B323,OUTUBRO!B:C,2,0),"")</f>
        <v>ESTELA FELIPE DE OLIVEIRA</v>
      </c>
    </row>
    <row r="324" spans="1:5">
      <c r="A324" s="100">
        <v>1</v>
      </c>
      <c r="B324" s="100">
        <v>3015</v>
      </c>
      <c r="C324" s="83" t="s">
        <v>297</v>
      </c>
      <c r="D324" s="80">
        <v>534.76</v>
      </c>
      <c r="E324" s="26" t="str">
        <f>IFERROR(VLOOKUP(B324,OUTUBRO!B:C,2,0),"")</f>
        <v>MARIA DANIELLE DE SOUZA SANTOS</v>
      </c>
    </row>
    <row r="325" spans="1:5">
      <c r="A325" s="100">
        <v>1</v>
      </c>
      <c r="B325" s="100">
        <v>3016</v>
      </c>
      <c r="C325" s="83" t="s">
        <v>298</v>
      </c>
      <c r="D325" s="80">
        <v>534.76</v>
      </c>
      <c r="E325" s="26" t="str">
        <f>IFERROR(VLOOKUP(B325,OUTUBRO!B:C,2,0),"")</f>
        <v>MARIANA SILVA MONTEIRO</v>
      </c>
    </row>
    <row r="326" spans="1:5">
      <c r="A326" s="100">
        <v>1</v>
      </c>
      <c r="B326" s="100">
        <v>3019</v>
      </c>
      <c r="C326" s="83" t="s">
        <v>299</v>
      </c>
      <c r="D326" s="80">
        <v>534.76</v>
      </c>
      <c r="E326" s="26" t="str">
        <f>IFERROR(VLOOKUP(B326,OUTUBRO!B:C,2,0),"")</f>
        <v>SUIANNE P PASSOS B MONTEIRO</v>
      </c>
    </row>
    <row r="327" spans="1:5">
      <c r="A327" s="100">
        <v>1</v>
      </c>
      <c r="B327" s="100">
        <v>3020</v>
      </c>
      <c r="C327" s="83" t="s">
        <v>300</v>
      </c>
      <c r="D327" s="80">
        <v>534.76</v>
      </c>
      <c r="E327" s="26" t="str">
        <f>IFERROR(VLOOKUP(B327,OUTUBRO!B:C,2,0),"")</f>
        <v>GIVANICE MARIA MACHADO</v>
      </c>
    </row>
    <row r="328" spans="1:5">
      <c r="A328" s="100">
        <v>3</v>
      </c>
      <c r="B328" s="100">
        <v>3025</v>
      </c>
      <c r="C328" s="83" t="s">
        <v>477</v>
      </c>
      <c r="D328" s="80">
        <v>1187.49</v>
      </c>
      <c r="E328" s="26" t="str">
        <f>IFERROR(VLOOKUP(B328,OUTUBRO!B:C,2,0),"")</f>
        <v>MARIANA KAROLYNE G DE SOUZA</v>
      </c>
    </row>
    <row r="329" spans="1:5">
      <c r="A329" s="100">
        <v>48</v>
      </c>
      <c r="B329" s="100">
        <v>3027</v>
      </c>
      <c r="C329" s="83" t="s">
        <v>301</v>
      </c>
      <c r="D329" s="80">
        <v>1187.49</v>
      </c>
      <c r="E329" s="26" t="str">
        <f>IFERROR(VLOOKUP(B329,OUTUBRO!B:C,2,0),"")</f>
        <v>MARILIA MILENA R PIRES</v>
      </c>
    </row>
    <row r="330" spans="1:5">
      <c r="A330" s="100">
        <v>1</v>
      </c>
      <c r="B330" s="100">
        <v>3028</v>
      </c>
      <c r="C330" s="83" t="s">
        <v>302</v>
      </c>
      <c r="D330" s="80">
        <v>2297.58</v>
      </c>
      <c r="E330" s="26" t="str">
        <f>IFERROR(VLOOKUP(B330,OUTUBRO!B:C,2,0),"")</f>
        <v>KATIA RAQUEL DE A OLIVEIRA</v>
      </c>
    </row>
    <row r="331" spans="1:5">
      <c r="A331" s="100">
        <v>51</v>
      </c>
      <c r="B331" s="100">
        <v>3029</v>
      </c>
      <c r="C331" s="83" t="s">
        <v>475</v>
      </c>
      <c r="D331" s="80">
        <v>1187.49</v>
      </c>
      <c r="E331" s="26" t="str">
        <f>IFERROR(VLOOKUP(B331,OUTUBRO!B:C,2,0),"")</f>
        <v>RISOALDO DUARTE DA S JUNIOR</v>
      </c>
    </row>
    <row r="332" spans="1:5">
      <c r="A332" s="100">
        <v>1</v>
      </c>
      <c r="B332" s="100">
        <v>3031</v>
      </c>
      <c r="C332" s="83" t="s">
        <v>303</v>
      </c>
      <c r="D332" s="80">
        <v>1842.2</v>
      </c>
      <c r="E332" s="26" t="str">
        <f>IFERROR(VLOOKUP(B332,OUTUBRO!B:C,2,0),"")</f>
        <v>DENNYS LAPENDA FAGUNDES</v>
      </c>
    </row>
    <row r="333" spans="1:5">
      <c r="A333" s="100">
        <v>1</v>
      </c>
      <c r="B333" s="100">
        <v>3036</v>
      </c>
      <c r="C333" s="83" t="s">
        <v>304</v>
      </c>
      <c r="D333" s="80">
        <v>882.38</v>
      </c>
      <c r="E333" s="26" t="str">
        <f>IFERROR(VLOOKUP(B333,OUTUBRO!B:C,2,0),"")</f>
        <v>CECILIA REGINA DO N S CABRAL</v>
      </c>
    </row>
    <row r="334" spans="1:5">
      <c r="A334" s="100">
        <v>1</v>
      </c>
      <c r="B334" s="100">
        <v>3037</v>
      </c>
      <c r="C334" s="83" t="s">
        <v>305</v>
      </c>
      <c r="D334" s="80">
        <v>788.68</v>
      </c>
      <c r="E334" s="26" t="str">
        <f>IFERROR(VLOOKUP(B334,OUTUBRO!B:C,2,0),"")</f>
        <v>JADON JORGE OLIVEIRA DA SILVA</v>
      </c>
    </row>
    <row r="335" spans="1:5">
      <c r="A335" s="100">
        <v>1</v>
      </c>
      <c r="B335" s="100">
        <v>3039</v>
      </c>
      <c r="C335" s="83" t="s">
        <v>306</v>
      </c>
      <c r="D335" s="80">
        <v>534.76</v>
      </c>
      <c r="E335" s="26" t="str">
        <f>IFERROR(VLOOKUP(B335,OUTUBRO!B:C,2,0),"")</f>
        <v>CARLOS FREDERICO DOS SANTOS</v>
      </c>
    </row>
    <row r="336" spans="1:5">
      <c r="A336" s="100">
        <v>3</v>
      </c>
      <c r="B336" s="100">
        <v>3040</v>
      </c>
      <c r="C336" s="83" t="s">
        <v>307</v>
      </c>
      <c r="D336" s="80">
        <v>534.76</v>
      </c>
      <c r="E336" s="26" t="str">
        <f>IFERROR(VLOOKUP(B336,OUTUBRO!B:C,2,0),"")</f>
        <v>LORENA ESTHER L M CAVALCANTI</v>
      </c>
    </row>
    <row r="337" spans="1:5">
      <c r="A337" s="100">
        <v>1</v>
      </c>
      <c r="B337" s="100">
        <v>3044</v>
      </c>
      <c r="C337" s="83" t="s">
        <v>425</v>
      </c>
      <c r="D337" s="80">
        <v>1187.49</v>
      </c>
      <c r="E337" s="26" t="str">
        <f>IFERROR(VLOOKUP(B337,OUTUBRO!B:C,2,0),"")</f>
        <v>THIANE NASCIMENTO PAIXAO</v>
      </c>
    </row>
    <row r="338" spans="1:5">
      <c r="A338" s="100">
        <v>37</v>
      </c>
      <c r="B338" s="100">
        <v>3045</v>
      </c>
      <c r="C338" s="83" t="s">
        <v>460</v>
      </c>
      <c r="D338" s="80">
        <v>1187.49</v>
      </c>
      <c r="E338" s="26" t="str">
        <f>IFERROR(VLOOKUP(B338,OUTUBRO!B:C,2,0),"")</f>
        <v>ANDRE VICTOR RODRIGUES FONSECA</v>
      </c>
    </row>
    <row r="339" spans="1:5">
      <c r="A339" s="100">
        <v>1</v>
      </c>
      <c r="B339" s="100">
        <v>3046</v>
      </c>
      <c r="C339" s="83" t="s">
        <v>479</v>
      </c>
      <c r="D339" s="80">
        <v>1187.49</v>
      </c>
      <c r="E339" s="26" t="str">
        <f>IFERROR(VLOOKUP(B339,OUTUBRO!B:C,2,0),"")</f>
        <v>RONALDO GOMINHO BISPO FILHO</v>
      </c>
    </row>
    <row r="340" spans="1:5">
      <c r="A340" s="100">
        <v>1</v>
      </c>
      <c r="B340" s="100">
        <v>3047</v>
      </c>
      <c r="C340" s="83" t="s">
        <v>308</v>
      </c>
      <c r="D340" s="80">
        <v>534.76</v>
      </c>
      <c r="E340" s="26" t="str">
        <f>IFERROR(VLOOKUP(B340,OUTUBRO!B:C,2,0),"")</f>
        <v>SWEET GALLEGHER CAETANO COSTA</v>
      </c>
    </row>
    <row r="341" spans="1:5">
      <c r="A341" s="100">
        <v>1</v>
      </c>
      <c r="B341" s="100">
        <v>3049</v>
      </c>
      <c r="C341" s="83" t="s">
        <v>309</v>
      </c>
      <c r="D341" s="80">
        <v>1608.36</v>
      </c>
      <c r="E341" s="26" t="str">
        <f>IFERROR(VLOOKUP(B341,OUTUBRO!B:C,2,0),"")</f>
        <v>DEBORA GUEDES NERES</v>
      </c>
    </row>
    <row r="342" spans="1:5">
      <c r="A342" s="100">
        <v>1</v>
      </c>
      <c r="B342" s="100">
        <v>3052</v>
      </c>
      <c r="C342" s="83" t="s">
        <v>310</v>
      </c>
      <c r="D342" s="80">
        <v>1619.64</v>
      </c>
      <c r="E342" s="26" t="str">
        <f>IFERROR(VLOOKUP(B342,OUTUBRO!B:C,2,0),"")</f>
        <v>LEIDIANE CARLA L DE OLIVEIRA</v>
      </c>
    </row>
    <row r="343" spans="1:5">
      <c r="A343" s="100">
        <v>50</v>
      </c>
      <c r="B343" s="100">
        <v>3055</v>
      </c>
      <c r="C343" s="83" t="s">
        <v>471</v>
      </c>
      <c r="D343" s="80">
        <v>1187.49</v>
      </c>
      <c r="E343" s="26" t="str">
        <f>IFERROR(VLOOKUP(B343,OUTUBRO!B:C,2,0),"")</f>
        <v>ANA PAULA SABINO L DE SOUZA</v>
      </c>
    </row>
    <row r="344" spans="1:5">
      <c r="A344" s="100">
        <v>1</v>
      </c>
      <c r="B344" s="100">
        <v>3057</v>
      </c>
      <c r="C344" s="83" t="s">
        <v>311</v>
      </c>
      <c r="D344" s="80">
        <v>534.76</v>
      </c>
      <c r="E344" s="26" t="str">
        <f>IFERROR(VLOOKUP(B344,OUTUBRO!B:C,2,0),"")</f>
        <v>YANNE TALITA PEREIRA CALIXTO</v>
      </c>
    </row>
    <row r="345" spans="1:5">
      <c r="A345" s="100">
        <v>1</v>
      </c>
      <c r="B345" s="100">
        <v>3061</v>
      </c>
      <c r="C345" s="83" t="s">
        <v>312</v>
      </c>
      <c r="D345" s="80">
        <v>534.76</v>
      </c>
      <c r="E345" s="26" t="str">
        <f>IFERROR(VLOOKUP(B345,OUTUBRO!B:C,2,0),"")</f>
        <v>JOAO VICTOR RIBEIRO</v>
      </c>
    </row>
    <row r="346" spans="1:5">
      <c r="A346" s="100">
        <v>1</v>
      </c>
      <c r="B346" s="100">
        <v>3062</v>
      </c>
      <c r="C346" s="83" t="s">
        <v>313</v>
      </c>
      <c r="D346" s="80">
        <v>364.82</v>
      </c>
      <c r="E346" s="26" t="str">
        <f>IFERROR(VLOOKUP(B346,OUTUBRO!B:C,2,0),"")</f>
        <v>GRAZIELE MARIA DA SILVA</v>
      </c>
    </row>
    <row r="347" spans="1:5">
      <c r="A347" s="100">
        <v>1</v>
      </c>
      <c r="B347" s="100">
        <v>3063</v>
      </c>
      <c r="C347" s="83" t="s">
        <v>314</v>
      </c>
      <c r="D347" s="80">
        <v>534.77</v>
      </c>
      <c r="E347" s="26" t="str">
        <f>IFERROR(VLOOKUP(B347,OUTUBRO!B:C,2,0),"")</f>
        <v>DEYBISON AFONSO PEREIRA</v>
      </c>
    </row>
    <row r="348" spans="1:5">
      <c r="A348" s="100">
        <v>1</v>
      </c>
      <c r="B348" s="100">
        <v>3066</v>
      </c>
      <c r="C348" s="83" t="s">
        <v>315</v>
      </c>
      <c r="D348" s="80">
        <v>1307.05</v>
      </c>
      <c r="E348" s="26" t="str">
        <f>IFERROR(VLOOKUP(B348,OUTUBRO!B:C,2,0),"")</f>
        <v>GENIVAL F DA SILVA JUNIOR</v>
      </c>
    </row>
    <row r="349" spans="1:5">
      <c r="A349" s="100">
        <v>1</v>
      </c>
      <c r="B349" s="100">
        <v>3067</v>
      </c>
      <c r="C349" s="83" t="s">
        <v>316</v>
      </c>
      <c r="D349" s="80">
        <v>534.76</v>
      </c>
      <c r="E349" s="26" t="str">
        <f>IFERROR(VLOOKUP(B349,OUTUBRO!B:C,2,0),"")</f>
        <v>EMANUELA AMELIA DE A  AGUIAR</v>
      </c>
    </row>
    <row r="350" spans="1:5">
      <c r="A350" s="100">
        <v>51</v>
      </c>
      <c r="B350" s="100">
        <v>3069</v>
      </c>
      <c r="C350" s="83" t="s">
        <v>420</v>
      </c>
      <c r="D350" s="80">
        <v>595.61</v>
      </c>
      <c r="E350" s="26" t="str">
        <f>IFERROR(VLOOKUP(B350,OUTUBRO!B:C,2,0),"")</f>
        <v>ANDRE LUIS MOTA PIRES</v>
      </c>
    </row>
    <row r="351" spans="1:5">
      <c r="A351" s="100">
        <v>1</v>
      </c>
      <c r="B351" s="100">
        <v>3080</v>
      </c>
      <c r="C351" s="83" t="s">
        <v>317</v>
      </c>
      <c r="D351" s="80">
        <v>930.42</v>
      </c>
      <c r="E351" s="26" t="str">
        <f>IFERROR(VLOOKUP(B351,OUTUBRO!B:C,2,0),"")</f>
        <v>ALICE JULIANA X DE PONTES</v>
      </c>
    </row>
    <row r="352" spans="1:5">
      <c r="A352" s="100">
        <v>1</v>
      </c>
      <c r="B352" s="100">
        <v>3081</v>
      </c>
      <c r="C352" s="83" t="s">
        <v>318</v>
      </c>
      <c r="D352" s="80">
        <v>430.43</v>
      </c>
      <c r="E352" s="26" t="str">
        <f>IFERROR(VLOOKUP(B352,OUTUBRO!B:C,2,0),"")</f>
        <v>MAILTON NOBRE DE MEDEIROS</v>
      </c>
    </row>
    <row r="353" spans="1:5">
      <c r="A353" s="100">
        <v>1</v>
      </c>
      <c r="B353" s="100">
        <v>3084</v>
      </c>
      <c r="C353" s="83" t="s">
        <v>319</v>
      </c>
      <c r="D353" s="80">
        <v>534.76</v>
      </c>
      <c r="E353" s="26" t="str">
        <f>IFERROR(VLOOKUP(B353,OUTUBRO!B:C,2,0),"")</f>
        <v>NATHALIA V DE A ITAPARICA</v>
      </c>
    </row>
    <row r="354" spans="1:5">
      <c r="A354" s="100">
        <v>1</v>
      </c>
      <c r="B354" s="100">
        <v>3086</v>
      </c>
      <c r="C354" s="83" t="s">
        <v>421</v>
      </c>
      <c r="D354" s="80">
        <v>1187.49</v>
      </c>
      <c r="E354" s="26" t="str">
        <f>IFERROR(VLOOKUP(B354,OUTUBRO!B:C,2,0),"")</f>
        <v>DIMAS CARDOSO CAMPOS</v>
      </c>
    </row>
    <row r="355" spans="1:5">
      <c r="A355" s="100">
        <v>1</v>
      </c>
      <c r="B355" s="100">
        <v>3092</v>
      </c>
      <c r="C355" s="83" t="s">
        <v>321</v>
      </c>
      <c r="D355" s="80">
        <v>4067.6</v>
      </c>
      <c r="E355" s="26" t="str">
        <f>IFERROR(VLOOKUP(B355,OUTUBRO!B:C,2,0),"")</f>
        <v>BETY ANNE DE A S CORDULA</v>
      </c>
    </row>
    <row r="356" spans="1:5">
      <c r="A356" s="100">
        <v>1</v>
      </c>
      <c r="B356" s="100">
        <v>3112</v>
      </c>
      <c r="C356" s="83" t="s">
        <v>322</v>
      </c>
      <c r="D356" s="80">
        <v>534.76</v>
      </c>
      <c r="E356" s="26" t="str">
        <f>IFERROR(VLOOKUP(B356,OUTUBRO!B:C,2,0),"")</f>
        <v>DIEGO SCHMITH OLIVEIRA DE LIMA</v>
      </c>
    </row>
    <row r="357" spans="1:5">
      <c r="A357" s="100">
        <v>1</v>
      </c>
      <c r="B357" s="100">
        <v>3113</v>
      </c>
      <c r="C357" s="83" t="s">
        <v>323</v>
      </c>
      <c r="D357" s="80">
        <v>534.76</v>
      </c>
      <c r="E357" s="26" t="str">
        <f>IFERROR(VLOOKUP(B357,OUTUBRO!B:C,2,0),"")</f>
        <v>CYNTHIA MARIA REGIS SIQUEIRA</v>
      </c>
    </row>
    <row r="358" spans="1:5">
      <c r="A358" s="100">
        <v>1</v>
      </c>
      <c r="B358" s="100">
        <v>3132</v>
      </c>
      <c r="C358" s="83" t="s">
        <v>324</v>
      </c>
      <c r="D358" s="80">
        <v>534.76</v>
      </c>
      <c r="E358" s="26" t="str">
        <f>IFERROR(VLOOKUP(B358,OUTUBRO!B:C,2,0),"")</f>
        <v>TALITA ANDREIA MARTINS GONZAGA</v>
      </c>
    </row>
    <row r="359" spans="1:5">
      <c r="A359" s="100">
        <v>1</v>
      </c>
      <c r="B359" s="100">
        <v>3134</v>
      </c>
      <c r="C359" s="83" t="s">
        <v>325</v>
      </c>
      <c r="D359" s="80">
        <v>534.76</v>
      </c>
      <c r="E359" s="26" t="str">
        <f>IFERROR(VLOOKUP(B359,OUTUBRO!B:C,2,0),"")</f>
        <v>ESTEVAN DE ALMEIDA FALCAO</v>
      </c>
    </row>
    <row r="360" spans="1:5">
      <c r="A360" s="100">
        <v>1</v>
      </c>
      <c r="B360" s="100">
        <v>3135</v>
      </c>
      <c r="C360" s="83" t="s">
        <v>326</v>
      </c>
      <c r="D360" s="80">
        <v>1608.36</v>
      </c>
      <c r="E360" s="26" t="str">
        <f>IFERROR(VLOOKUP(B360,OUTUBRO!B:C,2,0),"")</f>
        <v>RAFAEL DE MENEZES E S PIRES</v>
      </c>
    </row>
    <row r="361" spans="1:5">
      <c r="A361" s="100">
        <v>1</v>
      </c>
      <c r="B361" s="100">
        <v>3138</v>
      </c>
      <c r="C361" s="83" t="s">
        <v>329</v>
      </c>
      <c r="D361" s="80">
        <v>775.81</v>
      </c>
      <c r="E361" s="26" t="str">
        <f>IFERROR(VLOOKUP(B361,OUTUBRO!B:C,2,0),"")</f>
        <v>MANUELA SILVA DE LIMA B DA PAZ</v>
      </c>
    </row>
    <row r="362" spans="1:5">
      <c r="A362" s="100">
        <v>1</v>
      </c>
      <c r="B362" s="100">
        <v>3139</v>
      </c>
      <c r="C362" s="83" t="s">
        <v>330</v>
      </c>
      <c r="D362" s="80">
        <v>534.76</v>
      </c>
      <c r="E362" s="26" t="str">
        <f>IFERROR(VLOOKUP(B362,OUTUBRO!B:C,2,0),"")</f>
        <v>JOAO ROBERTO  MACHADO ARAUJO</v>
      </c>
    </row>
    <row r="363" spans="1:5">
      <c r="A363" s="100">
        <v>1</v>
      </c>
      <c r="B363" s="100">
        <v>3141</v>
      </c>
      <c r="C363" s="83" t="s">
        <v>331</v>
      </c>
      <c r="D363" s="80">
        <v>534.76</v>
      </c>
      <c r="E363" s="26" t="str">
        <f>IFERROR(VLOOKUP(B363,OUTUBRO!B:C,2,0),"")</f>
        <v>LIVIA QUEIROZ DE OLIVEIRA</v>
      </c>
    </row>
    <row r="364" spans="1:5">
      <c r="A364" s="100">
        <v>1</v>
      </c>
      <c r="B364" s="100">
        <v>3147</v>
      </c>
      <c r="C364" s="83" t="s">
        <v>332</v>
      </c>
      <c r="D364" s="80">
        <v>364.82</v>
      </c>
      <c r="E364" s="26" t="str">
        <f>IFERROR(VLOOKUP(B364,OUTUBRO!B:C,2,0),"")</f>
        <v>ALZENIRA PEREIRA DA SILVA</v>
      </c>
    </row>
    <row r="365" spans="1:5">
      <c r="A365" s="100">
        <v>1</v>
      </c>
      <c r="B365" s="100">
        <v>3150</v>
      </c>
      <c r="C365" s="83" t="s">
        <v>333</v>
      </c>
      <c r="D365" s="80">
        <v>214.6</v>
      </c>
      <c r="E365" s="26" t="str">
        <f>IFERROR(VLOOKUP(B365,OUTUBRO!B:C,2,0),"")</f>
        <v>BRUNA ALVES DE SOUSA</v>
      </c>
    </row>
    <row r="366" spans="1:5">
      <c r="A366" s="100">
        <v>1</v>
      </c>
      <c r="B366" s="100">
        <v>3152</v>
      </c>
      <c r="C366" s="83" t="s">
        <v>334</v>
      </c>
      <c r="D366" s="80">
        <v>364.82</v>
      </c>
      <c r="E366" s="26" t="str">
        <f>IFERROR(VLOOKUP(B366,OUTUBRO!B:C,2,0),"")</f>
        <v>DANIEL CIRILO DOS SANTOS</v>
      </c>
    </row>
    <row r="367" spans="1:5">
      <c r="A367" s="100">
        <v>1</v>
      </c>
      <c r="B367" s="100">
        <v>3154</v>
      </c>
      <c r="C367" s="83" t="s">
        <v>335</v>
      </c>
      <c r="D367" s="80">
        <v>364.82</v>
      </c>
      <c r="E367" s="26" t="str">
        <f>IFERROR(VLOOKUP(B367,OUTUBRO!B:C,2,0),"")</f>
        <v>DANIELLE D O A DE MIRANDA</v>
      </c>
    </row>
    <row r="368" spans="1:5">
      <c r="A368" s="100">
        <v>1</v>
      </c>
      <c r="B368" s="100">
        <v>3155</v>
      </c>
      <c r="C368" s="83" t="s">
        <v>336</v>
      </c>
      <c r="D368" s="80">
        <v>1619.64</v>
      </c>
      <c r="E368" s="26" t="str">
        <f>IFERROR(VLOOKUP(B368,OUTUBRO!B:C,2,0),"")</f>
        <v>DANIELLY R C DE LIRA</v>
      </c>
    </row>
    <row r="369" spans="1:5">
      <c r="A369" s="100">
        <v>1</v>
      </c>
      <c r="B369" s="100">
        <v>3156</v>
      </c>
      <c r="C369" s="83" t="s">
        <v>337</v>
      </c>
      <c r="D369" s="80">
        <v>364.82</v>
      </c>
      <c r="E369" s="26" t="str">
        <f>IFERROR(VLOOKUP(B369,OUTUBRO!B:C,2,0),"")</f>
        <v>GILVANEIDE LAURENTINO MARTINS</v>
      </c>
    </row>
    <row r="370" spans="1:5">
      <c r="A370" s="100">
        <v>1</v>
      </c>
      <c r="B370" s="100">
        <v>3158</v>
      </c>
      <c r="C370" s="83" t="s">
        <v>338</v>
      </c>
      <c r="D370" s="80">
        <v>1619.64</v>
      </c>
      <c r="E370" s="26" t="str">
        <f>IFERROR(VLOOKUP(B370,OUTUBRO!B:C,2,0),"")</f>
        <v>HYWRE CESAR DE BRITO PINTO</v>
      </c>
    </row>
    <row r="371" spans="1:5">
      <c r="A371" s="100">
        <v>1</v>
      </c>
      <c r="B371" s="100">
        <v>3159</v>
      </c>
      <c r="C371" s="83" t="s">
        <v>339</v>
      </c>
      <c r="D371" s="80">
        <v>534.76</v>
      </c>
      <c r="E371" s="26" t="str">
        <f>IFERROR(VLOOKUP(B371,OUTUBRO!B:C,2,0),"")</f>
        <v>JOSE ELIVELTON G DE OLIVEIRA</v>
      </c>
    </row>
    <row r="372" spans="1:5">
      <c r="A372" s="100">
        <v>1</v>
      </c>
      <c r="B372" s="100">
        <v>3160</v>
      </c>
      <c r="C372" s="83" t="s">
        <v>340</v>
      </c>
      <c r="D372" s="80">
        <v>534.76</v>
      </c>
      <c r="E372" s="26" t="str">
        <f>IFERROR(VLOOKUP(B372,OUTUBRO!B:C,2,0),"")</f>
        <v>LUCIANNA NUNES LIRA</v>
      </c>
    </row>
    <row r="373" spans="1:5">
      <c r="A373" s="100">
        <v>1</v>
      </c>
      <c r="B373" s="100">
        <v>3164</v>
      </c>
      <c r="C373" s="83" t="s">
        <v>341</v>
      </c>
      <c r="D373" s="80">
        <v>534.76</v>
      </c>
      <c r="E373" s="26" t="str">
        <f>IFERROR(VLOOKUP(B373,OUTUBRO!B:C,2,0),"")</f>
        <v>MONIQUE FERRAZ PEREIRA</v>
      </c>
    </row>
    <row r="374" spans="1:5">
      <c r="A374" s="100">
        <v>1</v>
      </c>
      <c r="B374" s="100">
        <v>3165</v>
      </c>
      <c r="C374" s="83" t="s">
        <v>342</v>
      </c>
      <c r="D374" s="80">
        <v>534.76</v>
      </c>
      <c r="E374" s="26" t="str">
        <f>IFERROR(VLOOKUP(B374,OUTUBRO!B:C,2,0),"")</f>
        <v>PATRICIA SERPA PEIXOTO</v>
      </c>
    </row>
    <row r="375" spans="1:5">
      <c r="A375" s="100">
        <v>1</v>
      </c>
      <c r="B375" s="100">
        <v>3167</v>
      </c>
      <c r="C375" s="83" t="s">
        <v>343</v>
      </c>
      <c r="D375" s="80">
        <v>2297.58</v>
      </c>
      <c r="E375" s="26" t="str">
        <f>IFERROR(VLOOKUP(B375,OUTUBRO!B:C,2,0),"")</f>
        <v>POLYANA BEZERRA SOUTO SANTOS</v>
      </c>
    </row>
    <row r="376" spans="1:5">
      <c r="A376" s="100">
        <v>1</v>
      </c>
      <c r="B376" s="100">
        <v>3169</v>
      </c>
      <c r="C376" s="83" t="s">
        <v>344</v>
      </c>
      <c r="D376" s="80">
        <v>364.82</v>
      </c>
      <c r="E376" s="26" t="str">
        <f>IFERROR(VLOOKUP(B376,OUTUBRO!B:C,2,0),"")</f>
        <v>RENATA BEZERRA DA SILVA</v>
      </c>
    </row>
    <row r="377" spans="1:5">
      <c r="A377" s="100">
        <v>1</v>
      </c>
      <c r="B377" s="100">
        <v>3171</v>
      </c>
      <c r="C377" s="83" t="s">
        <v>345</v>
      </c>
      <c r="D377" s="80">
        <v>534.76</v>
      </c>
      <c r="E377" s="26" t="str">
        <f>IFERROR(VLOOKUP(B377,OUTUBRO!B:C,2,0),"")</f>
        <v>ROSY KELLY LIMA DA S PIMENTEL</v>
      </c>
    </row>
    <row r="378" spans="1:5">
      <c r="A378" s="100">
        <v>1</v>
      </c>
      <c r="B378" s="100">
        <v>3172</v>
      </c>
      <c r="C378" s="83" t="s">
        <v>346</v>
      </c>
      <c r="D378" s="80">
        <v>364.82</v>
      </c>
      <c r="E378" s="26" t="str">
        <f>IFERROR(VLOOKUP(B378,OUTUBRO!B:C,2,0),"")</f>
        <v>SAVIO BARCELOS DE MELO</v>
      </c>
    </row>
    <row r="379" spans="1:5">
      <c r="A379" s="100">
        <v>1</v>
      </c>
      <c r="B379" s="100">
        <v>3175</v>
      </c>
      <c r="C379" s="83" t="s">
        <v>347</v>
      </c>
      <c r="D379" s="80">
        <v>2297.58</v>
      </c>
      <c r="E379" s="26" t="str">
        <f>IFERROR(VLOOKUP(B379,OUTUBRO!B:C,2,0),"")</f>
        <v>VIVIANE SOARES DE JESUS</v>
      </c>
    </row>
    <row r="380" spans="1:5">
      <c r="A380" s="100">
        <v>1</v>
      </c>
      <c r="B380" s="100">
        <v>3177</v>
      </c>
      <c r="C380" s="83" t="s">
        <v>348</v>
      </c>
      <c r="D380" s="80">
        <v>2297.58</v>
      </c>
      <c r="E380" s="26" t="str">
        <f>IFERROR(VLOOKUP(B380,OUTUBRO!B:C,2,0),"")</f>
        <v>DEMOSTENES FIGUEIREDO DE SOUSA</v>
      </c>
    </row>
    <row r="381" spans="1:5">
      <c r="A381" s="100">
        <v>1</v>
      </c>
      <c r="B381" s="100">
        <v>3178</v>
      </c>
      <c r="C381" s="83" t="s">
        <v>349</v>
      </c>
      <c r="D381" s="80">
        <v>2297.58</v>
      </c>
      <c r="E381" s="26" t="str">
        <f>IFERROR(VLOOKUP(B381,OUTUBRO!B:C,2,0),"")</f>
        <v>HOSANA SUELEM S DE MIRANDA</v>
      </c>
    </row>
    <row r="382" spans="1:5">
      <c r="A382" s="100">
        <v>1</v>
      </c>
      <c r="B382" s="100">
        <v>3180</v>
      </c>
      <c r="C382" s="83" t="s">
        <v>350</v>
      </c>
      <c r="D382" s="80">
        <v>2297.58</v>
      </c>
      <c r="E382" s="26" t="str">
        <f>IFERROR(VLOOKUP(B382,OUTUBRO!B:C,2,0),"")</f>
        <v>CAIO CESAR DE A R SILVA</v>
      </c>
    </row>
    <row r="383" spans="1:5">
      <c r="A383" s="100">
        <v>1</v>
      </c>
      <c r="B383" s="100">
        <v>3182</v>
      </c>
      <c r="C383" s="83" t="s">
        <v>351</v>
      </c>
      <c r="D383" s="80">
        <v>534.76</v>
      </c>
      <c r="E383" s="26" t="str">
        <f>IFERROR(VLOOKUP(B383,OUTUBRO!B:C,2,0),"")</f>
        <v>VANELLY FERREIRA DE SOUZA</v>
      </c>
    </row>
    <row r="384" spans="1:5">
      <c r="A384" s="100">
        <v>1</v>
      </c>
      <c r="B384" s="100">
        <v>3183</v>
      </c>
      <c r="C384" s="83" t="s">
        <v>352</v>
      </c>
      <c r="D384" s="80">
        <v>851.13</v>
      </c>
      <c r="E384" s="26" t="str">
        <f>IFERROR(VLOOKUP(B384,OUTUBRO!B:C,2,0),"")</f>
        <v>DALETE VICENTE DE LIMA</v>
      </c>
    </row>
    <row r="385" spans="1:5">
      <c r="A385" s="100">
        <v>1</v>
      </c>
      <c r="B385" s="100">
        <v>3201</v>
      </c>
      <c r="C385" s="83" t="s">
        <v>354</v>
      </c>
      <c r="D385" s="80">
        <v>430.43</v>
      </c>
      <c r="E385" s="26" t="str">
        <f>IFERROR(VLOOKUP(B385,OUTUBRO!B:C,2,0),"")</f>
        <v>LUCIENE TORRES GALINDO DE MELO</v>
      </c>
    </row>
    <row r="386" spans="1:5">
      <c r="A386" s="100">
        <v>1</v>
      </c>
      <c r="B386" s="100">
        <v>3206</v>
      </c>
      <c r="C386" s="83" t="s">
        <v>355</v>
      </c>
      <c r="D386" s="80">
        <v>1951.42</v>
      </c>
      <c r="E386" s="26" t="str">
        <f>IFERROR(VLOOKUP(B386,OUTUBRO!B:C,2,0),"")</f>
        <v>MARCELO JOSE XIMENES MENELAU</v>
      </c>
    </row>
    <row r="387" spans="1:5">
      <c r="A387" s="100">
        <v>1</v>
      </c>
      <c r="B387" s="100">
        <v>3208</v>
      </c>
      <c r="C387" s="83" t="s">
        <v>356</v>
      </c>
      <c r="D387" s="80">
        <v>1291.3</v>
      </c>
      <c r="E387" s="26" t="str">
        <f>IFERROR(VLOOKUP(B387,OUTUBRO!B:C,2,0),"")</f>
        <v>FABIOLA LAPORTE DE A TRINDADE</v>
      </c>
    </row>
    <row r="388" spans="1:5">
      <c r="A388" s="100">
        <v>1</v>
      </c>
      <c r="B388" s="100">
        <v>3220</v>
      </c>
      <c r="C388" s="83" t="s">
        <v>357</v>
      </c>
      <c r="D388" s="80">
        <v>2439.2800000000002</v>
      </c>
      <c r="E388" s="26" t="str">
        <f>IFERROR(VLOOKUP(B388,OUTUBRO!B:C,2,0),"")</f>
        <v>RENATA RODRIGUES C DE MELO</v>
      </c>
    </row>
    <row r="389" spans="1:5">
      <c r="A389" s="100">
        <v>1</v>
      </c>
      <c r="B389" s="100">
        <v>3221</v>
      </c>
      <c r="C389" s="83" t="s">
        <v>358</v>
      </c>
      <c r="D389" s="80">
        <v>573.91</v>
      </c>
      <c r="E389" s="26" t="str">
        <f>IFERROR(VLOOKUP(B389,OUTUBRO!B:C,2,0),"")</f>
        <v>MARIA ERLANI BARBOSA SILVA</v>
      </c>
    </row>
    <row r="390" spans="1:5">
      <c r="A390" s="100">
        <v>3</v>
      </c>
      <c r="B390" s="100">
        <v>3228</v>
      </c>
      <c r="C390" s="83" t="s">
        <v>478</v>
      </c>
      <c r="D390" s="80">
        <v>534.76</v>
      </c>
      <c r="E390" s="26" t="str">
        <f>IFERROR(VLOOKUP(B390,OUTUBRO!B:C,2,0),"")</f>
        <v>RENATO VELOSO LINO DE OLIVEIRA</v>
      </c>
    </row>
    <row r="391" spans="1:5">
      <c r="A391" s="100">
        <v>1</v>
      </c>
      <c r="B391" s="100">
        <v>3229</v>
      </c>
      <c r="C391" s="83" t="s">
        <v>359</v>
      </c>
      <c r="D391" s="80">
        <v>795.31</v>
      </c>
      <c r="E391" s="26" t="str">
        <f>IFERROR(VLOOKUP(B391,OUTUBRO!B:C,2,0),"")</f>
        <v>WELTON FERNANDES DE PAULA</v>
      </c>
    </row>
    <row r="392" spans="1:5">
      <c r="A392" s="100">
        <v>1</v>
      </c>
      <c r="B392" s="100">
        <v>3232</v>
      </c>
      <c r="C392" s="83" t="s">
        <v>360</v>
      </c>
      <c r="D392" s="80">
        <v>534.76</v>
      </c>
      <c r="E392" s="26" t="str">
        <f>IFERROR(VLOOKUP(B392,OUTUBRO!B:C,2,0),"")</f>
        <v>MARCOS ANTONIO SILVA DE LIMA</v>
      </c>
    </row>
    <row r="393" spans="1:5">
      <c r="A393" s="100">
        <v>1</v>
      </c>
      <c r="B393" s="100">
        <v>3234</v>
      </c>
      <c r="C393" s="83" t="s">
        <v>362</v>
      </c>
      <c r="D393" s="80">
        <v>2090.86</v>
      </c>
      <c r="E393" s="26" t="str">
        <f>IFERROR(VLOOKUP(B393,OUTUBRO!B:C,2,0),"")</f>
        <v>SANDRO FERREIRA BEZERRA</v>
      </c>
    </row>
    <row r="394" spans="1:5">
      <c r="A394" s="100">
        <v>1</v>
      </c>
      <c r="B394" s="100">
        <v>3237</v>
      </c>
      <c r="C394" s="83" t="s">
        <v>363</v>
      </c>
      <c r="D394" s="80">
        <v>534.76</v>
      </c>
      <c r="E394" s="26" t="str">
        <f>IFERROR(VLOOKUP(B394,OUTUBRO!B:C,2,0),"")</f>
        <v>LIVIA MARIA DE MORAES</v>
      </c>
    </row>
    <row r="395" spans="1:5">
      <c r="A395" s="100">
        <v>1</v>
      </c>
      <c r="B395" s="100">
        <v>3241</v>
      </c>
      <c r="C395" s="83" t="s">
        <v>364</v>
      </c>
      <c r="D395" s="80">
        <v>534.76</v>
      </c>
      <c r="E395" s="26" t="str">
        <f>IFERROR(VLOOKUP(B395,OUTUBRO!B:C,2,0),"")</f>
        <v>EDNALDO LUIZ TRAJANO</v>
      </c>
    </row>
    <row r="396" spans="1:5">
      <c r="A396" s="100">
        <v>1</v>
      </c>
      <c r="B396" s="100">
        <v>3242</v>
      </c>
      <c r="C396" s="83" t="s">
        <v>365</v>
      </c>
      <c r="D396" s="80">
        <v>534.76</v>
      </c>
      <c r="E396" s="26" t="str">
        <f>IFERROR(VLOOKUP(B396,OUTUBRO!B:C,2,0),"")</f>
        <v>CLAUDIO HENRIQUE G DE OLIVEIRA</v>
      </c>
    </row>
    <row r="397" spans="1:5">
      <c r="A397" s="100">
        <v>1</v>
      </c>
      <c r="B397" s="100">
        <v>3245</v>
      </c>
      <c r="C397" s="83" t="s">
        <v>366</v>
      </c>
      <c r="D397" s="80">
        <v>3079.51</v>
      </c>
      <c r="E397" s="26" t="str">
        <f>IFERROR(VLOOKUP(B397,OUTUBRO!B:C,2,0),"")</f>
        <v>EUGENIO PACELLI R DE ARAUJO</v>
      </c>
    </row>
    <row r="398" spans="1:5">
      <c r="A398" s="100">
        <v>1</v>
      </c>
      <c r="B398" s="100">
        <v>3247</v>
      </c>
      <c r="C398" s="83" t="s">
        <v>367</v>
      </c>
      <c r="D398" s="80">
        <v>3079.51</v>
      </c>
      <c r="E398" s="26" t="str">
        <f>IFERROR(VLOOKUP(B398,OUTUBRO!B:C,2,0),"")</f>
        <v>LEONARDO ARAUJO PAES BARRETO</v>
      </c>
    </row>
    <row r="399" spans="1:5">
      <c r="A399" s="100">
        <v>1</v>
      </c>
      <c r="B399" s="100">
        <v>3249</v>
      </c>
      <c r="C399" s="83" t="s">
        <v>368</v>
      </c>
      <c r="D399" s="80">
        <v>1434.78</v>
      </c>
      <c r="E399" s="26" t="str">
        <f>IFERROR(VLOOKUP(B399,OUTUBRO!B:C,2,0),"")</f>
        <v>LUCIANA MARIA BASTO DE AQUINO</v>
      </c>
    </row>
    <row r="400" spans="1:5">
      <c r="A400" s="100">
        <v>1</v>
      </c>
      <c r="B400" s="100">
        <v>3250</v>
      </c>
      <c r="C400" s="83" t="s">
        <v>369</v>
      </c>
      <c r="D400" s="80">
        <v>1291.3</v>
      </c>
      <c r="E400" s="26" t="str">
        <f>IFERROR(VLOOKUP(B400,OUTUBRO!B:C,2,0),"")</f>
        <v>GERMANA DE MELO LOBO FREIRE</v>
      </c>
    </row>
    <row r="401" spans="1:5">
      <c r="A401" s="100">
        <v>1</v>
      </c>
      <c r="B401" s="100">
        <v>3256</v>
      </c>
      <c r="C401" s="83" t="s">
        <v>370</v>
      </c>
      <c r="D401" s="80">
        <v>1434.78</v>
      </c>
      <c r="E401" s="26" t="str">
        <f>IFERROR(VLOOKUP(B401,OUTUBRO!B:C,2,0),"")</f>
        <v>JOAO ALFREDO SOARES DE AVELLAR</v>
      </c>
    </row>
    <row r="402" spans="1:5">
      <c r="A402" s="100">
        <v>1</v>
      </c>
      <c r="B402" s="100">
        <v>3258</v>
      </c>
      <c r="C402" s="83" t="s">
        <v>371</v>
      </c>
      <c r="D402" s="80">
        <v>2439.2800000000002</v>
      </c>
      <c r="E402" s="26" t="str">
        <f>IFERROR(VLOOKUP(B402,OUTUBRO!B:C,2,0),"")</f>
        <v>TIAGO CHAVIER GONCALVES</v>
      </c>
    </row>
    <row r="403" spans="1:5">
      <c r="A403" s="100">
        <v>1</v>
      </c>
      <c r="B403" s="100">
        <v>3263</v>
      </c>
      <c r="C403" s="83" t="s">
        <v>372</v>
      </c>
      <c r="D403" s="80">
        <v>2439.2800000000002</v>
      </c>
      <c r="E403" s="26" t="str">
        <f>IFERROR(VLOOKUP(B403,OUTUBRO!B:C,2,0),"")</f>
        <v>ANA CECILIA DE SENA T SOUZA</v>
      </c>
    </row>
    <row r="404" spans="1:5">
      <c r="A404" s="100">
        <v>1</v>
      </c>
      <c r="B404" s="100">
        <v>3278</v>
      </c>
      <c r="C404" s="83" t="s">
        <v>373</v>
      </c>
      <c r="D404" s="80">
        <v>1291.3</v>
      </c>
      <c r="E404" s="26" t="str">
        <f>IFERROR(VLOOKUP(B404,OUTUBRO!B:C,2,0),"")</f>
        <v>FILIPE JOSE C F AMORIM</v>
      </c>
    </row>
    <row r="405" spans="1:5">
      <c r="A405" s="100">
        <v>1</v>
      </c>
      <c r="B405" s="100">
        <v>3281</v>
      </c>
      <c r="C405" s="83" t="s">
        <v>374</v>
      </c>
      <c r="D405" s="80">
        <v>695.19</v>
      </c>
      <c r="E405" s="26" t="str">
        <f>IFERROR(VLOOKUP(B405,OUTUBRO!B:C,2,0),"")</f>
        <v>PAULO AUGUSTO DA SILVA</v>
      </c>
    </row>
    <row r="406" spans="1:5">
      <c r="A406" s="100">
        <v>1</v>
      </c>
      <c r="B406" s="100">
        <v>3283</v>
      </c>
      <c r="C406" s="83" t="s">
        <v>375</v>
      </c>
      <c r="D406" s="80">
        <v>2439.2800000000002</v>
      </c>
      <c r="E406" s="26" t="str">
        <f>IFERROR(VLOOKUP(B406,OUTUBRO!B:C,2,0),"")</f>
        <v>MANUELA A DE SENA L VENTURA</v>
      </c>
    </row>
    <row r="407" spans="1:5">
      <c r="A407" s="100">
        <v>1</v>
      </c>
      <c r="B407" s="100">
        <v>3289</v>
      </c>
      <c r="C407" s="83" t="s">
        <v>376</v>
      </c>
      <c r="D407" s="80">
        <v>4067.6</v>
      </c>
      <c r="E407" s="26" t="str">
        <f>IFERROR(VLOOKUP(B407,OUTUBRO!B:C,2,0),"")</f>
        <v>JOSE NIVALDO BRAYNER DE ARAUJO</v>
      </c>
    </row>
    <row r="408" spans="1:5">
      <c r="A408" s="100">
        <v>1</v>
      </c>
      <c r="B408" s="100">
        <v>3304</v>
      </c>
      <c r="C408" s="83" t="s">
        <v>377</v>
      </c>
      <c r="D408" s="80">
        <v>573.91</v>
      </c>
      <c r="E408" s="26" t="str">
        <f>IFERROR(VLOOKUP(B408,OUTUBRO!B:C,2,0),"")</f>
        <v>CARLOS ALBERTO DE ARAUJO FILHO</v>
      </c>
    </row>
    <row r="409" spans="1:5">
      <c r="A409" s="100">
        <v>1</v>
      </c>
      <c r="B409" s="100">
        <v>3312</v>
      </c>
      <c r="C409" s="83" t="s">
        <v>378</v>
      </c>
      <c r="D409" s="80">
        <v>2316.88</v>
      </c>
      <c r="E409" s="26" t="str">
        <f>IFERROR(VLOOKUP(B409,OUTUBRO!B:C,2,0),"")</f>
        <v>DIMAS PEREIRA DANTAS</v>
      </c>
    </row>
    <row r="410" spans="1:5">
      <c r="A410" s="100">
        <v>1</v>
      </c>
      <c r="B410" s="100">
        <v>3314</v>
      </c>
      <c r="C410" s="83" t="s">
        <v>379</v>
      </c>
      <c r="D410" s="80">
        <v>1434.78</v>
      </c>
      <c r="E410" s="26" t="str">
        <f>IFERROR(VLOOKUP(B410,OUTUBRO!B:C,2,0),"")</f>
        <v>LUIZ ANTONIO GRANJA DE MENEZES</v>
      </c>
    </row>
    <row r="411" spans="1:5">
      <c r="A411" s="100">
        <v>1</v>
      </c>
      <c r="B411" s="100">
        <v>3316</v>
      </c>
      <c r="C411" s="83" t="s">
        <v>380</v>
      </c>
      <c r="D411" s="80">
        <v>430.43</v>
      </c>
      <c r="E411" s="26" t="str">
        <f>IFERROR(VLOOKUP(B411,OUTUBRO!B:C,2,0),"")</f>
        <v>MAYARA CRISTINA NUNES DE LIRA</v>
      </c>
    </row>
    <row r="412" spans="1:5">
      <c r="A412" s="100">
        <v>1</v>
      </c>
      <c r="B412" s="100">
        <v>3317</v>
      </c>
      <c r="C412" s="83" t="s">
        <v>381</v>
      </c>
      <c r="D412" s="80">
        <v>534.77</v>
      </c>
      <c r="E412" s="26" t="str">
        <f>IFERROR(VLOOKUP(B412,OUTUBRO!B:C,2,0),"")</f>
        <v>KATIA CRISTINA B DA SILVA</v>
      </c>
    </row>
    <row r="413" spans="1:5">
      <c r="A413" s="100">
        <v>1</v>
      </c>
      <c r="B413" s="100">
        <v>3319</v>
      </c>
      <c r="C413" s="83" t="s">
        <v>382</v>
      </c>
      <c r="D413" s="80">
        <v>751.52</v>
      </c>
      <c r="E413" s="26" t="str">
        <f>IFERROR(VLOOKUP(B413,OUTUBRO!B:C,2,0),"")</f>
        <v>MARIA EMILIA DE A S E SILVA</v>
      </c>
    </row>
    <row r="414" spans="1:5">
      <c r="A414" s="100">
        <v>1</v>
      </c>
      <c r="B414" s="100">
        <v>3322</v>
      </c>
      <c r="C414" s="83" t="s">
        <v>383</v>
      </c>
      <c r="D414" s="80">
        <v>534.77</v>
      </c>
      <c r="E414" s="26" t="str">
        <f>IFERROR(VLOOKUP(B414,OUTUBRO!B:C,2,0),"")</f>
        <v>JOSEFINA DA SILVA RODRIGUES</v>
      </c>
    </row>
    <row r="415" spans="1:5">
      <c r="A415" s="100">
        <v>1</v>
      </c>
      <c r="B415" s="100">
        <v>3324</v>
      </c>
      <c r="C415" s="83" t="s">
        <v>384</v>
      </c>
      <c r="D415" s="80">
        <v>2654.51</v>
      </c>
      <c r="E415" s="26" t="str">
        <f>IFERROR(VLOOKUP(B415,OUTUBRO!B:C,2,0),"")</f>
        <v>ANDRE LUIZ DE MOURA MELO</v>
      </c>
    </row>
    <row r="416" spans="1:5">
      <c r="A416" s="100">
        <v>1</v>
      </c>
      <c r="B416" s="100">
        <v>3325</v>
      </c>
      <c r="C416" s="83" t="s">
        <v>385</v>
      </c>
      <c r="D416" s="80">
        <v>2439.2800000000002</v>
      </c>
      <c r="E416" s="26" t="str">
        <f>IFERROR(VLOOKUP(B416,OUTUBRO!B:C,2,0),"")</f>
        <v>MANOEL DE LIMA BARBOSA</v>
      </c>
    </row>
    <row r="417" spans="1:5">
      <c r="A417" s="100">
        <v>1</v>
      </c>
      <c r="B417" s="100">
        <v>3327</v>
      </c>
      <c r="C417" s="83" t="s">
        <v>386</v>
      </c>
      <c r="D417" s="80">
        <v>2439.2800000000002</v>
      </c>
      <c r="E417" s="26" t="str">
        <f>IFERROR(VLOOKUP(B417,OUTUBRO!B:C,2,0),"")</f>
        <v>NATALIA DOURADO DA FONTE</v>
      </c>
    </row>
    <row r="418" spans="1:5">
      <c r="A418" s="100">
        <v>1</v>
      </c>
      <c r="B418" s="100">
        <v>3328</v>
      </c>
      <c r="C418" s="83" t="s">
        <v>387</v>
      </c>
      <c r="D418" s="80">
        <v>2439.2800000000002</v>
      </c>
      <c r="E418" s="26" t="str">
        <f>IFERROR(VLOOKUP(B418,OUTUBRO!B:C,2,0),"")</f>
        <v>VINICIUS JOSE OLIVEIRA D SOUSA</v>
      </c>
    </row>
    <row r="419" spans="1:5">
      <c r="A419" s="100">
        <v>1</v>
      </c>
      <c r="B419" s="100">
        <v>3333</v>
      </c>
      <c r="C419" s="83" t="s">
        <v>388</v>
      </c>
      <c r="D419" s="80">
        <v>400.73</v>
      </c>
      <c r="E419" s="26" t="str">
        <f>IFERROR(VLOOKUP(B419,OUTUBRO!B:C,2,0),"")</f>
        <v>JOSE HIGO MARQUES RENER</v>
      </c>
    </row>
    <row r="420" spans="1:5">
      <c r="A420" s="100">
        <v>1</v>
      </c>
      <c r="B420" s="100">
        <v>3336</v>
      </c>
      <c r="C420" s="83" t="s">
        <v>389</v>
      </c>
      <c r="D420" s="80">
        <v>400.73</v>
      </c>
      <c r="E420" s="26" t="str">
        <f>IFERROR(VLOOKUP(B420,OUTUBRO!B:C,2,0),"")</f>
        <v>MICHELLI HELENA LIMA DA SILVA</v>
      </c>
    </row>
    <row r="421" spans="1:5">
      <c r="A421" s="100">
        <v>1</v>
      </c>
      <c r="B421" s="100">
        <v>3338</v>
      </c>
      <c r="C421" s="83" t="s">
        <v>390</v>
      </c>
      <c r="D421" s="80">
        <v>1434.78</v>
      </c>
      <c r="E421" s="26" t="str">
        <f>IFERROR(VLOOKUP(B421,OUTUBRO!B:C,2,0),"")</f>
        <v>IAN THIAGO DE LIMA BARBOSA</v>
      </c>
    </row>
    <row r="422" spans="1:5">
      <c r="A422" s="100">
        <v>1</v>
      </c>
      <c r="B422" s="100">
        <v>3339</v>
      </c>
      <c r="C422" s="83" t="s">
        <v>391</v>
      </c>
      <c r="D422" s="80">
        <v>328.38</v>
      </c>
      <c r="E422" s="26" t="str">
        <f>IFERROR(VLOOKUP(B422,OUTUBRO!B:C,2,0),"")</f>
        <v>ANA CAROLINA CALLAND ROSA</v>
      </c>
    </row>
    <row r="423" spans="1:5">
      <c r="A423" s="100">
        <v>1</v>
      </c>
      <c r="B423" s="100">
        <v>3340</v>
      </c>
      <c r="C423" s="83" t="s">
        <v>392</v>
      </c>
      <c r="D423" s="80">
        <v>2439.2800000000002</v>
      </c>
      <c r="E423" s="26" t="str">
        <f>IFERROR(VLOOKUP(B423,OUTUBRO!B:C,2,0),"")</f>
        <v>SANDRO MARQUES TEIXEIRA</v>
      </c>
    </row>
    <row r="424" spans="1:5">
      <c r="A424" s="100">
        <v>1</v>
      </c>
      <c r="B424" s="100">
        <v>3343</v>
      </c>
      <c r="C424" s="83" t="s">
        <v>394</v>
      </c>
      <c r="D424" s="80">
        <v>430.43</v>
      </c>
      <c r="E424" s="26" t="str">
        <f>IFERROR(VLOOKUP(B424,OUTUBRO!B:C,2,0),"")</f>
        <v>MARCELO MONTEIRO DE C. FILHO</v>
      </c>
    </row>
    <row r="425" spans="1:5">
      <c r="A425" s="100">
        <v>1</v>
      </c>
      <c r="B425" s="100">
        <v>3345</v>
      </c>
      <c r="C425" s="83" t="s">
        <v>396</v>
      </c>
      <c r="D425" s="80">
        <v>400.73</v>
      </c>
      <c r="E425" s="26" t="str">
        <f>IFERROR(VLOOKUP(B425,OUTUBRO!B:C,2,0),"")</f>
        <v>ELIZABETE BARBOSA W D OLIVEIRA</v>
      </c>
    </row>
    <row r="426" spans="1:5">
      <c r="A426" s="100">
        <v>1</v>
      </c>
      <c r="B426" s="100">
        <v>3346</v>
      </c>
      <c r="C426" s="83" t="s">
        <v>397</v>
      </c>
      <c r="D426" s="80">
        <v>364.82</v>
      </c>
      <c r="E426" s="26" t="str">
        <f>IFERROR(VLOOKUP(B426,OUTUBRO!B:C,2,0),"")</f>
        <v>EMANOELLA RAFAELA D S A SILVA</v>
      </c>
    </row>
    <row r="427" spans="1:5">
      <c r="A427" s="100">
        <v>1</v>
      </c>
      <c r="B427" s="100">
        <v>3349</v>
      </c>
      <c r="C427" s="83" t="s">
        <v>399</v>
      </c>
      <c r="D427" s="80">
        <v>364.82</v>
      </c>
      <c r="E427" s="26" t="str">
        <f>IFERROR(VLOOKUP(B427,OUTUBRO!B:C,2,0),"")</f>
        <v>NILZA PEREIRA DA SILVA</v>
      </c>
    </row>
    <row r="428" spans="1:5">
      <c r="A428" s="100">
        <v>1</v>
      </c>
      <c r="B428" s="100">
        <v>3353</v>
      </c>
      <c r="C428" s="83" t="s">
        <v>402</v>
      </c>
      <c r="D428" s="80">
        <v>400.73</v>
      </c>
      <c r="E428" s="26" t="str">
        <f>IFERROR(VLOOKUP(B428,OUTUBRO!B:C,2,0),"")</f>
        <v>LUCIO ANDRE DA SILVA</v>
      </c>
    </row>
    <row r="429" spans="1:5">
      <c r="A429" s="100">
        <v>1</v>
      </c>
      <c r="B429" s="100">
        <v>3354</v>
      </c>
      <c r="C429" s="83" t="s">
        <v>403</v>
      </c>
      <c r="D429" s="80">
        <v>364.82</v>
      </c>
      <c r="E429" s="26" t="str">
        <f>IFERROR(VLOOKUP(B429,OUTUBRO!B:C,2,0),"")</f>
        <v>ADRIANA BASILIO DA SILVA</v>
      </c>
    </row>
    <row r="430" spans="1:5">
      <c r="A430" s="100">
        <v>1</v>
      </c>
      <c r="B430" s="100">
        <v>3355</v>
      </c>
      <c r="C430" s="83" t="s">
        <v>404</v>
      </c>
      <c r="D430" s="80">
        <v>400.73</v>
      </c>
      <c r="E430" s="26" t="str">
        <f>IFERROR(VLOOKUP(B430,OUTUBRO!B:C,2,0),"")</f>
        <v>ANA CAROLINE GOMES PEREIRA</v>
      </c>
    </row>
    <row r="431" spans="1:5">
      <c r="A431" s="100">
        <v>1</v>
      </c>
      <c r="B431" s="100">
        <v>3356</v>
      </c>
      <c r="C431" s="83" t="s">
        <v>405</v>
      </c>
      <c r="D431" s="80">
        <v>364.82</v>
      </c>
      <c r="E431" s="26" t="str">
        <f>IFERROR(VLOOKUP(B431,OUTUBRO!B:C,2,0),"")</f>
        <v>MARIA GABRIELLY DE S SANTOS</v>
      </c>
    </row>
    <row r="432" spans="1:5">
      <c r="A432" s="100">
        <v>1</v>
      </c>
      <c r="B432" s="100">
        <v>3358</v>
      </c>
      <c r="C432" s="83" t="s">
        <v>406</v>
      </c>
      <c r="D432" s="80">
        <v>4067.6</v>
      </c>
      <c r="E432" s="26" t="str">
        <f>IFERROR(VLOOKUP(B432,OUTUBRO!B:C,2,0),"")</f>
        <v>SERGIO LUIZ DE NORONHA</v>
      </c>
    </row>
    <row r="433" spans="1:5">
      <c r="A433" s="100">
        <v>1</v>
      </c>
      <c r="B433" s="100">
        <v>3359</v>
      </c>
      <c r="C433" s="83" t="s">
        <v>407</v>
      </c>
      <c r="D433" s="80">
        <v>2439.31</v>
      </c>
      <c r="E433" s="26" t="str">
        <f>IFERROR(VLOOKUP(B433,OUTUBRO!B:C,2,0),"")</f>
        <v>ALICE ANA BARBOSA ROSENDO</v>
      </c>
    </row>
    <row r="434" spans="1:5">
      <c r="A434" s="100">
        <v>1</v>
      </c>
      <c r="B434" s="100">
        <v>3361</v>
      </c>
      <c r="C434" s="83" t="s">
        <v>408</v>
      </c>
      <c r="D434" s="80">
        <v>1291.3</v>
      </c>
      <c r="E434" s="26" t="str">
        <f>IFERROR(VLOOKUP(B434,OUTUBRO!B:C,2,0),"")</f>
        <v>DANIELLY C. DO NASCIMENTO</v>
      </c>
    </row>
    <row r="435" spans="1:5">
      <c r="A435" s="100">
        <v>1</v>
      </c>
      <c r="B435" s="100">
        <v>3362</v>
      </c>
      <c r="C435" s="83" t="s">
        <v>409</v>
      </c>
      <c r="D435" s="80">
        <v>573.91</v>
      </c>
      <c r="E435" s="26" t="str">
        <f>IFERROR(VLOOKUP(B435,OUTUBRO!B:C,2,0),"")</f>
        <v>LEANDRA NASCIMENTO ESTEFANIO</v>
      </c>
    </row>
    <row r="436" spans="1:5">
      <c r="A436" s="100">
        <v>1</v>
      </c>
      <c r="B436" s="100">
        <v>3364</v>
      </c>
      <c r="C436" s="83" t="s">
        <v>410</v>
      </c>
      <c r="D436" s="80">
        <v>364.82</v>
      </c>
      <c r="E436" s="26" t="str">
        <f>IFERROR(VLOOKUP(B436,OUTUBRO!B:C,2,0),"")</f>
        <v>ADRIANO JOSE MARTINS DA SILVA</v>
      </c>
    </row>
    <row r="437" spans="1:5">
      <c r="A437" s="100">
        <v>1</v>
      </c>
      <c r="B437" s="100">
        <v>3365</v>
      </c>
      <c r="C437" s="83" t="s">
        <v>411</v>
      </c>
      <c r="D437" s="80">
        <v>2439.2800000000002</v>
      </c>
      <c r="E437" s="26" t="str">
        <f>IFERROR(VLOOKUP(B437,OUTUBRO!B:C,2,0),"")</f>
        <v>ANA LUIZA VELOSO DE O L COSTA</v>
      </c>
    </row>
    <row r="438" spans="1:5">
      <c r="A438" s="100">
        <v>1</v>
      </c>
      <c r="B438" s="100">
        <v>3366</v>
      </c>
      <c r="C438" s="83" t="s">
        <v>412</v>
      </c>
      <c r="D438" s="80">
        <v>2439.2800000000002</v>
      </c>
      <c r="E438" s="26" t="str">
        <f>IFERROR(VLOOKUP(B438,OUTUBRO!B:C,2,0),"")</f>
        <v>JOSE RICARDO OLIVEIRA CHAGAS</v>
      </c>
    </row>
    <row r="439" spans="1:5">
      <c r="A439" s="100">
        <v>1</v>
      </c>
      <c r="B439" s="100">
        <v>3367</v>
      </c>
      <c r="C439" s="83" t="s">
        <v>592</v>
      </c>
      <c r="D439" s="80">
        <v>1434.78</v>
      </c>
      <c r="E439" s="26" t="str">
        <f>IFERROR(VLOOKUP(B439,OUTUBRO!B:C,2,0),"")</f>
        <v>ROBERTA BARBOSA  DE A PACHECO</v>
      </c>
    </row>
    <row r="440" spans="1:5">
      <c r="A440" s="100">
        <v>1</v>
      </c>
      <c r="B440" s="100">
        <v>3370</v>
      </c>
      <c r="C440" s="83" t="s">
        <v>591</v>
      </c>
      <c r="D440" s="80">
        <v>2654.51</v>
      </c>
      <c r="E440" s="26" t="str">
        <f>IFERROR(VLOOKUP(B440,OUTUBRO!B:C,2,0),"")</f>
        <v>LITIO TADEU C R  DOS SANTOS</v>
      </c>
    </row>
    <row r="441" spans="1:5">
      <c r="A441" s="100">
        <v>1</v>
      </c>
      <c r="B441" s="100">
        <v>3373</v>
      </c>
      <c r="C441" s="83" t="s">
        <v>598</v>
      </c>
      <c r="D441" s="80">
        <v>2439.2800000000002</v>
      </c>
      <c r="E441" s="26" t="str">
        <f>IFERROR(VLOOKUP(B441,OUTUBRO!B:C,2,0),"")</f>
        <v>LEANDRO RAMOS M DE ANDRADE</v>
      </c>
    </row>
    <row r="442" spans="1:5">
      <c r="A442" s="100">
        <v>1</v>
      </c>
      <c r="B442" s="100">
        <v>3375</v>
      </c>
      <c r="C442" s="83" t="s">
        <v>599</v>
      </c>
      <c r="D442" s="80">
        <v>2439.2800000000002</v>
      </c>
      <c r="E442" s="26" t="str">
        <f>IFERROR(VLOOKUP(B442,OUTUBRO!B:C,2,0),"")</f>
        <v>LETICIA LIRA DE SOUSA</v>
      </c>
    </row>
    <row r="443" spans="1:5">
      <c r="A443" s="100">
        <v>1</v>
      </c>
      <c r="B443" s="100">
        <v>3376</v>
      </c>
      <c r="C443" s="83" t="s">
        <v>602</v>
      </c>
      <c r="D443" s="80">
        <v>364.82</v>
      </c>
      <c r="E443" s="26" t="str">
        <f>IFERROR(VLOOKUP(B443,OUTUBRO!B:C,2,0),"")</f>
        <v>SILVIA LUIZA DE SOUZA E SILVA</v>
      </c>
    </row>
    <row r="444" spans="1:5">
      <c r="A444" s="100">
        <v>1</v>
      </c>
      <c r="B444" s="100">
        <v>3378</v>
      </c>
      <c r="C444" s="83" t="s">
        <v>605</v>
      </c>
      <c r="D444" s="80">
        <v>2439.2800000000002</v>
      </c>
      <c r="E444" s="26" t="str">
        <f>IFERROR(VLOOKUP(B444,OUTUBRO!B:C,2,0),"")</f>
        <v>EDIVALDO MANOEL DA SILVA FILHO</v>
      </c>
    </row>
    <row r="445" spans="1:5">
      <c r="A445" s="100">
        <v>1</v>
      </c>
      <c r="B445" s="100">
        <v>3379</v>
      </c>
      <c r="C445" s="83" t="s">
        <v>606</v>
      </c>
      <c r="D445" s="80">
        <v>1434.78</v>
      </c>
      <c r="E445" s="26" t="str">
        <f>IFERROR(VLOOKUP(B445,OUTUBRO!B:C,2,0),"")</f>
        <v>ITAMAR XAVIER DE SA</v>
      </c>
    </row>
    <row r="446" spans="1:5">
      <c r="A446" s="100">
        <v>1</v>
      </c>
      <c r="B446" s="100">
        <v>3380</v>
      </c>
      <c r="C446" s="83" t="s">
        <v>607</v>
      </c>
      <c r="D446" s="80">
        <v>430.43</v>
      </c>
      <c r="E446" s="26" t="str">
        <f>IFERROR(VLOOKUP(B446,OUTUBRO!B:C,2,0),"")</f>
        <v>ALAN MALHEIRO PASTICK</v>
      </c>
    </row>
    <row r="447" spans="1:5">
      <c r="A447" s="100">
        <v>1</v>
      </c>
      <c r="B447" s="100">
        <v>3381</v>
      </c>
      <c r="C447" s="83" t="s">
        <v>608</v>
      </c>
      <c r="D447" s="80">
        <v>430.43</v>
      </c>
      <c r="E447" s="26" t="str">
        <f>IFERROR(VLOOKUP(B447,OUTUBRO!B:C,2,0),"")</f>
        <v>MARIA VITORIA ALVES VILA NOVA</v>
      </c>
    </row>
    <row r="448" spans="1:5">
      <c r="A448" s="100">
        <v>1</v>
      </c>
      <c r="B448" s="100">
        <v>3382</v>
      </c>
      <c r="C448" s="83" t="s">
        <v>609</v>
      </c>
      <c r="D448" s="80">
        <v>2654.51</v>
      </c>
      <c r="E448" s="26" t="str">
        <f>IFERROR(VLOOKUP(B448,OUTUBRO!B:C,2,0),"")</f>
        <v>FERNANDA DA SILVA P DE ANDRADE</v>
      </c>
    </row>
    <row r="449" spans="1:5">
      <c r="A449" s="100">
        <v>1</v>
      </c>
      <c r="B449" s="100">
        <v>3383</v>
      </c>
      <c r="C449" s="83" t="s">
        <v>611</v>
      </c>
      <c r="D449" s="80">
        <v>4519.55</v>
      </c>
      <c r="E449" s="26" t="str">
        <f>IFERROR(VLOOKUP(B449,OUTUBRO!B:C,2,0),"")</f>
        <v>PLINIO ANTONIO L P FILHO</v>
      </c>
    </row>
    <row r="450" spans="1:5">
      <c r="A450" s="100">
        <v>1</v>
      </c>
      <c r="B450" s="100">
        <v>3384</v>
      </c>
      <c r="C450" s="83" t="s">
        <v>614</v>
      </c>
      <c r="D450" s="80">
        <v>2439.2800000000002</v>
      </c>
      <c r="E450" s="26" t="str">
        <f>IFERROR(VLOOKUP(B450,OUTUBRO!B:C,2,0),"")</f>
        <v>ADRIANA LOPES NOBREGA F BARROS</v>
      </c>
    </row>
    <row r="451" spans="1:5">
      <c r="A451" s="100">
        <v>1</v>
      </c>
      <c r="B451" s="100">
        <v>3385</v>
      </c>
      <c r="C451" s="83" t="s">
        <v>615</v>
      </c>
      <c r="D451" s="80">
        <v>2439.2800000000002</v>
      </c>
      <c r="E451" s="26" t="str">
        <f>IFERROR(VLOOKUP(B451,OUTUBRO!B:C,2,0),"")</f>
        <v>BRUNO MARCELO DE LIMA E SILVA</v>
      </c>
    </row>
    <row r="452" spans="1:5">
      <c r="A452" s="100">
        <v>1</v>
      </c>
      <c r="B452" s="100">
        <v>3386</v>
      </c>
      <c r="C452" s="83" t="s">
        <v>617</v>
      </c>
      <c r="D452" s="80">
        <v>430.43</v>
      </c>
      <c r="E452" s="26" t="str">
        <f>IFERROR(VLOOKUP(B452,OUTUBRO!B:C,2,0),"")</f>
        <v>EWERTON RODRIGO PAZ DE SANTANA</v>
      </c>
    </row>
    <row r="453" spans="1:5">
      <c r="A453" s="100">
        <v>1</v>
      </c>
      <c r="B453" s="100">
        <v>3387</v>
      </c>
      <c r="C453" s="83" t="s">
        <v>618</v>
      </c>
      <c r="D453" s="80">
        <v>2439.2800000000002</v>
      </c>
      <c r="E453" s="26" t="str">
        <f>IFERROR(VLOOKUP(B453,OUTUBRO!B:C,2,0),"")</f>
        <v>ELHO WENIO DA SILVA</v>
      </c>
    </row>
    <row r="454" spans="1:5">
      <c r="A454" s="100">
        <v>1</v>
      </c>
      <c r="B454" s="100">
        <v>3388</v>
      </c>
      <c r="C454" s="83" t="s">
        <v>634</v>
      </c>
      <c r="D454" s="80">
        <v>1291.3</v>
      </c>
      <c r="E454" s="26" t="str">
        <f>IFERROR(VLOOKUP(B454,OUTUBRO!B:C,2,0),"")</f>
        <v>SERGIO GOUVEIA LOYO</v>
      </c>
    </row>
    <row r="455" spans="1:5">
      <c r="A455" s="100">
        <v>1</v>
      </c>
      <c r="B455" s="100">
        <v>8249</v>
      </c>
      <c r="C455" s="83" t="s">
        <v>413</v>
      </c>
      <c r="D455" s="80">
        <v>932.61</v>
      </c>
      <c r="E455" s="26" t="str">
        <f>IFERROR(VLOOKUP(B455,OUTUBRO!B:C,2,0),"")</f>
        <v>SELMA BEZERRA DE CARVALHO</v>
      </c>
    </row>
    <row r="456" spans="1:5">
      <c r="A456" s="88" t="s">
        <v>484</v>
      </c>
      <c r="B456" s="88"/>
      <c r="C456" s="88"/>
      <c r="D456" s="101">
        <v>502880.99000000086</v>
      </c>
      <c r="E456" s="26" t="str">
        <f>IFERROR(VLOOKUP(B456,OUTUBRO!B:C,2,0),"")</f>
        <v/>
      </c>
    </row>
    <row r="457" spans="1:5">
      <c r="A457" s="86"/>
      <c r="B457" s="86"/>
      <c r="C457" s="86"/>
      <c r="D457" s="99">
        <v>502880.99</v>
      </c>
      <c r="E457" s="26" t="str">
        <f>IFERROR(VLOOKUP(B457,OUTUBRO!B:C,2,0),"")</f>
        <v/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7:C71"/>
  <sheetViews>
    <sheetView workbookViewId="0">
      <selection activeCell="E24" sqref="E24"/>
    </sheetView>
  </sheetViews>
  <sheetFormatPr defaultRowHeight="12"/>
  <cols>
    <col min="2" max="2" width="10" style="1" bestFit="1" customWidth="1"/>
    <col min="3" max="3" width="31.7109375" bestFit="1" customWidth="1"/>
  </cols>
  <sheetData>
    <row r="7" spans="2:3" s="1" customFormat="1">
      <c r="B7" s="84" t="s">
        <v>487</v>
      </c>
      <c r="C7" s="84" t="s">
        <v>2</v>
      </c>
    </row>
    <row r="8" spans="2:3">
      <c r="B8" s="82">
        <v>2065</v>
      </c>
      <c r="C8" s="109" t="s">
        <v>494</v>
      </c>
    </row>
    <row r="9" spans="2:3">
      <c r="B9" s="82">
        <v>2406</v>
      </c>
      <c r="C9" s="109" t="s">
        <v>147</v>
      </c>
    </row>
    <row r="10" spans="2:3">
      <c r="B10" s="82">
        <v>2518</v>
      </c>
      <c r="C10" s="109" t="s">
        <v>451</v>
      </c>
    </row>
    <row r="11" spans="2:3">
      <c r="B11" s="82">
        <v>2618</v>
      </c>
      <c r="C11" s="109" t="s">
        <v>186</v>
      </c>
    </row>
    <row r="12" spans="2:3">
      <c r="B12" s="82">
        <v>2754</v>
      </c>
      <c r="C12" s="109" t="s">
        <v>495</v>
      </c>
    </row>
    <row r="13" spans="2:3">
      <c r="B13" s="82">
        <v>2824</v>
      </c>
      <c r="C13" s="109" t="s">
        <v>497</v>
      </c>
    </row>
    <row r="14" spans="2:3">
      <c r="B14" s="82">
        <v>2836</v>
      </c>
      <c r="C14" s="109" t="s">
        <v>470</v>
      </c>
    </row>
    <row r="15" spans="2:3">
      <c r="B15" s="82">
        <v>3167</v>
      </c>
      <c r="C15" s="109" t="s">
        <v>343</v>
      </c>
    </row>
    <row r="16" spans="2:3">
      <c r="B16" s="82">
        <v>3233</v>
      </c>
      <c r="C16" s="109" t="s">
        <v>361</v>
      </c>
    </row>
    <row r="17" spans="2:3">
      <c r="B17" s="82">
        <v>3361</v>
      </c>
      <c r="C17" s="109" t="s">
        <v>408</v>
      </c>
    </row>
    <row r="18" spans="2:3">
      <c r="B18" s="84"/>
      <c r="C18" s="110"/>
    </row>
    <row r="19" spans="2:3">
      <c r="B19" s="85"/>
      <c r="C19" s="108"/>
    </row>
    <row r="20" spans="2:3">
      <c r="B20" s="85"/>
      <c r="C20" s="108"/>
    </row>
    <row r="22" spans="2:3">
      <c r="B22" s="84"/>
      <c r="C22" s="110"/>
    </row>
    <row r="23" spans="2:3">
      <c r="B23" s="85"/>
      <c r="C23" s="108"/>
    </row>
    <row r="24" spans="2:3">
      <c r="B24" s="85"/>
      <c r="C24" s="108"/>
    </row>
    <row r="25" spans="2:3">
      <c r="B25" s="85"/>
      <c r="C25" s="108"/>
    </row>
    <row r="26" spans="2:3">
      <c r="B26" s="84"/>
      <c r="C26" s="110"/>
    </row>
    <row r="28" spans="2:3">
      <c r="B28" s="85"/>
      <c r="C28" s="108"/>
    </row>
    <row r="29" spans="2:3">
      <c r="B29" s="85"/>
      <c r="C29" s="108"/>
    </row>
    <row r="30" spans="2:3">
      <c r="B30" s="84"/>
      <c r="C30" s="110"/>
    </row>
    <row r="33" spans="2:3">
      <c r="B33" s="85"/>
      <c r="C33" s="108"/>
    </row>
    <row r="34" spans="2:3">
      <c r="B34" s="84"/>
      <c r="C34" s="110"/>
    </row>
    <row r="35" spans="2:3">
      <c r="B35" s="85"/>
      <c r="C35" s="108"/>
    </row>
    <row r="38" spans="2:3">
      <c r="B38" s="84"/>
      <c r="C38" s="110"/>
    </row>
    <row r="39" spans="2:3">
      <c r="B39" s="85"/>
      <c r="C39" s="108"/>
    </row>
    <row r="40" spans="2:3">
      <c r="B40" s="85"/>
      <c r="C40" s="108"/>
    </row>
    <row r="42" spans="2:3">
      <c r="B42" s="84"/>
      <c r="C42" s="110"/>
    </row>
    <row r="43" spans="2:3">
      <c r="B43" s="85"/>
      <c r="C43" s="108"/>
    </row>
    <row r="44" spans="2:3">
      <c r="B44" s="85"/>
      <c r="C44" s="108"/>
    </row>
    <row r="45" spans="2:3">
      <c r="B45" s="85"/>
      <c r="C45" s="108"/>
    </row>
    <row r="46" spans="2:3">
      <c r="B46" s="84"/>
      <c r="C46" s="110"/>
    </row>
    <row r="48" spans="2:3">
      <c r="B48" s="85"/>
      <c r="C48" s="108"/>
    </row>
    <row r="49" spans="2:3">
      <c r="B49" s="85"/>
      <c r="C49" s="108"/>
    </row>
    <row r="50" spans="2:3">
      <c r="B50" s="84"/>
      <c r="C50" s="110"/>
    </row>
    <row r="52" spans="2:3">
      <c r="B52" s="85"/>
      <c r="C52" s="108"/>
    </row>
    <row r="53" spans="2:3">
      <c r="B53" s="85"/>
      <c r="C53" s="108"/>
    </row>
    <row r="54" spans="2:3">
      <c r="B54" s="84"/>
      <c r="C54" s="110"/>
    </row>
    <row r="57" spans="2:3">
      <c r="B57" s="85"/>
      <c r="C57" s="108"/>
    </row>
    <row r="58" spans="2:3">
      <c r="B58" s="84"/>
      <c r="C58" s="110"/>
    </row>
    <row r="61" spans="2:3">
      <c r="B61" s="85"/>
      <c r="C61" s="108"/>
    </row>
    <row r="62" spans="2:3">
      <c r="B62" s="84"/>
      <c r="C62" s="110"/>
    </row>
    <row r="63" spans="2:3">
      <c r="B63" s="85"/>
      <c r="C63" s="108"/>
    </row>
    <row r="66" spans="2:3">
      <c r="B66" s="84"/>
      <c r="C66" s="110"/>
    </row>
    <row r="67" spans="2:3">
      <c r="B67" s="85"/>
      <c r="C67" s="108"/>
    </row>
    <row r="70" spans="2:3">
      <c r="B70" s="84"/>
      <c r="C70" s="110"/>
    </row>
    <row r="71" spans="2:3">
      <c r="B71" s="85"/>
      <c r="C71" s="108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2</vt:i4>
      </vt:variant>
    </vt:vector>
  </HeadingPairs>
  <TitlesOfParts>
    <vt:vector size="9" baseType="lpstr">
      <vt:lpstr>FOLHA RESUMIDA</vt:lpstr>
      <vt:lpstr>FUNÇÃO</vt:lpstr>
      <vt:lpstr>SRA</vt:lpstr>
      <vt:lpstr>FÉRIAS</vt:lpstr>
      <vt:lpstr>OUTUBRO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2021-11-04T14:14:52Z</dcterms:modified>
</cp:coreProperties>
</file>