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 tabRatio="532"/>
  </bookViews>
  <sheets>
    <sheet name="FOLHA RESUMIDA" sheetId="4" r:id="rId1"/>
    <sheet name="FUNÇÃO" sheetId="5" r:id="rId2"/>
    <sheet name="SRA" sheetId="3" r:id="rId3"/>
    <sheet name="FÉRIAS" sheetId="6" r:id="rId4"/>
    <sheet name="MARÇO" sheetId="2" r:id="rId5"/>
  </sheets>
  <definedNames>
    <definedName name="_xlnm._FilterDatabase" localSheetId="0" hidden="1">'FOLHA RESUMIDA'!$B$8:$N$515</definedName>
    <definedName name="_xlnm._FilterDatabase" localSheetId="4" hidden="1">MARÇO!$A$5:$F$509</definedName>
    <definedName name="_xlnm.Print_Area" localSheetId="0">'FOLHA RESUMIDA'!$B$1:$L$516</definedName>
    <definedName name="_xlnm.Print_Titles" localSheetId="0">'FOLHA RESUMIDA'!$1:$8</definedName>
  </definedNames>
  <calcPr calcId="125725"/>
</workbook>
</file>

<file path=xl/calcChain.xml><?xml version="1.0" encoding="utf-8"?>
<calcChain xmlns="http://schemas.openxmlformats.org/spreadsheetml/2006/main">
  <c r="L514" i="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K187" s="1"/>
  <c r="L186"/>
  <c r="L185"/>
  <c r="L184"/>
  <c r="L183"/>
  <c r="L182"/>
  <c r="L181"/>
  <c r="L180"/>
  <c r="L179"/>
  <c r="L178"/>
  <c r="L177"/>
  <c r="L176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6"/>
  <c r="L35"/>
  <c r="L34"/>
  <c r="L33"/>
  <c r="L32"/>
  <c r="L31"/>
  <c r="L30"/>
  <c r="L28"/>
  <c r="L27"/>
  <c r="L25"/>
  <c r="L24"/>
  <c r="L23"/>
  <c r="L22"/>
  <c r="L21"/>
  <c r="L20"/>
  <c r="L19"/>
  <c r="L18"/>
  <c r="L17"/>
  <c r="L16"/>
  <c r="L15"/>
  <c r="L14"/>
  <c r="L13"/>
  <c r="L12"/>
  <c r="L11"/>
  <c r="L10"/>
  <c r="K131"/>
  <c r="J514"/>
  <c r="J513"/>
  <c r="J512"/>
  <c r="J511"/>
  <c r="K511" s="1"/>
  <c r="J510"/>
  <c r="J509"/>
  <c r="J508"/>
  <c r="J507"/>
  <c r="K507" s="1"/>
  <c r="J506"/>
  <c r="J505"/>
  <c r="J504"/>
  <c r="J503"/>
  <c r="K503" s="1"/>
  <c r="J502"/>
  <c r="J501"/>
  <c r="J500"/>
  <c r="J499"/>
  <c r="K499" s="1"/>
  <c r="J498"/>
  <c r="J497"/>
  <c r="J496"/>
  <c r="J495"/>
  <c r="K495" s="1"/>
  <c r="J494"/>
  <c r="J493"/>
  <c r="J492"/>
  <c r="J491"/>
  <c r="K491" s="1"/>
  <c r="J490"/>
  <c r="J489"/>
  <c r="J488"/>
  <c r="J487"/>
  <c r="K487" s="1"/>
  <c r="J486"/>
  <c r="J485"/>
  <c r="J484"/>
  <c r="J483"/>
  <c r="K483" s="1"/>
  <c r="J482"/>
  <c r="J481"/>
  <c r="J480"/>
  <c r="J479"/>
  <c r="K479" s="1"/>
  <c r="J478"/>
  <c r="J477"/>
  <c r="J476"/>
  <c r="J475"/>
  <c r="K475" s="1"/>
  <c r="J474"/>
  <c r="J473"/>
  <c r="J472"/>
  <c r="J471"/>
  <c r="K471" s="1"/>
  <c r="J470"/>
  <c r="J469"/>
  <c r="J468"/>
  <c r="J467"/>
  <c r="K467" s="1"/>
  <c r="J466"/>
  <c r="J465"/>
  <c r="J464"/>
  <c r="J463"/>
  <c r="K463" s="1"/>
  <c r="J462"/>
  <c r="J461"/>
  <c r="J460"/>
  <c r="J459"/>
  <c r="K459" s="1"/>
  <c r="J458"/>
  <c r="J457"/>
  <c r="J456"/>
  <c r="J455"/>
  <c r="K455" s="1"/>
  <c r="J454"/>
  <c r="J453"/>
  <c r="J451"/>
  <c r="K451" s="1"/>
  <c r="J450"/>
  <c r="J449"/>
  <c r="J448"/>
  <c r="J447"/>
  <c r="K447" s="1"/>
  <c r="J446"/>
  <c r="J445"/>
  <c r="J444"/>
  <c r="J443"/>
  <c r="K443" s="1"/>
  <c r="J442"/>
  <c r="J441"/>
  <c r="J440"/>
  <c r="J439"/>
  <c r="K439" s="1"/>
  <c r="J438"/>
  <c r="J437"/>
  <c r="J436"/>
  <c r="J435"/>
  <c r="K435" s="1"/>
  <c r="J434"/>
  <c r="J433"/>
  <c r="J432"/>
  <c r="J431"/>
  <c r="K431" s="1"/>
  <c r="J430"/>
  <c r="J429"/>
  <c r="J428"/>
  <c r="J427"/>
  <c r="K427" s="1"/>
  <c r="J426"/>
  <c r="J425"/>
  <c r="J424"/>
  <c r="J423"/>
  <c r="K423" s="1"/>
  <c r="J422"/>
  <c r="J421"/>
  <c r="J420"/>
  <c r="J419"/>
  <c r="K419" s="1"/>
  <c r="J418"/>
  <c r="J417"/>
  <c r="J416"/>
  <c r="J415"/>
  <c r="K415" s="1"/>
  <c r="J414"/>
  <c r="J413"/>
  <c r="J412"/>
  <c r="J411"/>
  <c r="K411" s="1"/>
  <c r="J410"/>
  <c r="J409"/>
  <c r="J408"/>
  <c r="J407"/>
  <c r="K407" s="1"/>
  <c r="J406"/>
  <c r="J405"/>
  <c r="J404"/>
  <c r="J403"/>
  <c r="K403" s="1"/>
  <c r="J402"/>
  <c r="J401"/>
  <c r="J400"/>
  <c r="J399"/>
  <c r="K399" s="1"/>
  <c r="J398"/>
  <c r="J397"/>
  <c r="J396"/>
  <c r="J395"/>
  <c r="K395" s="1"/>
  <c r="J394"/>
  <c r="J393"/>
  <c r="J392"/>
  <c r="J391"/>
  <c r="K391" s="1"/>
  <c r="J390"/>
  <c r="J389"/>
  <c r="J388"/>
  <c r="J387"/>
  <c r="K387" s="1"/>
  <c r="J386"/>
  <c r="J385"/>
  <c r="J384"/>
  <c r="J383"/>
  <c r="K383" s="1"/>
  <c r="J382"/>
  <c r="J381"/>
  <c r="J380"/>
  <c r="J379"/>
  <c r="K379" s="1"/>
  <c r="J378"/>
  <c r="J377"/>
  <c r="J376"/>
  <c r="J375"/>
  <c r="K375" s="1"/>
  <c r="J374"/>
  <c r="J373"/>
  <c r="J372"/>
  <c r="J371"/>
  <c r="K371" s="1"/>
  <c r="J370"/>
  <c r="J369"/>
  <c r="J368"/>
  <c r="J367"/>
  <c r="K367" s="1"/>
  <c r="J366"/>
  <c r="J365"/>
  <c r="J364"/>
  <c r="J363"/>
  <c r="K363" s="1"/>
  <c r="J362"/>
  <c r="J361"/>
  <c r="J360"/>
  <c r="J359"/>
  <c r="K359" s="1"/>
  <c r="J358"/>
  <c r="J357"/>
  <c r="J356"/>
  <c r="J355"/>
  <c r="K355" s="1"/>
  <c r="J354"/>
  <c r="J353"/>
  <c r="J352"/>
  <c r="J351"/>
  <c r="K351" s="1"/>
  <c r="J350"/>
  <c r="J349"/>
  <c r="J348"/>
  <c r="J347"/>
  <c r="K347" s="1"/>
  <c r="J346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K175"/>
  <c r="J174"/>
  <c r="J173"/>
  <c r="J172"/>
  <c r="J171"/>
  <c r="K171" s="1"/>
  <c r="J170"/>
  <c r="J169"/>
  <c r="J168"/>
  <c r="J167"/>
  <c r="K167" s="1"/>
  <c r="J166"/>
  <c r="J165"/>
  <c r="J164"/>
  <c r="J163"/>
  <c r="K163" s="1"/>
  <c r="J162"/>
  <c r="J161"/>
  <c r="J160"/>
  <c r="J159"/>
  <c r="K159" s="1"/>
  <c r="J158"/>
  <c r="J157"/>
  <c r="J156"/>
  <c r="J155"/>
  <c r="K155" s="1"/>
  <c r="J154"/>
  <c r="J153"/>
  <c r="J152"/>
  <c r="J151"/>
  <c r="K151" s="1"/>
  <c r="J150"/>
  <c r="J149"/>
  <c r="J148"/>
  <c r="J147"/>
  <c r="K147" s="1"/>
  <c r="J146"/>
  <c r="J145"/>
  <c r="J144"/>
  <c r="J143"/>
  <c r="K143" s="1"/>
  <c r="J142"/>
  <c r="J141"/>
  <c r="J140"/>
  <c r="J139"/>
  <c r="K139" s="1"/>
  <c r="J138"/>
  <c r="J137"/>
  <c r="J136"/>
  <c r="J135"/>
  <c r="K135" s="1"/>
  <c r="J134"/>
  <c r="J133"/>
  <c r="J132"/>
  <c r="J131"/>
  <c r="J130"/>
  <c r="J129"/>
  <c r="J128"/>
  <c r="J127"/>
  <c r="K127" s="1"/>
  <c r="J126"/>
  <c r="J125"/>
  <c r="J124"/>
  <c r="J123"/>
  <c r="K123" s="1"/>
  <c r="J122"/>
  <c r="J121"/>
  <c r="J120"/>
  <c r="J119"/>
  <c r="K119" s="1"/>
  <c r="J118"/>
  <c r="J117"/>
  <c r="J116"/>
  <c r="J115"/>
  <c r="K115" s="1"/>
  <c r="J114"/>
  <c r="J113"/>
  <c r="J112"/>
  <c r="J111"/>
  <c r="K111" s="1"/>
  <c r="J110"/>
  <c r="J109"/>
  <c r="J107"/>
  <c r="J106"/>
  <c r="K106" s="1"/>
  <c r="J105"/>
  <c r="J104"/>
  <c r="J103"/>
  <c r="J102"/>
  <c r="K102" s="1"/>
  <c r="J101"/>
  <c r="J100"/>
  <c r="J99"/>
  <c r="J98"/>
  <c r="K98" s="1"/>
  <c r="J97"/>
  <c r="J96"/>
  <c r="J95"/>
  <c r="J94"/>
  <c r="K94" s="1"/>
  <c r="J93"/>
  <c r="J92"/>
  <c r="J91"/>
  <c r="J90"/>
  <c r="K90" s="1"/>
  <c r="J89"/>
  <c r="J88"/>
  <c r="J87"/>
  <c r="J86"/>
  <c r="K86" s="1"/>
  <c r="J85"/>
  <c r="J84"/>
  <c r="J83"/>
  <c r="J82"/>
  <c r="K82" s="1"/>
  <c r="J81"/>
  <c r="J80"/>
  <c r="J79"/>
  <c r="J78"/>
  <c r="K78" s="1"/>
  <c r="J77"/>
  <c r="J76"/>
  <c r="J75"/>
  <c r="J74"/>
  <c r="K74" s="1"/>
  <c r="J73"/>
  <c r="J72"/>
  <c r="J71"/>
  <c r="J70"/>
  <c r="K70" s="1"/>
  <c r="J69"/>
  <c r="J68"/>
  <c r="J67"/>
  <c r="J66"/>
  <c r="K66" s="1"/>
  <c r="J65"/>
  <c r="J64"/>
  <c r="J63"/>
  <c r="J62"/>
  <c r="K62" s="1"/>
  <c r="J61"/>
  <c r="J60"/>
  <c r="J59"/>
  <c r="J58"/>
  <c r="K58" s="1"/>
  <c r="J57"/>
  <c r="J56"/>
  <c r="J55"/>
  <c r="J54"/>
  <c r="K54" s="1"/>
  <c r="J53"/>
  <c r="J52"/>
  <c r="J51"/>
  <c r="J50"/>
  <c r="K50" s="1"/>
  <c r="J49"/>
  <c r="J48"/>
  <c r="J47"/>
  <c r="J46"/>
  <c r="K46" s="1"/>
  <c r="J45"/>
  <c r="J44"/>
  <c r="J43"/>
  <c r="J42"/>
  <c r="K42" s="1"/>
  <c r="J41"/>
  <c r="J40"/>
  <c r="J39"/>
  <c r="J38"/>
  <c r="K38" s="1"/>
  <c r="J36"/>
  <c r="J35"/>
  <c r="J34"/>
  <c r="J33"/>
  <c r="K33" s="1"/>
  <c r="J32"/>
  <c r="J31"/>
  <c r="J30"/>
  <c r="J28"/>
  <c r="K28" s="1"/>
  <c r="J27"/>
  <c r="J25"/>
  <c r="J24"/>
  <c r="J23"/>
  <c r="K23" s="1"/>
  <c r="J22"/>
  <c r="J21"/>
  <c r="J20"/>
  <c r="J19"/>
  <c r="K19" s="1"/>
  <c r="J18"/>
  <c r="J17"/>
  <c r="J16"/>
  <c r="J15"/>
  <c r="K15" s="1"/>
  <c r="J14"/>
  <c r="J13"/>
  <c r="J12"/>
  <c r="J11"/>
  <c r="K11" s="1"/>
  <c r="J10"/>
  <c r="I493" i="2"/>
  <c r="I494"/>
  <c r="I495"/>
  <c r="I496"/>
  <c r="I497"/>
  <c r="I498"/>
  <c r="I499"/>
  <c r="I500"/>
  <c r="I501"/>
  <c r="I502"/>
  <c r="I503"/>
  <c r="I504"/>
  <c r="I505"/>
  <c r="H505"/>
  <c r="H504"/>
  <c r="E504" s="1"/>
  <c r="H503"/>
  <c r="H6"/>
  <c r="E6" s="1"/>
  <c r="H7"/>
  <c r="E7" s="1"/>
  <c r="H9"/>
  <c r="E9" s="1"/>
  <c r="H10"/>
  <c r="E10" s="1"/>
  <c r="H11"/>
  <c r="E11" s="1"/>
  <c r="H13"/>
  <c r="E13" s="1"/>
  <c r="H14"/>
  <c r="E14" s="1"/>
  <c r="H15"/>
  <c r="E15" s="1"/>
  <c r="H18"/>
  <c r="E18" s="1"/>
  <c r="H19"/>
  <c r="E19" s="1"/>
  <c r="H21"/>
  <c r="E21" s="1"/>
  <c r="H22"/>
  <c r="E22" s="1"/>
  <c r="H23"/>
  <c r="E23" s="1"/>
  <c r="H25"/>
  <c r="E25" s="1"/>
  <c r="H26"/>
  <c r="E26" s="1"/>
  <c r="H27"/>
  <c r="E27" s="1"/>
  <c r="H29"/>
  <c r="E29" s="1"/>
  <c r="H30"/>
  <c r="E30" s="1"/>
  <c r="H31"/>
  <c r="E31" s="1"/>
  <c r="H34"/>
  <c r="E34" s="1"/>
  <c r="H35"/>
  <c r="E35" s="1"/>
  <c r="H37"/>
  <c r="E37" s="1"/>
  <c r="H38"/>
  <c r="E38" s="1"/>
  <c r="H39"/>
  <c r="E39" s="1"/>
  <c r="H41"/>
  <c r="E41" s="1"/>
  <c r="H42"/>
  <c r="E42" s="1"/>
  <c r="H43"/>
  <c r="E43" s="1"/>
  <c r="H45"/>
  <c r="E45" s="1"/>
  <c r="H46"/>
  <c r="E46" s="1"/>
  <c r="H47"/>
  <c r="E47" s="1"/>
  <c r="H50"/>
  <c r="E50" s="1"/>
  <c r="H51"/>
  <c r="E51" s="1"/>
  <c r="H53"/>
  <c r="E53" s="1"/>
  <c r="H54"/>
  <c r="E54" s="1"/>
  <c r="H55"/>
  <c r="E55" s="1"/>
  <c r="H57"/>
  <c r="E57" s="1"/>
  <c r="H58"/>
  <c r="E58" s="1"/>
  <c r="H59"/>
  <c r="E59" s="1"/>
  <c r="H61"/>
  <c r="E61" s="1"/>
  <c r="H62"/>
  <c r="E62" s="1"/>
  <c r="H63"/>
  <c r="E63" s="1"/>
  <c r="H66"/>
  <c r="E66" s="1"/>
  <c r="H67"/>
  <c r="E67" s="1"/>
  <c r="H69"/>
  <c r="E69" s="1"/>
  <c r="H70"/>
  <c r="E70" s="1"/>
  <c r="H71"/>
  <c r="E71" s="1"/>
  <c r="H73"/>
  <c r="E73" s="1"/>
  <c r="H74"/>
  <c r="E74" s="1"/>
  <c r="H75"/>
  <c r="E75" s="1"/>
  <c r="H77"/>
  <c r="E77" s="1"/>
  <c r="H78"/>
  <c r="E78" s="1"/>
  <c r="H79"/>
  <c r="E79" s="1"/>
  <c r="H82"/>
  <c r="E82" s="1"/>
  <c r="H83"/>
  <c r="E83" s="1"/>
  <c r="H85"/>
  <c r="E85" s="1"/>
  <c r="H86"/>
  <c r="E86" s="1"/>
  <c r="H87"/>
  <c r="E87" s="1"/>
  <c r="H89"/>
  <c r="E89" s="1"/>
  <c r="H90"/>
  <c r="E90" s="1"/>
  <c r="H91"/>
  <c r="E91" s="1"/>
  <c r="H93"/>
  <c r="E93" s="1"/>
  <c r="H94"/>
  <c r="E94" s="1"/>
  <c r="H95"/>
  <c r="E95" s="1"/>
  <c r="H98"/>
  <c r="E98" s="1"/>
  <c r="H99"/>
  <c r="E99" s="1"/>
  <c r="H101"/>
  <c r="E101" s="1"/>
  <c r="H102"/>
  <c r="E102" s="1"/>
  <c r="H103"/>
  <c r="E103" s="1"/>
  <c r="H105"/>
  <c r="E105" s="1"/>
  <c r="H106"/>
  <c r="E106" s="1"/>
  <c r="H107"/>
  <c r="E107" s="1"/>
  <c r="H109"/>
  <c r="E109" s="1"/>
  <c r="H110"/>
  <c r="E110" s="1"/>
  <c r="H111"/>
  <c r="E111" s="1"/>
  <c r="H114"/>
  <c r="E114" s="1"/>
  <c r="H115"/>
  <c r="E115" s="1"/>
  <c r="H117"/>
  <c r="E117" s="1"/>
  <c r="H118"/>
  <c r="E118" s="1"/>
  <c r="H119"/>
  <c r="E119" s="1"/>
  <c r="H121"/>
  <c r="E121" s="1"/>
  <c r="H122"/>
  <c r="E122" s="1"/>
  <c r="H123"/>
  <c r="E123" s="1"/>
  <c r="H125"/>
  <c r="E125" s="1"/>
  <c r="H126"/>
  <c r="E126" s="1"/>
  <c r="H127"/>
  <c r="E127" s="1"/>
  <c r="H130"/>
  <c r="E130" s="1"/>
  <c r="H131"/>
  <c r="E131" s="1"/>
  <c r="H133"/>
  <c r="E133" s="1"/>
  <c r="H134"/>
  <c r="E134" s="1"/>
  <c r="H135"/>
  <c r="E135" s="1"/>
  <c r="H137"/>
  <c r="E137" s="1"/>
  <c r="H138"/>
  <c r="E138" s="1"/>
  <c r="H139"/>
  <c r="E139" s="1"/>
  <c r="H141"/>
  <c r="E141" s="1"/>
  <c r="H142"/>
  <c r="E142" s="1"/>
  <c r="H143"/>
  <c r="E143" s="1"/>
  <c r="H146"/>
  <c r="E146" s="1"/>
  <c r="H147"/>
  <c r="E147" s="1"/>
  <c r="H149"/>
  <c r="E149" s="1"/>
  <c r="H150"/>
  <c r="E150" s="1"/>
  <c r="H151"/>
  <c r="E151" s="1"/>
  <c r="H153"/>
  <c r="E153" s="1"/>
  <c r="H154"/>
  <c r="E154" s="1"/>
  <c r="H155"/>
  <c r="E155" s="1"/>
  <c r="H157"/>
  <c r="E157" s="1"/>
  <c r="H158"/>
  <c r="E158" s="1"/>
  <c r="H159"/>
  <c r="E159" s="1"/>
  <c r="H162"/>
  <c r="E162" s="1"/>
  <c r="H163"/>
  <c r="E163" s="1"/>
  <c r="H165"/>
  <c r="E165" s="1"/>
  <c r="H166"/>
  <c r="E166" s="1"/>
  <c r="H167"/>
  <c r="E167" s="1"/>
  <c r="H169"/>
  <c r="E169" s="1"/>
  <c r="H170"/>
  <c r="E170" s="1"/>
  <c r="H171"/>
  <c r="E171" s="1"/>
  <c r="H173"/>
  <c r="E173" s="1"/>
  <c r="H174"/>
  <c r="E174" s="1"/>
  <c r="H175"/>
  <c r="E175" s="1"/>
  <c r="H178"/>
  <c r="E178" s="1"/>
  <c r="H179"/>
  <c r="E179" s="1"/>
  <c r="H181"/>
  <c r="E181" s="1"/>
  <c r="H182"/>
  <c r="E182" s="1"/>
  <c r="H183"/>
  <c r="E183" s="1"/>
  <c r="H185"/>
  <c r="E185" s="1"/>
  <c r="H186"/>
  <c r="E186" s="1"/>
  <c r="H187"/>
  <c r="E187" s="1"/>
  <c r="H189"/>
  <c r="E189" s="1"/>
  <c r="H190"/>
  <c r="E190" s="1"/>
  <c r="H191"/>
  <c r="E191" s="1"/>
  <c r="H194"/>
  <c r="E194" s="1"/>
  <c r="H195"/>
  <c r="E195" s="1"/>
  <c r="H197"/>
  <c r="E197" s="1"/>
  <c r="H198"/>
  <c r="E198" s="1"/>
  <c r="H199"/>
  <c r="E199" s="1"/>
  <c r="H201"/>
  <c r="E201" s="1"/>
  <c r="H202"/>
  <c r="E202" s="1"/>
  <c r="H203"/>
  <c r="E203" s="1"/>
  <c r="H205"/>
  <c r="E205" s="1"/>
  <c r="H206"/>
  <c r="E206" s="1"/>
  <c r="H207"/>
  <c r="E207" s="1"/>
  <c r="H210"/>
  <c r="E210" s="1"/>
  <c r="H211"/>
  <c r="E211" s="1"/>
  <c r="H213"/>
  <c r="E213" s="1"/>
  <c r="H214"/>
  <c r="E214" s="1"/>
  <c r="H215"/>
  <c r="E215" s="1"/>
  <c r="H217"/>
  <c r="E217" s="1"/>
  <c r="H218"/>
  <c r="E218" s="1"/>
  <c r="H219"/>
  <c r="E219" s="1"/>
  <c r="H221"/>
  <c r="E221" s="1"/>
  <c r="H222"/>
  <c r="E222" s="1"/>
  <c r="H223"/>
  <c r="E223" s="1"/>
  <c r="H226"/>
  <c r="E226" s="1"/>
  <c r="H227"/>
  <c r="E227" s="1"/>
  <c r="H229"/>
  <c r="E229" s="1"/>
  <c r="H230"/>
  <c r="E230" s="1"/>
  <c r="H231"/>
  <c r="E231" s="1"/>
  <c r="H233"/>
  <c r="E233" s="1"/>
  <c r="H234"/>
  <c r="E234" s="1"/>
  <c r="H235"/>
  <c r="E235" s="1"/>
  <c r="H237"/>
  <c r="E237" s="1"/>
  <c r="H238"/>
  <c r="E238" s="1"/>
  <c r="H239"/>
  <c r="E239" s="1"/>
  <c r="H242"/>
  <c r="E242" s="1"/>
  <c r="H243"/>
  <c r="E243" s="1"/>
  <c r="H245"/>
  <c r="E245" s="1"/>
  <c r="H246"/>
  <c r="E246" s="1"/>
  <c r="H247"/>
  <c r="E247" s="1"/>
  <c r="H249"/>
  <c r="E249" s="1"/>
  <c r="H250"/>
  <c r="E250" s="1"/>
  <c r="H251"/>
  <c r="E251" s="1"/>
  <c r="H253"/>
  <c r="E253" s="1"/>
  <c r="H254"/>
  <c r="E254" s="1"/>
  <c r="H255"/>
  <c r="E255" s="1"/>
  <c r="H258"/>
  <c r="E258" s="1"/>
  <c r="H259"/>
  <c r="E259" s="1"/>
  <c r="H261"/>
  <c r="E261" s="1"/>
  <c r="H262"/>
  <c r="E262" s="1"/>
  <c r="H263"/>
  <c r="E263" s="1"/>
  <c r="H265"/>
  <c r="E265" s="1"/>
  <c r="H266"/>
  <c r="E266" s="1"/>
  <c r="H267"/>
  <c r="E267" s="1"/>
  <c r="H269"/>
  <c r="E269" s="1"/>
  <c r="H270"/>
  <c r="E270" s="1"/>
  <c r="H271"/>
  <c r="E271" s="1"/>
  <c r="H274"/>
  <c r="E274" s="1"/>
  <c r="H275"/>
  <c r="E275" s="1"/>
  <c r="H277"/>
  <c r="E277" s="1"/>
  <c r="H278"/>
  <c r="E278" s="1"/>
  <c r="H279"/>
  <c r="E279" s="1"/>
  <c r="H281"/>
  <c r="E281" s="1"/>
  <c r="H282"/>
  <c r="E282" s="1"/>
  <c r="H283"/>
  <c r="E283" s="1"/>
  <c r="H285"/>
  <c r="E285" s="1"/>
  <c r="H286"/>
  <c r="E286" s="1"/>
  <c r="H287"/>
  <c r="E287" s="1"/>
  <c r="H290"/>
  <c r="E290" s="1"/>
  <c r="H291"/>
  <c r="E291" s="1"/>
  <c r="H293"/>
  <c r="E293" s="1"/>
  <c r="H294"/>
  <c r="E294" s="1"/>
  <c r="H295"/>
  <c r="E295" s="1"/>
  <c r="H297"/>
  <c r="E297" s="1"/>
  <c r="H298"/>
  <c r="E298" s="1"/>
  <c r="H299"/>
  <c r="E299" s="1"/>
  <c r="H301"/>
  <c r="E301" s="1"/>
  <c r="H302"/>
  <c r="E302" s="1"/>
  <c r="H303"/>
  <c r="E303" s="1"/>
  <c r="H306"/>
  <c r="E306" s="1"/>
  <c r="H307"/>
  <c r="E307" s="1"/>
  <c r="H309"/>
  <c r="E309" s="1"/>
  <c r="H310"/>
  <c r="E310" s="1"/>
  <c r="H311"/>
  <c r="E311" s="1"/>
  <c r="H313"/>
  <c r="E313" s="1"/>
  <c r="H314"/>
  <c r="E314" s="1"/>
  <c r="H315"/>
  <c r="E315" s="1"/>
  <c r="H317"/>
  <c r="E317" s="1"/>
  <c r="H318"/>
  <c r="E318" s="1"/>
  <c r="H319"/>
  <c r="E319" s="1"/>
  <c r="H322"/>
  <c r="E322" s="1"/>
  <c r="H323"/>
  <c r="E323" s="1"/>
  <c r="H325"/>
  <c r="E325" s="1"/>
  <c r="H326"/>
  <c r="E326" s="1"/>
  <c r="H327"/>
  <c r="E327" s="1"/>
  <c r="H329"/>
  <c r="E329" s="1"/>
  <c r="H330"/>
  <c r="E330" s="1"/>
  <c r="H331"/>
  <c r="E331" s="1"/>
  <c r="H333"/>
  <c r="E333" s="1"/>
  <c r="H334"/>
  <c r="E334" s="1"/>
  <c r="H335"/>
  <c r="E335" s="1"/>
  <c r="H338"/>
  <c r="E338" s="1"/>
  <c r="H339"/>
  <c r="E339" s="1"/>
  <c r="H341"/>
  <c r="E341" s="1"/>
  <c r="H342"/>
  <c r="E342" s="1"/>
  <c r="H343"/>
  <c r="E343" s="1"/>
  <c r="H345"/>
  <c r="E345" s="1"/>
  <c r="H346"/>
  <c r="E346" s="1"/>
  <c r="H347"/>
  <c r="E347" s="1"/>
  <c r="H349"/>
  <c r="E349" s="1"/>
  <c r="H350"/>
  <c r="E350" s="1"/>
  <c r="H351"/>
  <c r="E351" s="1"/>
  <c r="H354"/>
  <c r="E354" s="1"/>
  <c r="H355"/>
  <c r="E355" s="1"/>
  <c r="H356"/>
  <c r="E356" s="1"/>
  <c r="H357"/>
  <c r="E357" s="1"/>
  <c r="H358"/>
  <c r="E358" s="1"/>
  <c r="H359"/>
  <c r="E359" s="1"/>
  <c r="H361"/>
  <c r="E361" s="1"/>
  <c r="H362"/>
  <c r="E362" s="1"/>
  <c r="H363"/>
  <c r="E363" s="1"/>
  <c r="H366"/>
  <c r="E366" s="1"/>
  <c r="H367"/>
  <c r="E367" s="1"/>
  <c r="H370"/>
  <c r="E370" s="1"/>
  <c r="H371"/>
  <c r="E371" s="1"/>
  <c r="H372"/>
  <c r="E372" s="1"/>
  <c r="H373"/>
  <c r="E373" s="1"/>
  <c r="H374"/>
  <c r="E374" s="1"/>
  <c r="H375"/>
  <c r="E375" s="1"/>
  <c r="H377"/>
  <c r="E377" s="1"/>
  <c r="H378"/>
  <c r="E378" s="1"/>
  <c r="H379"/>
  <c r="E379" s="1"/>
  <c r="H382"/>
  <c r="E382" s="1"/>
  <c r="H383"/>
  <c r="E383" s="1"/>
  <c r="H384"/>
  <c r="E384" s="1"/>
  <c r="H385"/>
  <c r="E385" s="1"/>
  <c r="H386"/>
  <c r="E386" s="1"/>
  <c r="H387"/>
  <c r="E387" s="1"/>
  <c r="H389"/>
  <c r="E389" s="1"/>
  <c r="H390"/>
  <c r="E390" s="1"/>
  <c r="H391"/>
  <c r="E391" s="1"/>
  <c r="H392"/>
  <c r="E392" s="1"/>
  <c r="H393"/>
  <c r="E393" s="1"/>
  <c r="H394"/>
  <c r="E394" s="1"/>
  <c r="H395"/>
  <c r="E395" s="1"/>
  <c r="H398"/>
  <c r="E398" s="1"/>
  <c r="H399"/>
  <c r="E399" s="1"/>
  <c r="H400"/>
  <c r="E400" s="1"/>
  <c r="H401"/>
  <c r="E401" s="1"/>
  <c r="H402"/>
  <c r="E402" s="1"/>
  <c r="H403"/>
  <c r="E403" s="1"/>
  <c r="H405"/>
  <c r="E405" s="1"/>
  <c r="H406"/>
  <c r="E406" s="1"/>
  <c r="H407"/>
  <c r="E407" s="1"/>
  <c r="H408"/>
  <c r="E408" s="1"/>
  <c r="H409"/>
  <c r="E409" s="1"/>
  <c r="H410"/>
  <c r="E410" s="1"/>
  <c r="H411"/>
  <c r="E411" s="1"/>
  <c r="H414"/>
  <c r="E414" s="1"/>
  <c r="H415"/>
  <c r="E415" s="1"/>
  <c r="H416"/>
  <c r="E416" s="1"/>
  <c r="H417"/>
  <c r="E417" s="1"/>
  <c r="H418"/>
  <c r="E418" s="1"/>
  <c r="H419"/>
  <c r="E419" s="1"/>
  <c r="H421"/>
  <c r="E421" s="1"/>
  <c r="H422"/>
  <c r="E422" s="1"/>
  <c r="H423"/>
  <c r="E423" s="1"/>
  <c r="H424"/>
  <c r="E424" s="1"/>
  <c r="H425"/>
  <c r="E425" s="1"/>
  <c r="H426"/>
  <c r="E426" s="1"/>
  <c r="H427"/>
  <c r="E427" s="1"/>
  <c r="H430"/>
  <c r="E430" s="1"/>
  <c r="H431"/>
  <c r="E431" s="1"/>
  <c r="H432"/>
  <c r="E432" s="1"/>
  <c r="H433"/>
  <c r="E433" s="1"/>
  <c r="H434"/>
  <c r="E434" s="1"/>
  <c r="H435"/>
  <c r="E435" s="1"/>
  <c r="H437"/>
  <c r="E437" s="1"/>
  <c r="H438"/>
  <c r="E438" s="1"/>
  <c r="H439"/>
  <c r="E439" s="1"/>
  <c r="H440"/>
  <c r="E440" s="1"/>
  <c r="H441"/>
  <c r="E441" s="1"/>
  <c r="H442"/>
  <c r="E442" s="1"/>
  <c r="H443"/>
  <c r="E443" s="1"/>
  <c r="H446"/>
  <c r="E446" s="1"/>
  <c r="H447"/>
  <c r="E447" s="1"/>
  <c r="H448"/>
  <c r="E448" s="1"/>
  <c r="H449"/>
  <c r="E449" s="1"/>
  <c r="H450"/>
  <c r="E450" s="1"/>
  <c r="H451"/>
  <c r="E451" s="1"/>
  <c r="H453"/>
  <c r="E453" s="1"/>
  <c r="H454"/>
  <c r="E454" s="1"/>
  <c r="H455"/>
  <c r="E455" s="1"/>
  <c r="H456"/>
  <c r="E456" s="1"/>
  <c r="H457"/>
  <c r="E457" s="1"/>
  <c r="H458"/>
  <c r="E458" s="1"/>
  <c r="H459"/>
  <c r="E459" s="1"/>
  <c r="H462"/>
  <c r="E462" s="1"/>
  <c r="H463"/>
  <c r="E463" s="1"/>
  <c r="H464"/>
  <c r="E464" s="1"/>
  <c r="H465"/>
  <c r="E465" s="1"/>
  <c r="H466"/>
  <c r="E466" s="1"/>
  <c r="H467"/>
  <c r="E467" s="1"/>
  <c r="H469"/>
  <c r="E469" s="1"/>
  <c r="H470"/>
  <c r="E470" s="1"/>
  <c r="H471"/>
  <c r="E471" s="1"/>
  <c r="H472"/>
  <c r="E472" s="1"/>
  <c r="H473"/>
  <c r="E473" s="1"/>
  <c r="H474"/>
  <c r="E474" s="1"/>
  <c r="H475"/>
  <c r="E475" s="1"/>
  <c r="H478"/>
  <c r="E478" s="1"/>
  <c r="H479"/>
  <c r="E479" s="1"/>
  <c r="H480"/>
  <c r="E480" s="1"/>
  <c r="H481"/>
  <c r="E481" s="1"/>
  <c r="H482"/>
  <c r="E482" s="1"/>
  <c r="H483"/>
  <c r="E483" s="1"/>
  <c r="H485"/>
  <c r="E485" s="1"/>
  <c r="H486"/>
  <c r="E486" s="1"/>
  <c r="H487"/>
  <c r="E487" s="1"/>
  <c r="H488"/>
  <c r="E488" s="1"/>
  <c r="H489"/>
  <c r="E489" s="1"/>
  <c r="H490"/>
  <c r="E490" s="1"/>
  <c r="H491"/>
  <c r="E491" s="1"/>
  <c r="H494"/>
  <c r="E494" s="1"/>
  <c r="H495"/>
  <c r="E495" s="1"/>
  <c r="H496"/>
  <c r="E496" s="1"/>
  <c r="H497"/>
  <c r="H498"/>
  <c r="H499"/>
  <c r="H501"/>
  <c r="E501" s="1"/>
  <c r="H502"/>
  <c r="H5"/>
  <c r="E5" s="1"/>
  <c r="H8"/>
  <c r="E8" s="1"/>
  <c r="H12"/>
  <c r="E12" s="1"/>
  <c r="H16"/>
  <c r="E16" s="1"/>
  <c r="H17"/>
  <c r="H20"/>
  <c r="E20" s="1"/>
  <c r="H24"/>
  <c r="E24" s="1"/>
  <c r="H28"/>
  <c r="E28" s="1"/>
  <c r="H32"/>
  <c r="E32" s="1"/>
  <c r="H33"/>
  <c r="E33" s="1"/>
  <c r="H36"/>
  <c r="E36" s="1"/>
  <c r="H40"/>
  <c r="E40" s="1"/>
  <c r="H44"/>
  <c r="E44" s="1"/>
  <c r="H48"/>
  <c r="E48" s="1"/>
  <c r="H49"/>
  <c r="E49" s="1"/>
  <c r="H52"/>
  <c r="E52" s="1"/>
  <c r="H56"/>
  <c r="E56" s="1"/>
  <c r="H60"/>
  <c r="E60" s="1"/>
  <c r="H64"/>
  <c r="E64" s="1"/>
  <c r="H65"/>
  <c r="E65" s="1"/>
  <c r="H68"/>
  <c r="E68" s="1"/>
  <c r="H72"/>
  <c r="E72" s="1"/>
  <c r="H76"/>
  <c r="E76" s="1"/>
  <c r="H80"/>
  <c r="H81"/>
  <c r="H84"/>
  <c r="E84" s="1"/>
  <c r="H88"/>
  <c r="E88" s="1"/>
  <c r="H92"/>
  <c r="E92" s="1"/>
  <c r="H96"/>
  <c r="E96" s="1"/>
  <c r="H97"/>
  <c r="E97" s="1"/>
  <c r="H100"/>
  <c r="E100" s="1"/>
  <c r="H104"/>
  <c r="E104" s="1"/>
  <c r="H108"/>
  <c r="E108" s="1"/>
  <c r="H112"/>
  <c r="H113"/>
  <c r="E113" s="1"/>
  <c r="H116"/>
  <c r="E116" s="1"/>
  <c r="H120"/>
  <c r="E120" s="1"/>
  <c r="H124"/>
  <c r="E124" s="1"/>
  <c r="H128"/>
  <c r="E128" s="1"/>
  <c r="H129"/>
  <c r="E129" s="1"/>
  <c r="H132"/>
  <c r="E132" s="1"/>
  <c r="H136"/>
  <c r="E136" s="1"/>
  <c r="H140"/>
  <c r="E140" s="1"/>
  <c r="H144"/>
  <c r="E144" s="1"/>
  <c r="H145"/>
  <c r="H148"/>
  <c r="E148" s="1"/>
  <c r="H152"/>
  <c r="E152" s="1"/>
  <c r="H156"/>
  <c r="E156" s="1"/>
  <c r="H160"/>
  <c r="H161"/>
  <c r="E161" s="1"/>
  <c r="H164"/>
  <c r="E164" s="1"/>
  <c r="H168"/>
  <c r="E168" s="1"/>
  <c r="H172"/>
  <c r="E172" s="1"/>
  <c r="H176"/>
  <c r="E176" s="1"/>
  <c r="H177"/>
  <c r="E177" s="1"/>
  <c r="H180"/>
  <c r="E180" s="1"/>
  <c r="H184"/>
  <c r="E184" s="1"/>
  <c r="H188"/>
  <c r="E188" s="1"/>
  <c r="H192"/>
  <c r="E192" s="1"/>
  <c r="H193"/>
  <c r="E193" s="1"/>
  <c r="H196"/>
  <c r="E196" s="1"/>
  <c r="H200"/>
  <c r="E200" s="1"/>
  <c r="H204"/>
  <c r="E204" s="1"/>
  <c r="H208"/>
  <c r="E208" s="1"/>
  <c r="H209"/>
  <c r="H212"/>
  <c r="E212" s="1"/>
  <c r="H216"/>
  <c r="E216" s="1"/>
  <c r="H220"/>
  <c r="E220" s="1"/>
  <c r="H224"/>
  <c r="H225"/>
  <c r="E225" s="1"/>
  <c r="H228"/>
  <c r="E228" s="1"/>
  <c r="H232"/>
  <c r="E232" s="1"/>
  <c r="H236"/>
  <c r="E236" s="1"/>
  <c r="H240"/>
  <c r="H241"/>
  <c r="E241" s="1"/>
  <c r="H244"/>
  <c r="E244" s="1"/>
  <c r="H248"/>
  <c r="E248" s="1"/>
  <c r="H252"/>
  <c r="E252" s="1"/>
  <c r="H256"/>
  <c r="E256" s="1"/>
  <c r="H257"/>
  <c r="E257" s="1"/>
  <c r="H260"/>
  <c r="E260" s="1"/>
  <c r="H264"/>
  <c r="E264" s="1"/>
  <c r="H268"/>
  <c r="E268" s="1"/>
  <c r="H272"/>
  <c r="E272" s="1"/>
  <c r="H273"/>
  <c r="E273" s="1"/>
  <c r="H276"/>
  <c r="E276" s="1"/>
  <c r="H280"/>
  <c r="E280" s="1"/>
  <c r="H284"/>
  <c r="E284" s="1"/>
  <c r="H288"/>
  <c r="H289"/>
  <c r="E289" s="1"/>
  <c r="H292"/>
  <c r="E292" s="1"/>
  <c r="H296"/>
  <c r="E296" s="1"/>
  <c r="H300"/>
  <c r="E300" s="1"/>
  <c r="H304"/>
  <c r="E304" s="1"/>
  <c r="H305"/>
  <c r="E305" s="1"/>
  <c r="H308"/>
  <c r="E308" s="1"/>
  <c r="H312"/>
  <c r="E312" s="1"/>
  <c r="H316"/>
  <c r="E316" s="1"/>
  <c r="H320"/>
  <c r="E320" s="1"/>
  <c r="H321"/>
  <c r="E321" s="1"/>
  <c r="H324"/>
  <c r="E324" s="1"/>
  <c r="H328"/>
  <c r="E328" s="1"/>
  <c r="H332"/>
  <c r="E332" s="1"/>
  <c r="H336"/>
  <c r="E336" s="1"/>
  <c r="H337"/>
  <c r="E337" s="1"/>
  <c r="H340"/>
  <c r="E340" s="1"/>
  <c r="H344"/>
  <c r="E344" s="1"/>
  <c r="H348"/>
  <c r="E348" s="1"/>
  <c r="H352"/>
  <c r="H353"/>
  <c r="E353" s="1"/>
  <c r="H360"/>
  <c r="E360" s="1"/>
  <c r="H364"/>
  <c r="E364" s="1"/>
  <c r="H365"/>
  <c r="E365" s="1"/>
  <c r="H368"/>
  <c r="H369"/>
  <c r="E369" s="1"/>
  <c r="H376"/>
  <c r="E376" s="1"/>
  <c r="H380"/>
  <c r="E380" s="1"/>
  <c r="H381"/>
  <c r="E381" s="1"/>
  <c r="H388"/>
  <c r="E388" s="1"/>
  <c r="H396"/>
  <c r="E396" s="1"/>
  <c r="H397"/>
  <c r="E397" s="1"/>
  <c r="H404"/>
  <c r="E404" s="1"/>
  <c r="H412"/>
  <c r="E412" s="1"/>
  <c r="H413"/>
  <c r="E413" s="1"/>
  <c r="H420"/>
  <c r="E420" s="1"/>
  <c r="H428"/>
  <c r="E428" s="1"/>
  <c r="H429"/>
  <c r="E429" s="1"/>
  <c r="H436"/>
  <c r="E436" s="1"/>
  <c r="H444"/>
  <c r="E444" s="1"/>
  <c r="H445"/>
  <c r="E445" s="1"/>
  <c r="H452"/>
  <c r="E452" s="1"/>
  <c r="H460"/>
  <c r="E460" s="1"/>
  <c r="H461"/>
  <c r="E461" s="1"/>
  <c r="H468"/>
  <c r="E468" s="1"/>
  <c r="H476"/>
  <c r="E476" s="1"/>
  <c r="H477"/>
  <c r="E477" s="1"/>
  <c r="H484"/>
  <c r="E484" s="1"/>
  <c r="H492"/>
  <c r="E492" s="1"/>
  <c r="H493"/>
  <c r="E493" s="1"/>
  <c r="H500"/>
  <c r="E500" s="1"/>
  <c r="E17"/>
  <c r="E80"/>
  <c r="E81"/>
  <c r="E112"/>
  <c r="E145"/>
  <c r="E160"/>
  <c r="E209"/>
  <c r="E224"/>
  <c r="E240"/>
  <c r="E288"/>
  <c r="E352"/>
  <c r="E368"/>
  <c r="M10" i="4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9"/>
  <c r="B9"/>
  <c r="H64"/>
  <c r="H65"/>
  <c r="H66"/>
  <c r="H67"/>
  <c r="H68"/>
  <c r="H69"/>
  <c r="H70"/>
  <c r="H71"/>
  <c r="H72"/>
  <c r="H73"/>
  <c r="I67"/>
  <c r="I68"/>
  <c r="I69"/>
  <c r="I70"/>
  <c r="I71"/>
  <c r="I72"/>
  <c r="I73"/>
  <c r="G62"/>
  <c r="G63"/>
  <c r="G64"/>
  <c r="G65"/>
  <c r="G66"/>
  <c r="G67"/>
  <c r="G68"/>
  <c r="G69"/>
  <c r="G70"/>
  <c r="G71"/>
  <c r="G72"/>
  <c r="G73"/>
  <c r="E63"/>
  <c r="E64"/>
  <c r="E65"/>
  <c r="E66"/>
  <c r="E67"/>
  <c r="E68"/>
  <c r="E69"/>
  <c r="E70"/>
  <c r="E71"/>
  <c r="E72"/>
  <c r="E73"/>
  <c r="K239" l="1"/>
  <c r="K243"/>
  <c r="K247"/>
  <c r="K251"/>
  <c r="K255"/>
  <c r="K259"/>
  <c r="K263"/>
  <c r="K267"/>
  <c r="K271"/>
  <c r="K275"/>
  <c r="K279"/>
  <c r="K283"/>
  <c r="K287"/>
  <c r="K291"/>
  <c r="K295"/>
  <c r="K299"/>
  <c r="K303"/>
  <c r="K307"/>
  <c r="K311"/>
  <c r="K315"/>
  <c r="K195"/>
  <c r="K319"/>
  <c r="K323"/>
  <c r="K327"/>
  <c r="K331"/>
  <c r="K335"/>
  <c r="K339"/>
  <c r="K343"/>
  <c r="K219"/>
  <c r="K227"/>
  <c r="K179"/>
  <c r="K183"/>
  <c r="K191"/>
  <c r="K199"/>
  <c r="K203"/>
  <c r="K207"/>
  <c r="K211"/>
  <c r="K215"/>
  <c r="K223"/>
  <c r="K231"/>
  <c r="K235"/>
  <c r="K10"/>
  <c r="K14"/>
  <c r="K18"/>
  <c r="K22"/>
  <c r="K27"/>
  <c r="K32"/>
  <c r="K36"/>
  <c r="K41"/>
  <c r="K45"/>
  <c r="K49"/>
  <c r="K53"/>
  <c r="K57"/>
  <c r="K61"/>
  <c r="K65"/>
  <c r="K69"/>
  <c r="K73"/>
  <c r="K77"/>
  <c r="K81"/>
  <c r="K85"/>
  <c r="K89"/>
  <c r="K93"/>
  <c r="K97"/>
  <c r="K101"/>
  <c r="K105"/>
  <c r="K110"/>
  <c r="K114"/>
  <c r="K118"/>
  <c r="K122"/>
  <c r="K126"/>
  <c r="K130"/>
  <c r="K134"/>
  <c r="K138"/>
  <c r="K142"/>
  <c r="K146"/>
  <c r="K150"/>
  <c r="K154"/>
  <c r="K158"/>
  <c r="K162"/>
  <c r="K166"/>
  <c r="K170"/>
  <c r="K174"/>
  <c r="K178"/>
  <c r="K182"/>
  <c r="K186"/>
  <c r="K190"/>
  <c r="K194"/>
  <c r="K198"/>
  <c r="K202"/>
  <c r="K206"/>
  <c r="K210"/>
  <c r="K214"/>
  <c r="K218"/>
  <c r="K222"/>
  <c r="K226"/>
  <c r="K230"/>
  <c r="K234"/>
  <c r="K238"/>
  <c r="K242"/>
  <c r="K246"/>
  <c r="K250"/>
  <c r="K254"/>
  <c r="K258"/>
  <c r="K262"/>
  <c r="K266"/>
  <c r="K270"/>
  <c r="K274"/>
  <c r="K278"/>
  <c r="K282"/>
  <c r="K286"/>
  <c r="K290"/>
  <c r="K294"/>
  <c r="K298"/>
  <c r="K302"/>
  <c r="K306"/>
  <c r="K310"/>
  <c r="K314"/>
  <c r="K318"/>
  <c r="K322"/>
  <c r="K326"/>
  <c r="K330"/>
  <c r="K334"/>
  <c r="K338"/>
  <c r="K342"/>
  <c r="K346"/>
  <c r="K350"/>
  <c r="K354"/>
  <c r="K358"/>
  <c r="K362"/>
  <c r="K366"/>
  <c r="K370"/>
  <c r="K374"/>
  <c r="K378"/>
  <c r="K382"/>
  <c r="K386"/>
  <c r="K390"/>
  <c r="K394"/>
  <c r="K398"/>
  <c r="K402"/>
  <c r="K406"/>
  <c r="K410"/>
  <c r="K414"/>
  <c r="K418"/>
  <c r="K422"/>
  <c r="K426"/>
  <c r="K430"/>
  <c r="K434"/>
  <c r="K438"/>
  <c r="K442"/>
  <c r="K446"/>
  <c r="K450"/>
  <c r="K454"/>
  <c r="K458"/>
  <c r="K462"/>
  <c r="K466"/>
  <c r="K470"/>
  <c r="K474"/>
  <c r="K478"/>
  <c r="K482"/>
  <c r="K486"/>
  <c r="K490"/>
  <c r="K494"/>
  <c r="K498"/>
  <c r="K502"/>
  <c r="K506"/>
  <c r="K510"/>
  <c r="K514"/>
  <c r="K21"/>
  <c r="K13"/>
  <c r="K17"/>
  <c r="K31"/>
  <c r="K40"/>
  <c r="K44"/>
  <c r="K52"/>
  <c r="K64"/>
  <c r="K72"/>
  <c r="K80"/>
  <c r="K84"/>
  <c r="K96"/>
  <c r="K104"/>
  <c r="K113"/>
  <c r="K117"/>
  <c r="K125"/>
  <c r="K137"/>
  <c r="K145"/>
  <c r="K149"/>
  <c r="K157"/>
  <c r="K165"/>
  <c r="K173"/>
  <c r="K185"/>
  <c r="K193"/>
  <c r="K197"/>
  <c r="K205"/>
  <c r="K217"/>
  <c r="K225"/>
  <c r="K229"/>
  <c r="K237"/>
  <c r="K245"/>
  <c r="K253"/>
  <c r="K261"/>
  <c r="K269"/>
  <c r="K277"/>
  <c r="K285"/>
  <c r="K293"/>
  <c r="K301"/>
  <c r="K309"/>
  <c r="K317"/>
  <c r="K325"/>
  <c r="K333"/>
  <c r="K345"/>
  <c r="K353"/>
  <c r="K361"/>
  <c r="K369"/>
  <c r="K377"/>
  <c r="K385"/>
  <c r="K393"/>
  <c r="K401"/>
  <c r="K409"/>
  <c r="K417"/>
  <c r="K425"/>
  <c r="K433"/>
  <c r="K441"/>
  <c r="K449"/>
  <c r="K457"/>
  <c r="K465"/>
  <c r="K473"/>
  <c r="K481"/>
  <c r="K489"/>
  <c r="K497"/>
  <c r="K505"/>
  <c r="K509"/>
  <c r="K12"/>
  <c r="K16"/>
  <c r="K20"/>
  <c r="K24"/>
  <c r="K30"/>
  <c r="K34"/>
  <c r="K39"/>
  <c r="K43"/>
  <c r="K47"/>
  <c r="K51"/>
  <c r="K55"/>
  <c r="K59"/>
  <c r="K63"/>
  <c r="K67"/>
  <c r="K71"/>
  <c r="K75"/>
  <c r="K79"/>
  <c r="K83"/>
  <c r="K87"/>
  <c r="K91"/>
  <c r="K95"/>
  <c r="K99"/>
  <c r="K103"/>
  <c r="K107"/>
  <c r="K112"/>
  <c r="K116"/>
  <c r="K120"/>
  <c r="K124"/>
  <c r="K128"/>
  <c r="K132"/>
  <c r="K136"/>
  <c r="K140"/>
  <c r="K144"/>
  <c r="K148"/>
  <c r="K152"/>
  <c r="K156"/>
  <c r="K160"/>
  <c r="K164"/>
  <c r="K168"/>
  <c r="K172"/>
  <c r="K176"/>
  <c r="K180"/>
  <c r="K184"/>
  <c r="K188"/>
  <c r="K192"/>
  <c r="K196"/>
  <c r="K200"/>
  <c r="K204"/>
  <c r="K208"/>
  <c r="K212"/>
  <c r="K216"/>
  <c r="K220"/>
  <c r="K224"/>
  <c r="K228"/>
  <c r="K232"/>
  <c r="K236"/>
  <c r="K240"/>
  <c r="K244"/>
  <c r="K248"/>
  <c r="K252"/>
  <c r="K256"/>
  <c r="K260"/>
  <c r="K264"/>
  <c r="K268"/>
  <c r="K272"/>
  <c r="K276"/>
  <c r="K280"/>
  <c r="K284"/>
  <c r="K288"/>
  <c r="K292"/>
  <c r="K296"/>
  <c r="K300"/>
  <c r="K304"/>
  <c r="K308"/>
  <c r="K312"/>
  <c r="K316"/>
  <c r="K320"/>
  <c r="K324"/>
  <c r="K328"/>
  <c r="K332"/>
  <c r="K336"/>
  <c r="K340"/>
  <c r="K344"/>
  <c r="K348"/>
  <c r="K352"/>
  <c r="K356"/>
  <c r="K360"/>
  <c r="K364"/>
  <c r="K368"/>
  <c r="K372"/>
  <c r="K376"/>
  <c r="K380"/>
  <c r="K384"/>
  <c r="K388"/>
  <c r="K392"/>
  <c r="K396"/>
  <c r="K400"/>
  <c r="K404"/>
  <c r="K408"/>
  <c r="K412"/>
  <c r="K416"/>
  <c r="K420"/>
  <c r="K424"/>
  <c r="K428"/>
  <c r="K432"/>
  <c r="K436"/>
  <c r="K440"/>
  <c r="K444"/>
  <c r="K448"/>
  <c r="K452"/>
  <c r="K456"/>
  <c r="K460"/>
  <c r="K464"/>
  <c r="K468"/>
  <c r="K472"/>
  <c r="K476"/>
  <c r="K480"/>
  <c r="K484"/>
  <c r="K488"/>
  <c r="K492"/>
  <c r="K496"/>
  <c r="K500"/>
  <c r="K504"/>
  <c r="K508"/>
  <c r="K512"/>
  <c r="K25"/>
  <c r="K35"/>
  <c r="K48"/>
  <c r="K56"/>
  <c r="K60"/>
  <c r="K68"/>
  <c r="K76"/>
  <c r="K88"/>
  <c r="K92"/>
  <c r="K100"/>
  <c r="K109"/>
  <c r="K121"/>
  <c r="K129"/>
  <c r="K133"/>
  <c r="K141"/>
  <c r="K153"/>
  <c r="K161"/>
  <c r="K169"/>
  <c r="K177"/>
  <c r="K181"/>
  <c r="K189"/>
  <c r="K201"/>
  <c r="K209"/>
  <c r="K213"/>
  <c r="K221"/>
  <c r="K233"/>
  <c r="K241"/>
  <c r="K249"/>
  <c r="K257"/>
  <c r="K265"/>
  <c r="K273"/>
  <c r="K281"/>
  <c r="K289"/>
  <c r="K297"/>
  <c r="K305"/>
  <c r="K313"/>
  <c r="K321"/>
  <c r="K329"/>
  <c r="K337"/>
  <c r="K341"/>
  <c r="K349"/>
  <c r="K357"/>
  <c r="K365"/>
  <c r="K373"/>
  <c r="K381"/>
  <c r="K389"/>
  <c r="K397"/>
  <c r="K405"/>
  <c r="K413"/>
  <c r="K421"/>
  <c r="K429"/>
  <c r="K437"/>
  <c r="K445"/>
  <c r="K453"/>
  <c r="K461"/>
  <c r="K469"/>
  <c r="K477"/>
  <c r="K485"/>
  <c r="K493"/>
  <c r="K501"/>
  <c r="K513"/>
  <c r="E497" i="2"/>
  <c r="E498"/>
  <c r="E503"/>
  <c r="E499"/>
  <c r="E502"/>
  <c r="M515" i="4"/>
  <c r="G97"/>
  <c r="G98"/>
  <c r="G99"/>
  <c r="G100"/>
  <c r="G101"/>
  <c r="G102"/>
  <c r="G103"/>
  <c r="G104"/>
  <c r="G105"/>
  <c r="G106"/>
  <c r="G107"/>
  <c r="G109"/>
  <c r="G110"/>
  <c r="E100"/>
  <c r="E101"/>
  <c r="E102"/>
  <c r="E103"/>
  <c r="E104"/>
  <c r="E105"/>
  <c r="E106"/>
  <c r="E107"/>
  <c r="E109"/>
  <c r="E110"/>
  <c r="H96"/>
  <c r="H97"/>
  <c r="H98"/>
  <c r="H99"/>
  <c r="H100"/>
  <c r="H101"/>
  <c r="H102"/>
  <c r="H103"/>
  <c r="H104"/>
  <c r="H105"/>
  <c r="H110"/>
  <c r="H111"/>
  <c r="H106"/>
  <c r="H107"/>
  <c r="H109"/>
  <c r="I95"/>
  <c r="I96"/>
  <c r="I97"/>
  <c r="I98"/>
  <c r="I99"/>
  <c r="I100"/>
  <c r="I101"/>
  <c r="I102"/>
  <c r="I103"/>
  <c r="I104"/>
  <c r="I105"/>
  <c r="I110"/>
  <c r="I111"/>
  <c r="I106"/>
  <c r="I107"/>
  <c r="I109"/>
  <c r="I131" l="1"/>
  <c r="I132"/>
  <c r="I133"/>
  <c r="I134"/>
  <c r="I135"/>
  <c r="H131"/>
  <c r="H132"/>
  <c r="H133"/>
  <c r="H134"/>
  <c r="H135"/>
  <c r="H136"/>
  <c r="H137"/>
  <c r="G131"/>
  <c r="G132"/>
  <c r="G133"/>
  <c r="G134"/>
  <c r="G135"/>
  <c r="G136"/>
  <c r="E133"/>
  <c r="E134"/>
  <c r="E135"/>
  <c r="E128"/>
  <c r="G128"/>
  <c r="H128"/>
  <c r="I128"/>
  <c r="J9" l="1"/>
  <c r="J515" s="1"/>
  <c r="I108"/>
  <c r="I26"/>
  <c r="I37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112"/>
  <c r="I113"/>
  <c r="I114"/>
  <c r="I115"/>
  <c r="I116"/>
  <c r="I117"/>
  <c r="I118"/>
  <c r="I119"/>
  <c r="I120"/>
  <c r="I121"/>
  <c r="I122"/>
  <c r="I123"/>
  <c r="I124"/>
  <c r="I125"/>
  <c r="I126"/>
  <c r="I127"/>
  <c r="I129"/>
  <c r="I130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9"/>
  <c r="I10"/>
  <c r="I11"/>
  <c r="I12"/>
  <c r="I13"/>
  <c r="I14"/>
  <c r="I15"/>
  <c r="I16"/>
  <c r="I17"/>
  <c r="I18"/>
  <c r="I19"/>
  <c r="I20"/>
  <c r="I21"/>
  <c r="I22"/>
  <c r="I23"/>
  <c r="I24"/>
  <c r="I25"/>
  <c r="I27"/>
  <c r="I28"/>
  <c r="I30"/>
  <c r="I31"/>
  <c r="I32"/>
  <c r="I33"/>
  <c r="I34"/>
  <c r="I35"/>
  <c r="I36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H108"/>
  <c r="H26"/>
  <c r="H37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112"/>
  <c r="H113"/>
  <c r="H114"/>
  <c r="H115"/>
  <c r="H116"/>
  <c r="H117"/>
  <c r="H118"/>
  <c r="H119"/>
  <c r="H120"/>
  <c r="H121"/>
  <c r="H122"/>
  <c r="H123"/>
  <c r="H124"/>
  <c r="H125"/>
  <c r="H126"/>
  <c r="H127"/>
  <c r="H129"/>
  <c r="H130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9"/>
  <c r="H10"/>
  <c r="H11"/>
  <c r="H12"/>
  <c r="H13"/>
  <c r="H14"/>
  <c r="H15"/>
  <c r="H16"/>
  <c r="H17"/>
  <c r="H18"/>
  <c r="H19"/>
  <c r="H20"/>
  <c r="H21"/>
  <c r="H22"/>
  <c r="H23"/>
  <c r="H24"/>
  <c r="H25"/>
  <c r="H27"/>
  <c r="H28"/>
  <c r="H30"/>
  <c r="H31"/>
  <c r="H32"/>
  <c r="H33"/>
  <c r="H34"/>
  <c r="H35"/>
  <c r="H36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G108" l="1"/>
  <c r="G26"/>
  <c r="G37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9"/>
  <c r="G130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9"/>
  <c r="G10"/>
  <c r="G11"/>
  <c r="G12"/>
  <c r="G13"/>
  <c r="G14"/>
  <c r="G15"/>
  <c r="G16"/>
  <c r="G17"/>
  <c r="G18"/>
  <c r="G19"/>
  <c r="G20"/>
  <c r="G21"/>
  <c r="G22"/>
  <c r="G23"/>
  <c r="G24"/>
  <c r="G25"/>
  <c r="G27"/>
  <c r="G28"/>
  <c r="G30"/>
  <c r="G31"/>
  <c r="G32"/>
  <c r="G33"/>
  <c r="G34"/>
  <c r="G35"/>
  <c r="G36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I18" i="2" l="1"/>
  <c r="I19"/>
  <c r="I20"/>
  <c r="I21"/>
  <c r="I22"/>
  <c r="I23"/>
  <c r="I24"/>
  <c r="I25"/>
  <c r="I26"/>
  <c r="I27"/>
  <c r="I28"/>
  <c r="I29"/>
  <c r="L9" i="4" l="1"/>
  <c r="K37"/>
  <c r="K108"/>
  <c r="K26"/>
  <c r="K9" l="1"/>
  <c r="L515"/>
  <c r="E131"/>
  <c r="E132"/>
  <c r="E130" l="1"/>
  <c r="I6" i="2" l="1"/>
  <c r="I7"/>
  <c r="I8"/>
  <c r="I9"/>
  <c r="I10"/>
  <c r="I11"/>
  <c r="I12"/>
  <c r="I13"/>
  <c r="I14"/>
  <c r="I15"/>
  <c r="I16"/>
  <c r="I17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506"/>
  <c r="I5"/>
  <c r="E86" i="4"/>
  <c r="E87"/>
  <c r="E85"/>
  <c r="E93"/>
  <c r="E94"/>
  <c r="E111"/>
  <c r="E115"/>
  <c r="E125"/>
  <c r="E90"/>
  <c r="E98"/>
  <c r="E99"/>
  <c r="E116"/>
  <c r="E117"/>
  <c r="E118"/>
  <c r="E120"/>
  <c r="E121"/>
  <c r="E129"/>
  <c r="E95"/>
  <c r="E97"/>
  <c r="E112"/>
  <c r="E26"/>
  <c r="E37"/>
  <c r="E81"/>
  <c r="E88"/>
  <c r="E96"/>
  <c r="E119"/>
  <c r="E122"/>
  <c r="E126"/>
  <c r="E108"/>
  <c r="E91"/>
  <c r="E127"/>
  <c r="E74"/>
  <c r="E75"/>
  <c r="E76"/>
  <c r="E77"/>
  <c r="E78"/>
  <c r="E79"/>
  <c r="E80"/>
  <c r="E82"/>
  <c r="E84"/>
  <c r="E89"/>
  <c r="E113"/>
  <c r="E114"/>
  <c r="E123"/>
  <c r="E29"/>
  <c r="E45"/>
  <c r="E92"/>
  <c r="E83"/>
  <c r="E124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9"/>
  <c r="E10"/>
  <c r="E11"/>
  <c r="E12"/>
  <c r="E13"/>
  <c r="E14"/>
  <c r="E15"/>
  <c r="E16"/>
  <c r="E17"/>
  <c r="E18"/>
  <c r="E19"/>
  <c r="E20"/>
  <c r="E21"/>
  <c r="E22"/>
  <c r="E23"/>
  <c r="E24"/>
  <c r="E25"/>
  <c r="E27"/>
  <c r="E28"/>
  <c r="E30"/>
  <c r="E31"/>
  <c r="E32"/>
  <c r="E33"/>
  <c r="E34"/>
  <c r="E35"/>
  <c r="E36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G29"/>
  <c r="H29" l="1"/>
  <c r="H515" s="1"/>
  <c r="I29"/>
  <c r="I515" s="1"/>
  <c r="K29" l="1"/>
  <c r="K515" s="1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</calcChain>
</file>

<file path=xl/sharedStrings.xml><?xml version="1.0" encoding="utf-8"?>
<sst xmlns="http://schemas.openxmlformats.org/spreadsheetml/2006/main" count="3320" uniqueCount="748">
  <si>
    <t>Fil.</t>
  </si>
  <si>
    <t>Matric.</t>
  </si>
  <si>
    <t>Nome</t>
  </si>
  <si>
    <t>MARIA DO CARMO DE SOUSA</t>
  </si>
  <si>
    <t>MARIA AMARA MEDEIROS</t>
  </si>
  <si>
    <t>SANDRA EMIDIO PEREIRA</t>
  </si>
  <si>
    <t>FRANCISCO FERREIRA DE SOUSA</t>
  </si>
  <si>
    <t>ANA MARTA MARCELINO DA SILVA</t>
  </si>
  <si>
    <t>IVONEIDE FRANCISCA S ALMEIDA</t>
  </si>
  <si>
    <t>JOSE TELMO DA PAIXAO</t>
  </si>
  <si>
    <t>CARLOS ANTONIO DA SILVA</t>
  </si>
  <si>
    <t>JOSE AMARO DOS SANTOS</t>
  </si>
  <si>
    <t>MARIA LUISA P DE LEMOS</t>
  </si>
  <si>
    <t>EUNICE DE ASSIS CALIXTO</t>
  </si>
  <si>
    <t>FIRMINO SIQUEIRA DA SILVA</t>
  </si>
  <si>
    <t>MARIO JOSE DO NASCIMENTO</t>
  </si>
  <si>
    <t>DAVI INACIO FILHO</t>
  </si>
  <si>
    <t>GEORGE HAROLD DE B  WALMSLEY</t>
  </si>
  <si>
    <t>VALERIA MARIA DA SILVA</t>
  </si>
  <si>
    <t>ALCINEIA JOSE CABRAL DE MELO</t>
  </si>
  <si>
    <t>MARIA JOSE DA HORA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</si>
  <si>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</si>
  <si>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</si>
  <si>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</si>
  <si>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</si>
  <si>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</si>
  <si>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TERESINHA MARIA DE F  FELIX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</si>
  <si>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</si>
  <si>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</si>
  <si>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</si>
  <si>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</si>
  <si>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</si>
  <si>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</si>
  <si>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</si>
  <si>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MARCO AURELIO O DE OLIVEIRA</t>
  </si>
  <si>
    <t>VALDECY FERREIRA DA COSTA</t>
  </si>
  <si>
    <t>NOEMI MARIA DA SILVA</t>
  </si>
  <si>
    <t>LIZETE ALFREDINA DA SILVA</t>
  </si>
  <si>
    <t>IVANISE MARIA DA LUZ SANTOS</t>
  </si>
  <si>
    <t>JORGE CUNHA OLIVEIRA</t>
  </si>
  <si>
    <t>ROSILDA BARBOSA DOS SANTOS</t>
  </si>
  <si>
    <t>JOSE CARLOS FERREIRA DE ARRUDA</t>
  </si>
  <si>
    <t>ELIANE BATISTA DE CASTILHO</t>
  </si>
  <si>
    <t>MANOEL CORREIA DOS SANTOS</t>
  </si>
  <si>
    <t>LEDUAR GUEDES DE LIMA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</si>
  <si>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</si>
  <si>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</si>
  <si>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</si>
  <si>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</si>
  <si>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</si>
  <si>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</si>
  <si>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</si>
  <si>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MARIA ADRIAO DA SILVA</t>
  </si>
  <si>
    <t>HERON VILAR DE ANDRADE</t>
  </si>
  <si>
    <t>JOSE JOAQUIM DA SILVA FILHO</t>
  </si>
  <si>
    <t>MARIA DO CARMO A DOS SANTOS</t>
  </si>
  <si>
    <t>SONEIDE P DO NASCIMENTO CORREA</t>
  </si>
  <si>
    <t>ANDRE LUIZ MACIEL FERREIRA</t>
  </si>
  <si>
    <t>ANTONIA TAVARES DE FRANCA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</si>
  <si>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</si>
  <si>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</si>
  <si>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</si>
  <si>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</si>
  <si>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</si>
  <si>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</si>
  <si>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</si>
  <si>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</si>
  <si>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LUZIA BERNARDO DE SOUSA</t>
  </si>
  <si>
    <t>JOSE KENNEDY DA SILVA</t>
  </si>
  <si>
    <t>MARIA HELENA FERREIRA DA SILVA</t>
  </si>
  <si>
    <t>MARCONDES C  DE OLIVEIRA</t>
  </si>
  <si>
    <t>MANOEL MARTINS LEITE NETO</t>
  </si>
  <si>
    <t>FRANCISCO DE ASSIS BEZERRA</t>
  </si>
  <si>
    <t>LUCIENE MARIA DE ANDRADE</t>
  </si>
  <si>
    <t>NEUZA ANUNCIACAO COELHO</t>
  </si>
  <si>
    <t>JOSE IRANILDO DE ANDRADE SILVA</t>
  </si>
  <si>
    <t>CARLOS STENIO DE DEUS</t>
  </si>
  <si>
    <t>GILMAR BEZERRA DE OLIVEIRA</t>
  </si>
  <si>
    <t>IZABEL CRISTINA F DE ARRUDA</t>
  </si>
  <si>
    <t>SUELY RICARDO DE FIGUEIREDO</t>
  </si>
  <si>
    <t>LUCIA MARIA ARAUJO LAVOR</t>
  </si>
  <si>
    <t>IVANILDO BATISTA DA SILVA</t>
  </si>
  <si>
    <t>MARCIA APARECIDA DA SILVA</t>
  </si>
  <si>
    <t>CARLOS HENRIQUE LIMA DE MELO</t>
  </si>
  <si>
    <t>RITA DE CASSIA CHAGAS</t>
  </si>
  <si>
    <t>ROSILENE MARIA ANACLETO</t>
  </si>
  <si>
    <t>RILDA MARIA DA SILVA</t>
  </si>
  <si>
    <t>MANOEL NETO DINIZ</t>
  </si>
  <si>
    <t>FRANCISCA CARVALHO NASCIMENTO</t>
  </si>
  <si>
    <t>PAULO JOSE DA SILVA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</si>
  <si>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</si>
  <si>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</si>
  <si>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</si>
  <si>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</si>
  <si>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</si>
  <si>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IRONILDA FERREIRA DA SILVA</t>
  </si>
  <si>
    <t>JOAO LUIZ BRAGA DE PONTES</t>
  </si>
  <si>
    <t>JOSE FERNANDO PEREIRA DA COSTA</t>
  </si>
  <si>
    <t>JOAQUIM PEDRO CARNEIRO C NETO</t>
  </si>
  <si>
    <t>SELMA VERONICA VIEIRA RAMOS</t>
  </si>
  <si>
    <t>SANDRO JOSE MARTINS</t>
  </si>
  <si>
    <t>ALBANITA LUCIANA DA SILVA</t>
  </si>
  <si>
    <t>REINALDO PEREIRA DA SILVA</t>
  </si>
  <si>
    <t>GILBERTO RIBEIRO DA SILVA</t>
  </si>
  <si>
    <t>JOSE LUCIANO CANDIDO DA SILVA</t>
  </si>
  <si>
    <t>WILSON JOSE QUEIROZ DE LIMA</t>
  </si>
  <si>
    <t>ANTONIO SOARES DE MELO</t>
  </si>
  <si>
    <t>SAMUEL MAURICIO</t>
  </si>
  <si>
    <t>JOSE MARIO MACHADO G  LINS</t>
  </si>
  <si>
    <t>GILMAR GALVAO SANTANA</t>
  </si>
  <si>
    <t>JAFFE JOSE LIMA XAVIER</t>
  </si>
  <si>
    <t>JORGE DA SILVA LIMA</t>
  </si>
  <si>
    <t>RICARDO JORGE XAVIER</t>
  </si>
  <si>
    <t>HELVIO MOZART MONTENEGRO</t>
  </si>
  <si>
    <t>ALEXANDRE BARBOSA DA SILVA</t>
  </si>
  <si>
    <t>ROSIVALDO SATIRO DOS SANTOS</t>
  </si>
  <si>
    <t>GESIEL DAVID DE CASTRO</t>
  </si>
  <si>
    <t>FRANCISCO DE ASSIS DE OLIVEIRA</t>
  </si>
  <si>
    <t>LUCIENE PEREIRA DE A NASCIMENT</t>
  </si>
  <si>
    <t>LAERCIO LUIZ SANTOS A  ASSIS</t>
  </si>
  <si>
    <t>RUBEM JOSE DOS S DE PAULA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</si>
  <si>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</si>
  <si>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</si>
  <si>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</si>
  <si>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</si>
  <si>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</si>
  <si>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</si>
  <si>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FREDERICO JOSE C  DA NOBREGA</t>
  </si>
  <si>
    <t>WLADIMIR MACHADO DO E  SANTO</t>
  </si>
  <si>
    <t>ELCY SILVA DE ARAUJO</t>
  </si>
  <si>
    <t>DJALMA LIMA DE OLIVEIRA DANTAS</t>
  </si>
  <si>
    <t>JACQUELINE CESAR DE GUSMAO</t>
  </si>
  <si>
    <t>PAULO PEDROSA VICTOR NETO</t>
  </si>
  <si>
    <t>VINCENZO PAPARIELLO</t>
  </si>
  <si>
    <t>ADEILDO CARLOS DIAS BEZERRA</t>
  </si>
  <si>
    <t>ERICK RENAN PEREIRA DE ACIOLI</t>
  </si>
  <si>
    <t>FLAVIA PATRICIA M  MEDEIROS</t>
  </si>
  <si>
    <t>DEBORAH BEZERRA MONTEIRO</t>
  </si>
  <si>
    <t>MARCOS ANDRE CUNHA DE OLIVEIRA</t>
  </si>
  <si>
    <t>SEVERINO GRANGEIRO JUNIOR</t>
  </si>
  <si>
    <t>AMANDA TATIANE C  DE OLIVEIRA</t>
  </si>
  <si>
    <t>CLAUDIA SALVINA DE SANTANA</t>
  </si>
  <si>
    <t>MIRIAM ALVES BASTOS DA SILVA</t>
  </si>
  <si>
    <t>PRISCILLA RODRIGUES P DA SILVA</t>
  </si>
  <si>
    <t>SUZELLE TRAJANO BENTO</t>
  </si>
  <si>
    <t>AILA KARLA MOTA SANTANA</t>
  </si>
  <si>
    <t>KATIA MIRANDA DE ARAUJO LOPES</t>
  </si>
  <si>
    <t>KLEYTON DA SILVA A PEREIRA</t>
  </si>
  <si>
    <t>ANDRE HENRIQUE DE S  MAFRA</t>
  </si>
  <si>
    <t>DEYSE MARIA DOS SANTOS SILVA</t>
  </si>
  <si>
    <t>SILAS PINTO BEZERRA</t>
  </si>
  <si>
    <t>SILVIA RENATA QUEIROZ DE FARIA</t>
  </si>
  <si>
    <t>ZILDA FRUTUOSO DA SILVA</t>
  </si>
  <si>
    <t>TEREZA RAQUEL F ALMEIDA</t>
  </si>
  <si>
    <t>ANA CLAUDIA NUNES DE MOURA</t>
  </si>
  <si>
    <t>CLAUDILENE DE LIMA</t>
  </si>
  <si>
    <t>ELIANE MOREIRA DE SOUZA</t>
  </si>
  <si>
    <t>ERIC JOSE SILVA VELOZO</t>
  </si>
  <si>
    <t>GEYZA JANAINA FERREIRA DE LIMA</t>
  </si>
  <si>
    <t>JULIO CESAR DA SILVA</t>
  </si>
  <si>
    <t>MANUELLA BOMFIM DA SILVA</t>
  </si>
  <si>
    <t>VIVIANE OLIMPIO DOS SANTOS</t>
  </si>
  <si>
    <t>ANA GERTRUDES DE A F GUERRA</t>
  </si>
  <si>
    <t>MARIA ROSEANE DOS A CLEMENTINO</t>
  </si>
  <si>
    <t>PAULO EDUARDO SANTOS FERREIRA</t>
  </si>
  <si>
    <t>CRISTIANE R  DE O  GONCALVES</t>
  </si>
  <si>
    <t>TEREZINHA DE J  DE L  M  NETA</t>
  </si>
  <si>
    <t>PAULO ROBERTO DA SILVA CUNHA</t>
  </si>
  <si>
    <t>TACIZO LUIZ PEREIRA DA SILVA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</si>
  <si>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</si>
  <si>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</si>
  <si>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</si>
  <si>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</si>
  <si>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</si>
  <si>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DENILSON DE SANTANA NEVES</t>
  </si>
  <si>
    <t>JULIANA CAVALCANTI DE SOUSA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</si>
  <si>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</si>
  <si>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</si>
  <si>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</si>
  <si>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</si>
  <si>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</si>
  <si>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ELIANA PEREIRA SANTANA</t>
  </si>
  <si>
    <t>LIVIA DA SILVA LIMA</t>
  </si>
  <si>
    <t>ANDERSON SANTOS DE LIMA FARIAS</t>
  </si>
  <si>
    <t>CARLA CRISTINA OLIVEIRA MATOS</t>
  </si>
  <si>
    <t>HELIA MARIA ALEXANDRE DE SOUZA</t>
  </si>
  <si>
    <t>HELIO DO N BARBOZA JUNIOR</t>
  </si>
  <si>
    <t>JOSE NEVES DA SILVA JUNIOR</t>
  </si>
  <si>
    <t>EDVANIA GOMES DE SOUZA PONTES</t>
  </si>
  <si>
    <t>MARIA DA CONCEICAO O DOS SANTO</t>
  </si>
  <si>
    <t>RUTH BARBOSA DE ARAUJO</t>
  </si>
  <si>
    <t>ADELE GOMES DE SANTANA</t>
  </si>
  <si>
    <t>THAMIRYS CLAUDIA R  BATISTA</t>
  </si>
  <si>
    <t>RAFAELLA ALVES DE ARAUJO SILVA</t>
  </si>
  <si>
    <t>THIAGO SANTOS DE OLIVEIRA</t>
  </si>
  <si>
    <t>IVALDA XAVIER DE CARVALHO</t>
  </si>
  <si>
    <t>BRUNO AIRES DOS SANTOS</t>
  </si>
  <si>
    <t>MARCELO BARLAVENTO DAS C SILVA</t>
  </si>
  <si>
    <t>RODRIGO VASCONCELOS DINIZ</t>
  </si>
  <si>
    <t>CARLA BRANDAO DE C  FIGUEIREDO</t>
  </si>
  <si>
    <t>KATIA ADRIANA F D SILVA SOARES</t>
  </si>
  <si>
    <t>IVANISE VIANA ALBUQUERQUE</t>
  </si>
  <si>
    <t>RUTE FERNANDES BORBA</t>
  </si>
  <si>
    <t>JENARIO LUCENA DA SILVA</t>
  </si>
  <si>
    <t>MONICA MARIA G R F DE OLIVEIRA</t>
  </si>
  <si>
    <t>ILMA DE ALBUQUERQUE PEREIRA</t>
  </si>
  <si>
    <t>ELIANA BEZERRA CARVALHO</t>
  </si>
  <si>
    <t>PETULLA DE MOURA E SILVA</t>
  </si>
  <si>
    <t>ROMARIO LUIZ DO NASCIMENTO</t>
  </si>
  <si>
    <t>KATIA DA CONCEICAO DA SILVA</t>
  </si>
  <si>
    <t>PAULA FRASSINETTI S L BELIAN</t>
  </si>
  <si>
    <t>AUGUSTO CESAR N  A  DA SILVA</t>
  </si>
  <si>
    <t>ADIJENE RODRIGUES DA SILVA</t>
  </si>
  <si>
    <t>MARCIA ANDREA F SECUNDINO</t>
  </si>
  <si>
    <t>MARIA GILVANEIDE SANTOS LIMA</t>
  </si>
  <si>
    <t>LILIANE DA SILVA SALVADOR</t>
  </si>
  <si>
    <t>LEONINO CLEMENTE DA SILVA</t>
  </si>
  <si>
    <t>DENNYS RYAN GUILHERME PEREIRA</t>
  </si>
  <si>
    <t>CLAUDIA REGINA NEVES DE MELO</t>
  </si>
  <si>
    <t>MARIA DANIELA SILVA TORRES</t>
  </si>
  <si>
    <t>EMANOEL VIEIRA LAURIA</t>
  </si>
  <si>
    <t>IZABEL LUIZA SOARES DE SOUZA</t>
  </si>
  <si>
    <t>JOSE PIMENTEL SILVA</t>
  </si>
  <si>
    <t>WALDNER NERTAM F  DE ALENCAR</t>
  </si>
  <si>
    <t>MARCELA FREITAS DA C SALLES</t>
  </si>
  <si>
    <t>THAIS REGINA BORGES LOPES</t>
  </si>
  <si>
    <t>ELVIS ALVES DA COSTA</t>
  </si>
  <si>
    <t>FERNANDO ALVES DO NASCIMENTO</t>
  </si>
  <si>
    <t>JEANNE D ARC PEDROSA PESSOA</t>
  </si>
  <si>
    <t>ROSANIA EMIDIA PEREIRA</t>
  </si>
  <si>
    <t>ROSANA DE FATIMA UCHOA  AREDE</t>
  </si>
  <si>
    <t>JOSIMAR SILVA</t>
  </si>
  <si>
    <t>JULIANA SILVA CEDRIM</t>
  </si>
  <si>
    <t>MARCO ANDRE ANTUNES CORREIA</t>
  </si>
  <si>
    <t>VALERIA JALES DA SILVA</t>
  </si>
  <si>
    <t>ANA APARECIDA DE ANDRADE LIMA</t>
  </si>
  <si>
    <t>MIRIAM DA SILVA FONSECA</t>
  </si>
  <si>
    <t>RAFAEL LEITAO DE A  G DA SILVA</t>
  </si>
  <si>
    <t>ROSIANE SANTOS BRITO</t>
  </si>
  <si>
    <t>AMANDA BEZERRA MASCARENHAS</t>
  </si>
  <si>
    <t>JAMESSON AMANCIO DA ROCHA</t>
  </si>
  <si>
    <t>LUIZ F  DE LIMA CAVALCANTI</t>
  </si>
  <si>
    <t>BEZALIEL ROSA DOS S JUNIOR</t>
  </si>
  <si>
    <t>ANGELINA MEDEIROS VERONESE</t>
  </si>
  <si>
    <t>JULIANA CESAR MARTINS DE LIMA</t>
  </si>
  <si>
    <t>JAMERSON A  RAFAEL DE LIMA</t>
  </si>
  <si>
    <t>ALCILEIDE MONTE DA SILVA LIMA</t>
  </si>
  <si>
    <t>ANDRE RICARDO CAMARA TORRES</t>
  </si>
  <si>
    <t>ALEXSANDRA DA SILVA M  CABRAL</t>
  </si>
  <si>
    <t>CAROLINE ALVES LEAL</t>
  </si>
  <si>
    <t>ADRIANA MAYO DE SOUZA E SILVA</t>
  </si>
  <si>
    <t>CINTIA ROBERTA DE SOUZA</t>
  </si>
  <si>
    <t>DULCE HELENA PEREIRA</t>
  </si>
  <si>
    <t>LUCICLEIDE M  DE A  CAMPOS</t>
  </si>
  <si>
    <t>MARIA CONCEICAO D DO AMARAL</t>
  </si>
  <si>
    <t>RICARDO J FERNANDES DA CUNHA</t>
  </si>
  <si>
    <t>SUZANA VALERIA PINHEIRO</t>
  </si>
  <si>
    <t>SUZELY ARANTES DA S MELO</t>
  </si>
  <si>
    <t>CINTIA GOMES DA SILVA</t>
  </si>
  <si>
    <t>MARIA EUZENI DA SILVA GARCEZ</t>
  </si>
  <si>
    <t>EJANE FERREIRA TEXEIRA</t>
  </si>
  <si>
    <t>CLELIO FIRMINO SILVA</t>
  </si>
  <si>
    <t>ERICK MEDEIROS</t>
  </si>
  <si>
    <t>JOELNA DINIZ PEREIRA DE SOUSA</t>
  </si>
  <si>
    <t>KLEBER DE OLIVEIRA GALDINO</t>
  </si>
  <si>
    <t>JOELINE LIMA DO NASCIMENTO</t>
  </si>
  <si>
    <t>ROBSON CARNEIRO DA SILVA</t>
  </si>
  <si>
    <t>JOSE VITAL DUARTE JUNIOR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</si>
  <si>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</si>
  <si>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</si>
  <si>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</si>
  <si>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</si>
  <si>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</si>
  <si>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</si>
  <si>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</si>
  <si>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</si>
  <si>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</si>
  <si>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</si>
  <si>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</si>
  <si>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JOSILENE FARIAS DOS SANTOS ALM</t>
  </si>
  <si>
    <t>LUCY DIAS DE ANDRADE</t>
  </si>
  <si>
    <t>ROSIMERE SOARES DA SILVA</t>
  </si>
  <si>
    <t>SANDRA REGINA V DOS SANTOS</t>
  </si>
  <si>
    <t>DANIELLE MARIA P NASCIMENTO</t>
  </si>
  <si>
    <t>ELIDIANE BARROS DA CRUZ</t>
  </si>
  <si>
    <t>MARIA JOSE GUILHERME</t>
  </si>
  <si>
    <t>FILIPE PETRUS B DE FIGUEIREDO</t>
  </si>
  <si>
    <t>LEYRIANE TELMA V FARIAS</t>
  </si>
  <si>
    <t>CINTIA MARIA LEITE DO N AVELAR</t>
  </si>
  <si>
    <t>EMILLY INOCENCIO DA SILVA</t>
  </si>
  <si>
    <t>GERALDO CRISTOVAO DE O FILHO</t>
  </si>
  <si>
    <t>ANA CRISTINA DA SILVA</t>
  </si>
  <si>
    <t>MARILENE ARRUDA DE BARROS</t>
  </si>
  <si>
    <t>FLAVIELLE MARTINS DE MELO</t>
  </si>
  <si>
    <t>LUCIANO BARROS COSTA</t>
  </si>
  <si>
    <t>LUIZA BEATRIZ DE M SANTOS</t>
  </si>
  <si>
    <t>MIGUEL WILSON REGUEIRA RIBEIRO</t>
  </si>
  <si>
    <t>JOAO VITOR LIMA DA SILVA</t>
  </si>
  <si>
    <t>CAETANO SILVA DIAS</t>
  </si>
  <si>
    <t>ITHALO IGOR DANTAS E SILVA</t>
  </si>
  <si>
    <t>ESTELA FELIPE DE OLIVEIRA</t>
  </si>
  <si>
    <t>MARIA DANIELLE DE SOUZA SANTOS</t>
  </si>
  <si>
    <t>MARIANA SILVA MONTEIRO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</si>
  <si>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</si>
  <si>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</si>
  <si>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</si>
  <si>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</si>
  <si>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</si>
  <si>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CECILIA REGINA DO N S CABRAL</t>
  </si>
  <si>
    <t>JADON JORGE OLIVEIRA DA SILVA</t>
  </si>
  <si>
    <t>CARLOS FREDERICO DOS SANTOS</t>
  </si>
  <si>
    <t>LORENA ESTHER L M CAVALCANTI</t>
  </si>
  <si>
    <t>SWEET GALLEGHER CAETANO COSTA</t>
  </si>
  <si>
    <t>DEBORA GUEDES NERES</t>
  </si>
  <si>
    <t>LEIDIANE CARLA L DE OLIVEIRA</t>
  </si>
  <si>
    <t>YANNE TALITA PEREIRA CALIXTO</t>
  </si>
  <si>
    <t>JOAO VICTOR RIBEIRO</t>
  </si>
  <si>
    <t>GRAZIELE MARIA DA SILVA</t>
  </si>
  <si>
    <t>DEYBISON AFONSO PEREIRA</t>
  </si>
  <si>
    <t>GENIVAL F DA SILVA JUNIOR</t>
  </si>
  <si>
    <t>EMANUELA AMELIA DE A  AGUIAR</t>
  </si>
  <si>
    <t>ALICE JULIANA X DE PONTES</t>
  </si>
  <si>
    <t>MAILTON NOBRE DE MEDEIROS</t>
  </si>
  <si>
    <t>NATHALIA V DE A ITAPARICA</t>
  </si>
  <si>
    <t>IVO LOURENCO DA SILVA</t>
  </si>
  <si>
    <t>BETY ANNE DE A S CORDULA</t>
  </si>
  <si>
    <t>DIEGO SCHMITH OLIVEIRA DE LIMA</t>
  </si>
  <si>
    <t>CYNTHIA MARIA REGIS SIQUEIRA</t>
  </si>
  <si>
    <t>TALITA ANDREIA MARTINS GONZAGA</t>
  </si>
  <si>
    <t>ESTEVAN DE ALMEIDA FALCAO</t>
  </si>
  <si>
    <t>RAFAEL DE MENEZES E S PIRES</t>
  </si>
  <si>
    <t>ALEXANDER BEZERRA</t>
  </si>
  <si>
    <t>JULIANA DE BARROS S LOPES DIAS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</si>
  <si>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</si>
  <si>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</si>
  <si>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</si>
  <si>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</si>
  <si>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</si>
  <si>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</si>
  <si>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</si>
  <si>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</si>
  <si>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</si>
  <si>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</si>
  <si>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</si>
  <si>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</si>
  <si>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</si>
  <si>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PATRICIA SERPA PEIXOTO</t>
  </si>
  <si>
    <t>POLYANA BEZERRA SOUTO SANTOS</t>
  </si>
  <si>
    <t>RENATA BEZERRA DA SILVA</t>
  </si>
  <si>
    <t>ROSY KELLY LIMA DA S PIMENTEL</t>
  </si>
  <si>
    <t>SAVIO BARCELOS DE MELO</t>
  </si>
  <si>
    <t>VIVIANE SOARES DE JESUS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</si>
  <si>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</si>
  <si>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</si>
  <si>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</si>
  <si>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</si>
  <si>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</si>
  <si>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ODAYANNA KESSY F MONTEIRO</t>
  </si>
  <si>
    <t>LUCIENE TORRES GALINDO DE MELO</t>
  </si>
  <si>
    <t>MARCELO JOSE XIMENES MENELAU</t>
  </si>
  <si>
    <t>FABIOLA LAPORTE DE A TRINDADE</t>
  </si>
  <si>
    <t>GILVANIA MARIA DE S MENDES</t>
  </si>
  <si>
    <t>RENATA RODRIGUES C DE MELO</t>
  </si>
  <si>
    <t>MARIA ERLANI BARBOSA SILVA</t>
  </si>
  <si>
    <t>WELTON FERNANDES DE PAULA</t>
  </si>
  <si>
    <t>MARCOS ANTONIO SILVA DE LIMA</t>
  </si>
  <si>
    <t>MARIANA JOYCE BEZERRA DA SILVA</t>
  </si>
  <si>
    <t>SANDRO FERREIRA BEZERRA</t>
  </si>
  <si>
    <t>LIVIA MARIA DE MORAES</t>
  </si>
  <si>
    <t>EDNALDO LUIZ TRAJANO</t>
  </si>
  <si>
    <t>CLAUDIO HENRIQUE G DE OLIVEIRA</t>
  </si>
  <si>
    <t>FLAVIO CLAUDEVAN DE G AMANCIO</t>
  </si>
  <si>
    <t>EUGENIO PACELLI R DE ARAUJO</t>
  </si>
  <si>
    <t>LEONARDO ARAUJO PAES BARRETO</t>
  </si>
  <si>
    <t>LUCIANA MARIA BASTO DE AQUINO</t>
  </si>
  <si>
    <t>GERMANA DE MELO LOBO FREIRE</t>
  </si>
  <si>
    <t>JOAO ALFREDO SOARES DE AVELLAR</t>
  </si>
  <si>
    <t>TIAGO CHAVIER GONCALVES</t>
  </si>
  <si>
    <t>LAMARTINE LYRA CRUZ</t>
  </si>
  <si>
    <t>JOSE EDUARDO GUEDES DE ANDRADE</t>
  </si>
  <si>
    <t>ANA CECILIA DE SENA T SOUZA</t>
  </si>
  <si>
    <t>FILIPE JOSE C F AMORIM</t>
  </si>
  <si>
    <t>PAULO AUGUSTO DA SILVA</t>
  </si>
  <si>
    <t>MANUELA A DE SENA L VENTURA</t>
  </si>
  <si>
    <t>FABIO HENRIQUE IZAIAS D MACEDO</t>
  </si>
  <si>
    <t>JOSE NIVALDO BRAYNER DE ARAUJO</t>
  </si>
  <si>
    <t>CARLOS ALBERTO DE ARAUJO FILHO</t>
  </si>
  <si>
    <t>DIMAS PEREIRA DANTAS</t>
  </si>
  <si>
    <t>LUIZ ANTONIO GRANJA DE MENEZES</t>
  </si>
  <si>
    <t>MAYARA CRISTINA NUNES DE LIRA</t>
  </si>
  <si>
    <t>KATIA CRISTINA B DA SILVA</t>
  </si>
  <si>
    <t>MARIA EMILIA DE A S E SILVA</t>
  </si>
  <si>
    <t>JOSEFINA DA SILVA RODRIGUES</t>
  </si>
  <si>
    <t>ANDRE LUIZ DE MOURA MELO</t>
  </si>
  <si>
    <t>MANOEL DE LIMA BARBOSA</t>
  </si>
  <si>
    <t>NATALIA DOURADO DA FONTE</t>
  </si>
  <si>
    <t>VINICIUS JOSE OLIVEIRA D SOUSA</t>
  </si>
  <si>
    <t>KLEBIA VIEIRA SANTOS DE LEMOS</t>
  </si>
  <si>
    <t>JOSE HIGO MARQUES RENER</t>
  </si>
  <si>
    <t>MICHELLI HELENA LIMA DA SILVA</t>
  </si>
  <si>
    <t>IAN THIAGO DE LIMA BARBOSA</t>
  </si>
  <si>
    <t>ANA CAROLINA CALLAND ROSA</t>
  </si>
  <si>
    <t>SANDRO MARQUES TEIXEIRA</t>
  </si>
  <si>
    <t>JOSE VICTOR M A BARBOSA</t>
  </si>
  <si>
    <t>MARCELO MONTEIRO DE C. FILHO</t>
  </si>
  <si>
    <t>JEANE DE ALMEIDA C REVOREDO</t>
  </si>
  <si>
    <t>ELIZABETE BARBOSA W D OLIVEIRA</t>
  </si>
  <si>
    <t>EMANOELLA RAFAELA D S A SILVA</t>
  </si>
  <si>
    <t>KARLA FERREIRA DA SILVA</t>
  </si>
  <si>
    <t>NILZA PEREIRA DA SILVA</t>
  </si>
  <si>
    <t>SIMONE ARAUJO DE ALMEIDA</t>
  </si>
  <si>
    <t>CARLA SABRINA DE FREITAS LIMA</t>
  </si>
  <si>
    <t>LUCIO ANDRE DA SILVA</t>
  </si>
  <si>
    <t>ADRIANA BASILIO DA SILVA</t>
  </si>
  <si>
    <t>ANA CAROLINE GOMES PEREIRA</t>
  </si>
  <si>
    <t>MARIA GABRIELLY DE S SANTOS</t>
  </si>
  <si>
    <t>SERGIO LUIZ DE NORONHA</t>
  </si>
  <si>
    <t>ALICE ANA BARBOSA ROSENDO</t>
  </si>
  <si>
    <t>DANIELLY C. DO NASCIMENTO</t>
  </si>
  <si>
    <t>LEANDRA NASCIMENTO ESTEFANIO</t>
  </si>
  <si>
    <t>ADRIANO JOSE MARTINS DA SILVA</t>
  </si>
  <si>
    <t>ANA LUIZA VELOSO DE O L COSTA</t>
  </si>
  <si>
    <t>JOSE RICARDO OLIVEIRA CHAGAS</t>
  </si>
  <si>
    <t>SELMA BEZERRA DE CARVALHO</t>
  </si>
  <si>
    <t>ANTONIO LUIZ DOS SANTOS</t>
  </si>
  <si>
    <t>FABIANE TAVARES DE SOUZA</t>
  </si>
  <si>
    <t>KELEN CRISTINA DE AL F E SILVA</t>
  </si>
  <si>
    <t>LIBNI DE MEDEIROS MELO</t>
  </si>
  <si>
    <t>ALBERT ROCHA DE OLIVEIRA</t>
  </si>
  <si>
    <t>DAYANE M VALENCA DE OLIVEIRA</t>
  </si>
  <si>
    <t>ANDRE LUIS MOTA PIRES</t>
  </si>
  <si>
    <t>DIMAS CARDOSO CAMPOS</t>
  </si>
  <si>
    <t>MARCELO MORAIS DE OLIVEIRA</t>
  </si>
  <si>
    <t>SANDRO DE MIRANDA SANTOS</t>
  </si>
  <si>
    <t>JAQUELINE P F DE OLIVEIRA</t>
  </si>
  <si>
    <t>THIANE NASCIMENTO PAIXAO</t>
  </si>
  <si>
    <t>JOSE ALVES FIGUEIREDO FILHO</t>
  </si>
  <si>
    <t>DULCE NARIELE ANHAIA LEMES</t>
  </si>
  <si>
    <t>ELDERSON GOMES DA CUNHA</t>
  </si>
  <si>
    <t>MARCELO DIEDERICHS PRATES</t>
  </si>
  <si>
    <t>FABIOLA ALBUQUERQUE PINHEIRO</t>
  </si>
  <si>
    <t>DANIELLE MEDEIROS PONTES</t>
  </si>
  <si>
    <t>ADRIANA MARIA DA SILVA</t>
  </si>
  <si>
    <t>ARTHUR A SANTOS WANDERLEY</t>
  </si>
  <si>
    <t>MOISES MARTINS DE MELO NETO</t>
  </si>
  <si>
    <t>SEVERINO JOSE RAMOS DE SOUZA</t>
  </si>
  <si>
    <t>CAIO CEZAR F  E  DO NASCIMENTO</t>
  </si>
  <si>
    <t>AURELIA RODRIGUES TORREIRO</t>
  </si>
  <si>
    <t>SANDRA MARIA MENDES FERREIRA</t>
  </si>
  <si>
    <t>SERGIO ARAUJO DE OLIVEIRA</t>
  </si>
  <si>
    <t>RAFAELLA MICHELLE DE L MIRANDA</t>
  </si>
  <si>
    <t>ALYSSON FABIO O FLORENCIO</t>
  </si>
  <si>
    <t>ERIKA MARQUES BEZERRA</t>
  </si>
  <si>
    <t>VENILTON CARLOS M CARDOSO</t>
  </si>
  <si>
    <t>CARLOS BRUNO GOMES MACEDO</t>
  </si>
  <si>
    <t>AMANDA FREITAS BASILIO</t>
  </si>
  <si>
    <t>PAULA SHEMILLY GALDINO SANTIAG</t>
  </si>
  <si>
    <t>CARMEM ALUISIA LEITE DE ANDRAD</t>
  </si>
  <si>
    <t>GABRIELA FERNANDA M  G  CEAN</t>
  </si>
  <si>
    <t>HERBET CANDEIA MAIA</t>
  </si>
  <si>
    <t>JAMSON ALESSANDRO DA SILVA</t>
  </si>
  <si>
    <t>ROSA MARIA BARROS VALOES</t>
  </si>
  <si>
    <t>JOSENILDO JOSE TORRES</t>
  </si>
  <si>
    <t>SELMA CRISTIANIA LIMA RORIZ</t>
  </si>
  <si>
    <t>WELLIDA CRISTIANE DE M  GUERRA</t>
  </si>
  <si>
    <t>KATHYWSKY MELO PINHEIRO</t>
  </si>
  <si>
    <t>DANILO DAVI DA SILVA DIAS</t>
  </si>
  <si>
    <t>JOSINALDO OLIVEIRA DE ANDRADE</t>
  </si>
  <si>
    <t>JONATAS BERNARDINO R  DA SILVA</t>
  </si>
  <si>
    <t>FABIO BARBOSA S  DE LIMA</t>
  </si>
  <si>
    <t>ANDRE VICTOR RODRIGUES FONSECA</t>
  </si>
  <si>
    <t>ARLEY ANDERSON TAVARES MOREIRA</t>
  </si>
  <si>
    <t>JANISSON COELHO DE VASCONCELOS</t>
  </si>
  <si>
    <t>DIANA ATALECIA NEVES DE SA</t>
  </si>
  <si>
    <t>LUCENILDO JOSE DA SILVA</t>
  </si>
  <si>
    <t>ANTONIO S ALVES DE O JUNIOR</t>
  </si>
  <si>
    <t>FABRICIO MENEZES DE SOUSA MELO</t>
  </si>
  <si>
    <t>PAULO ANDRE R DOS SANTOS</t>
  </si>
  <si>
    <t>ROGERIO MOURA VIEIRA</t>
  </si>
  <si>
    <t>CLECIO JOSE DA SILVA</t>
  </si>
  <si>
    <t>MONALISA MARIA LEANDRO RIBEIRO</t>
  </si>
  <si>
    <t>ANA PAULA SABINO L DE SOUZA</t>
  </si>
  <si>
    <t>ADEMIR LOPES DA SILVA</t>
  </si>
  <si>
    <t>JOSE CARLOS VIEIRA</t>
  </si>
  <si>
    <t>LETYCIA THAISA V FARIAS</t>
  </si>
  <si>
    <t>RISOALDO DUARTE DA S JUNIOR</t>
  </si>
  <si>
    <t>JOSE MARCELO DE FRANCA MATOS</t>
  </si>
  <si>
    <t>MARIANA KAROLYNE G DE SOUZA</t>
  </si>
  <si>
    <t>RENATO VELOSO LINO DE OLIVEIRA</t>
  </si>
  <si>
    <t>RONALDO GOMINHO BISPO FILHO</t>
  </si>
  <si>
    <t>CATARINA DANIELLE DA S AMORIM</t>
  </si>
  <si>
    <t>CYNTHIA RODRIGUES DE ALMEIDA</t>
  </si>
  <si>
    <t>JAMINE K  G  DA ROCHA MARTINS</t>
  </si>
  <si>
    <t>ANDREA DE OLIVEIRA SILVA</t>
  </si>
  <si>
    <t>GYSELLE SANTOS AZEVEDO</t>
  </si>
  <si>
    <t>Total Geral</t>
  </si>
  <si>
    <t>BRUTO</t>
  </si>
  <si>
    <t>SRA</t>
  </si>
  <si>
    <t>Filial</t>
  </si>
  <si>
    <t>Matricula</t>
  </si>
  <si>
    <t>Data Admis.</t>
  </si>
  <si>
    <t>Dt. Demiss„o</t>
  </si>
  <si>
    <t>Cod. Fun‡„o</t>
  </si>
  <si>
    <t>Vinculo</t>
  </si>
  <si>
    <t>Licitacao</t>
  </si>
  <si>
    <t>Grat. Funcao</t>
  </si>
  <si>
    <t>G.Farm Resp</t>
  </si>
  <si>
    <t>Grat.Incorp</t>
  </si>
  <si>
    <t>Sal.Comiss</t>
  </si>
  <si>
    <t>Grat.Comis</t>
  </si>
  <si>
    <t>Sal.Diretor</t>
  </si>
  <si>
    <t>Grat.Diretor</t>
  </si>
  <si>
    <t>Grat.Pregoe.</t>
  </si>
  <si>
    <t>Grat.Farmaci</t>
  </si>
  <si>
    <t xml:space="preserve">  /  /    </t>
  </si>
  <si>
    <t>COM</t>
  </si>
  <si>
    <t>CLT</t>
  </si>
  <si>
    <t>MARIA CLAUDIA DE A  LIMA LEMOS</t>
  </si>
  <si>
    <t>ROSANGELA BARROS CANTALICE</t>
  </si>
  <si>
    <t>NUTRICIONISTA</t>
  </si>
  <si>
    <t>ANA PAULA BARBOSA CAVALCANTI</t>
  </si>
  <si>
    <t>GRATIFICAÇÃO</t>
  </si>
  <si>
    <t>MATRICULA</t>
  </si>
  <si>
    <t>NOME</t>
  </si>
  <si>
    <t>VÍNCULO</t>
  </si>
  <si>
    <t>CARGO</t>
  </si>
  <si>
    <t>SRJ</t>
  </si>
  <si>
    <t>Fun‡„o</t>
  </si>
  <si>
    <t>Descri‡„o</t>
  </si>
  <si>
    <t>ASS.PRODUCAO I</t>
  </si>
  <si>
    <t>TEC.EM LAB. I</t>
  </si>
  <si>
    <t>AUX DE ENFERM.</t>
  </si>
  <si>
    <t>ANAL.DE SUPORT JR</t>
  </si>
  <si>
    <t>ADVOGADO</t>
  </si>
  <si>
    <t>ASSIST. ADM.</t>
  </si>
  <si>
    <t>ALMOXARIFE</t>
  </si>
  <si>
    <t>ASS.DE MAT.</t>
  </si>
  <si>
    <t>AUX.ADM.III</t>
  </si>
  <si>
    <t>VIGILANTE</t>
  </si>
  <si>
    <t>MESTRE DE PROD.</t>
  </si>
  <si>
    <t>ASS. PRODUC.II</t>
  </si>
  <si>
    <t>AUX.DE MANIP.</t>
  </si>
  <si>
    <t>MOTORISTA</t>
  </si>
  <si>
    <t>OP.MAQUINAS I</t>
  </si>
  <si>
    <t>TEC SEG DO TRAB</t>
  </si>
  <si>
    <t>CONSULT CIENTIF</t>
  </si>
  <si>
    <t>SECRETARIA</t>
  </si>
  <si>
    <t>AUX ADMINIST. I</t>
  </si>
  <si>
    <t>AUX ADM. II</t>
  </si>
  <si>
    <t>Op. Prod. Ind. I</t>
  </si>
  <si>
    <t>Tec. em Optica I</t>
  </si>
  <si>
    <t>Tec. Qual. Ind. I</t>
  </si>
  <si>
    <t>Tec. em Optica II</t>
  </si>
  <si>
    <t>Op. Prod. Ind. II</t>
  </si>
  <si>
    <t>TEC. COMERCIAL I</t>
  </si>
  <si>
    <t>TEC. COMERCIAL II</t>
  </si>
  <si>
    <t>TEC. CONTABIL l</t>
  </si>
  <si>
    <t>TEC.CONTABIL II</t>
  </si>
  <si>
    <t>TEC. CONTABIL III</t>
  </si>
  <si>
    <t>ANAL.CONTABIL III</t>
  </si>
  <si>
    <t>ANAL.MANUT.IND. I</t>
  </si>
  <si>
    <t>ANAL.MANUT.IND.ll</t>
  </si>
  <si>
    <t>ANALISTA EM PCP I</t>
  </si>
  <si>
    <t>DIRETOR COMERCIAL</t>
  </si>
  <si>
    <t>AUTONOMOS</t>
  </si>
  <si>
    <t>COORD. DE ADM.</t>
  </si>
  <si>
    <t>COORD. SEC. SAUDE</t>
  </si>
  <si>
    <t>COORD. FINANCEIRA</t>
  </si>
  <si>
    <t>COORD.DE INFORM.</t>
  </si>
  <si>
    <t>COORD.DE REC.HUM.</t>
  </si>
  <si>
    <t>COORD.COMERCIAL</t>
  </si>
  <si>
    <t>CHEFE SAUDE OCUP.</t>
  </si>
  <si>
    <t>SECRETARIA DIR.</t>
  </si>
  <si>
    <t>MENOR APRENDIZ</t>
  </si>
  <si>
    <t>COORD. JURIDICA</t>
  </si>
  <si>
    <t>CHEFE DE NUCLEO</t>
  </si>
  <si>
    <t>GESTOR DE DESENV.</t>
  </si>
  <si>
    <t>PRESIDENTE  C.P.L</t>
  </si>
  <si>
    <t>COM.LICITACAO</t>
  </si>
  <si>
    <t>ANALISTA EM RH I</t>
  </si>
  <si>
    <t>COORD. LOGISTICA</t>
  </si>
  <si>
    <t>ASS. DE FARMACIA</t>
  </si>
  <si>
    <t>SUP. JURIDICO</t>
  </si>
  <si>
    <t>CHEFE DE GABINETE</t>
  </si>
  <si>
    <t>PREGOEIRO</t>
  </si>
  <si>
    <t>ASS. DE SERVICOS</t>
  </si>
  <si>
    <t>AUX. LABORATORIO</t>
  </si>
  <si>
    <t>MOTORISTA 2</t>
  </si>
  <si>
    <t>OP. DE PROD. IND.</t>
  </si>
  <si>
    <t>TELEFONISTA</t>
  </si>
  <si>
    <t>VIGILANTE 2</t>
  </si>
  <si>
    <t>TEC. COMERCIAL</t>
  </si>
  <si>
    <t>TEC. CONTABIL</t>
  </si>
  <si>
    <t>TEC. EM OPTICA</t>
  </si>
  <si>
    <t>TEC EM ENFERMAGEM</t>
  </si>
  <si>
    <t>ANALISTA CONTABIL</t>
  </si>
  <si>
    <t>ANALISTA EM PCP</t>
  </si>
  <si>
    <t>ANALISTA EM RH</t>
  </si>
  <si>
    <t>FARMACEUTICO IND</t>
  </si>
  <si>
    <t>ESTAGIARIO</t>
  </si>
  <si>
    <t>ORDEM</t>
  </si>
  <si>
    <t>VENCIMENTO DO CARGO</t>
  </si>
  <si>
    <t>GRATIFICAÇÃO DE FUNÇÃO</t>
  </si>
  <si>
    <t>TOTAL DE VANTAGENS</t>
  </si>
  <si>
    <t>TOTAL DE DESCONTOS</t>
  </si>
  <si>
    <t>VALOR LÍQUIDO</t>
  </si>
  <si>
    <t>SITUAÇÃO</t>
  </si>
  <si>
    <t>ATIVO</t>
  </si>
  <si>
    <t>TOTAL</t>
  </si>
  <si>
    <t>VANTAGENS</t>
  </si>
  <si>
    <t>VERBAS</t>
  </si>
  <si>
    <t>DESCONTOS</t>
  </si>
  <si>
    <t>701-RENDIMEN</t>
  </si>
  <si>
    <t>410-DESC.ADI</t>
  </si>
  <si>
    <t>799-LIQUIDO</t>
  </si>
  <si>
    <t>LITIO TADEU C R  DOS SANTOS</t>
  </si>
  <si>
    <t>ROBERTA BARBOSA  DE A PACHECO</t>
  </si>
  <si>
    <t>SETOR</t>
  </si>
  <si>
    <t>Inicio Férias</t>
  </si>
  <si>
    <t>Dias</t>
  </si>
  <si>
    <t>Fim Férias</t>
  </si>
  <si>
    <t>FÉRIAS</t>
  </si>
  <si>
    <t>LEANDRO RAMOS M DE ANDRADE</t>
  </si>
  <si>
    <t>LETICIA LIRA DE SOUSA</t>
  </si>
  <si>
    <t>Centro Custo</t>
  </si>
  <si>
    <t>ASSESSOR DIRETORI</t>
  </si>
  <si>
    <t>AUXILIAR DE COZIN</t>
  </si>
  <si>
    <t>DIRETOR PRESIDENT</t>
  </si>
  <si>
    <t>DIR. ADM. FINANCE</t>
  </si>
  <si>
    <t>DIR TEC INDUSTRIA</t>
  </si>
  <si>
    <t>AUX DE ALMOXARIFA</t>
  </si>
  <si>
    <t>TEC. NIVEL SUPERI</t>
  </si>
  <si>
    <t>ASSESSOR INTERMED</t>
  </si>
  <si>
    <t>TEC.ELETRICIDADE</t>
  </si>
  <si>
    <t>AGENTE DE PRODUCA</t>
  </si>
  <si>
    <t>Assist. de Serv.</t>
  </si>
  <si>
    <t>Tec. em Utilidade</t>
  </si>
  <si>
    <t>Tec. Mant. Indust</t>
  </si>
  <si>
    <t>Tec. em Enfermage</t>
  </si>
  <si>
    <t>Tec. Administ. Fi</t>
  </si>
  <si>
    <t>Tec. em Comercial</t>
  </si>
  <si>
    <t>Tec. em Contabili</t>
  </si>
  <si>
    <t>Tec. em Seg. Trab</t>
  </si>
  <si>
    <t>Tec. Manut. Ind.I</t>
  </si>
  <si>
    <t>Tec. Utilidades I</t>
  </si>
  <si>
    <t>TEC.ADM.FINANCAS</t>
  </si>
  <si>
    <t>TEC. COMERCIAL ll</t>
  </si>
  <si>
    <t>ANALISTA COMERC.</t>
  </si>
  <si>
    <t>ANAL.MANUT.IND.II</t>
  </si>
  <si>
    <t>ANALISTA EM RH II</t>
  </si>
  <si>
    <t>FARM. INDUSTRIAL</t>
  </si>
  <si>
    <t>ANAL.QUAL.INDUST.</t>
  </si>
  <si>
    <t>ADM. E FINANCAS S</t>
  </si>
  <si>
    <t>COORD.PESQ.DESENV</t>
  </si>
  <si>
    <t>COORD. SUPRIMENTO</t>
  </si>
  <si>
    <t>COOR.FARM.POPULAR</t>
  </si>
  <si>
    <t>COORD. P. ESPECIA</t>
  </si>
  <si>
    <t>SUPERINTENDENTE A</t>
  </si>
  <si>
    <t>COORD AUDITORIA I</t>
  </si>
  <si>
    <t>SUPERINTENDENTE T</t>
  </si>
  <si>
    <t>COORD.DE CONTABIL</t>
  </si>
  <si>
    <t>SUCOM-SUPERINT.CO</t>
  </si>
  <si>
    <t>ASSIST. DE OPERAC</t>
  </si>
  <si>
    <t>COORD.BOAS PRATIC</t>
  </si>
  <si>
    <t>ASSIST. TEC. INDU</t>
  </si>
  <si>
    <t>ANALISTA EM INFOR</t>
  </si>
  <si>
    <t>ANALISTA FINANCEI</t>
  </si>
  <si>
    <t>ANAL.EM UTILIDADE</t>
  </si>
  <si>
    <t>ANALISTA ASS.FARM</t>
  </si>
  <si>
    <t>ASS. DESENV. ADMI</t>
  </si>
  <si>
    <t>COORD. SEG. TRABA</t>
  </si>
  <si>
    <t>COORD. DE ART. IN</t>
  </si>
  <si>
    <t>COORD.FARM. INTER</t>
  </si>
  <si>
    <t>SUP DE REL INSTIT</t>
  </si>
  <si>
    <t>COORD. RESP. SOCI</t>
  </si>
  <si>
    <t>COORD. COMUNIC. S</t>
  </si>
  <si>
    <t>COORD. AP. TEC. I</t>
  </si>
  <si>
    <t>OP. PROD. IND. (D</t>
  </si>
  <si>
    <t>TEC. EM ADM. E FI</t>
  </si>
  <si>
    <t>TEC. EM ADM. E VE</t>
  </si>
  <si>
    <t>TEC. EM EDIFICACO</t>
  </si>
  <si>
    <t>TEC. EM ENF. DO T</t>
  </si>
  <si>
    <t>TEC. EM INFORMATI</t>
  </si>
  <si>
    <t>TEC.EM MAN. ELE.</t>
  </si>
  <si>
    <t>TEC. EM MAN. HID</t>
  </si>
  <si>
    <t>TEC.EM MAN. MEC.</t>
  </si>
  <si>
    <t>TEC.EM QUALIDADE</t>
  </si>
  <si>
    <t>TEC EM SEG DO TRA</t>
  </si>
  <si>
    <t>TEC EM UTI CALDEI</t>
  </si>
  <si>
    <t>TEC UTI TRA EFLUE</t>
  </si>
  <si>
    <t>ANALISTA COMERCIA</t>
  </si>
  <si>
    <t>ANA GESTAO AMBIEN</t>
  </si>
  <si>
    <t>ANALISTA INFORMAT</t>
  </si>
  <si>
    <t>ANA MANUT ELET IN</t>
  </si>
  <si>
    <t>ANA. SEG DO TRABA</t>
  </si>
  <si>
    <t>ANA UTI TRA EFLUE</t>
  </si>
  <si>
    <t>ENFERMEIRO TRABAL</t>
  </si>
  <si>
    <t>MEDICO DO TRABALH</t>
  </si>
  <si>
    <t>ANALISTA QUALI IN</t>
  </si>
  <si>
    <t>ANA ASS FARMACEUT</t>
  </si>
  <si>
    <t>DIR REL INSTITUCI</t>
  </si>
  <si>
    <t>COORD GESTAO E PL</t>
  </si>
  <si>
    <t>COORD DE MANUTENC</t>
  </si>
  <si>
    <t>COORD. COMPLIANCE</t>
  </si>
  <si>
    <t>COORD. GOVER. COR</t>
  </si>
  <si>
    <t>COORD DE CONTRATO</t>
  </si>
  <si>
    <t>GESTOR DE APOIO A</t>
  </si>
  <si>
    <t>GESTOR DE APOIO T</t>
  </si>
  <si>
    <t>COORD. DE PROJ. E</t>
  </si>
  <si>
    <t>COORD. DE VENDAS</t>
  </si>
  <si>
    <t>GERENTE ADM.</t>
  </si>
  <si>
    <t>SILVIA LUIZA DE SOUZA E SILVA</t>
  </si>
  <si>
    <t>701 - TOT</t>
  </si>
  <si>
    <t>TOTAL LÍQUIDO</t>
  </si>
  <si>
    <t>Sal rio</t>
  </si>
  <si>
    <t>EDIVALDO MANOEL DA SILVA FILHO</t>
  </si>
  <si>
    <t>ITAMAR XAVIER DE SA</t>
  </si>
  <si>
    <t>ALAN MALHEIRO PASTICK</t>
  </si>
  <si>
    <t>MARIA VITORIA ALVES VILA NOVA</t>
  </si>
  <si>
    <t>FERNANDA DA SILVA P DE ANDRADE</t>
  </si>
  <si>
    <t>CORHU/DIVAP</t>
  </si>
  <si>
    <t>RESUMO DA FOLHA DE MARÇO/2021</t>
  </si>
  <si>
    <t>31.03.2021</t>
  </si>
  <si>
    <t>PLINIO ANTONIO L P FILHO</t>
  </si>
  <si>
    <t>DESLIGADO</t>
  </si>
  <si>
    <t>DICOS</t>
  </si>
  <si>
    <t>Início: 01/03/2021</t>
  </si>
  <si>
    <t>Pagamento: 25/03/2021</t>
  </si>
  <si>
    <t>DIFIQ- DIV.FISICO-E CONTROLE DE PRODUTO</t>
  </si>
  <si>
    <t>DIFAT- DIVISAO DE FATURAMENTO</t>
  </si>
  <si>
    <t>FARMACIA GARANHUNS EXPR. CIDADAO</t>
  </si>
  <si>
    <t>FARMACIA PRAZERES</t>
  </si>
  <si>
    <t>SUADM-SUPERINTENDENCIA ADMINISTRATIVA</t>
  </si>
  <si>
    <t>DIVISAO DE ASSUNTOS REGULATORIOS</t>
  </si>
  <si>
    <t>CORHU - COORD. DE RECURSOS HUMANOS</t>
  </si>
  <si>
    <t>DIVAL - DIVISAO DE VALIDACAO</t>
  </si>
  <si>
    <t>FARMACIA LIMOEIRO</t>
  </si>
  <si>
    <t>CPL- COMISSAO PERMANENTE DE LICITACAO</t>
  </si>
  <si>
    <t>DISEG - DIVISAO DE SERVICOS GERAIS</t>
  </si>
  <si>
    <t>FARMACIA IMPERADOR</t>
  </si>
  <si>
    <t>CORES - COORD. DE RESPONSAB. SOCIAL</t>
  </si>
  <si>
    <t>DISOL I - DIVISAO DE SOLIDOS I</t>
  </si>
  <si>
    <t>DIVAP - DIVISAO DE ADMINST. PESSOAL</t>
  </si>
  <si>
    <t>DIMIC- DIVISAO DE MICROBIOLOGIA</t>
  </si>
  <si>
    <t>COFAR- COORDENADORIA DE FARMACIAS</t>
  </si>
  <si>
    <t>799 + 062(ADI)</t>
  </si>
  <si>
    <t>Processo : 00001 - CELETISTA/ESTAGIARIO     Período : 202103     Pagamento : 01     Roteiro : FOL</t>
  </si>
  <si>
    <t>AFASTADO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</si>
</sst>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42">
    <font>
      <sz val="9"/>
      <name val="Courier Ne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urier New"/>
      <family val="3"/>
    </font>
    <font>
      <b/>
      <sz val="14"/>
      <name val="Courier New"/>
      <family val="3"/>
    </font>
    <font>
      <b/>
      <sz val="10"/>
      <name val="Courier New"/>
      <family val="3"/>
    </font>
    <font>
      <sz val="9"/>
      <color theme="1"/>
      <name val="Courier New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ourier New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565"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4" fillId="32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6" fillId="8" borderId="8" applyNumberFormat="0" applyFon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8" borderId="8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15" fillId="8" borderId="8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0" borderId="0"/>
    <xf numFmtId="0" fontId="15" fillId="8" borderId="8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8" borderId="8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3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43" fontId="35" fillId="0" borderId="0" xfId="0" applyNumberFormat="1" applyFont="1" applyAlignment="1">
      <alignment horizontal="center"/>
    </xf>
    <xf numFmtId="43" fontId="0" fillId="0" borderId="0" xfId="0" applyNumberFormat="1"/>
    <xf numFmtId="43" fontId="0" fillId="0" borderId="10" xfId="0" applyNumberFormat="1" applyBorder="1"/>
    <xf numFmtId="0" fontId="37" fillId="0" borderId="0" xfId="0" applyFont="1"/>
    <xf numFmtId="0" fontId="37" fillId="0" borderId="0" xfId="0" applyFont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 wrapText="1"/>
    </xf>
    <xf numFmtId="43" fontId="37" fillId="33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3" fontId="0" fillId="0" borderId="10" xfId="0" applyNumberFormat="1" applyFill="1" applyBorder="1"/>
    <xf numFmtId="0" fontId="0" fillId="0" borderId="0" xfId="0" applyBorder="1"/>
    <xf numFmtId="43" fontId="0" fillId="0" borderId="0" xfId="0" applyNumberFormat="1" applyBorder="1"/>
    <xf numFmtId="43" fontId="35" fillId="0" borderId="0" xfId="0" applyNumberFormat="1" applyFont="1"/>
    <xf numFmtId="0" fontId="35" fillId="0" borderId="0" xfId="0" applyFont="1" applyAlignment="1">
      <alignment horizontal="center"/>
    </xf>
    <xf numFmtId="0" fontId="35" fillId="0" borderId="0" xfId="0" applyFont="1"/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left"/>
    </xf>
    <xf numFmtId="0" fontId="35" fillId="0" borderId="0" xfId="0" applyFont="1" applyFill="1"/>
    <xf numFmtId="0" fontId="0" fillId="0" borderId="0" xfId="0"/>
    <xf numFmtId="0" fontId="0" fillId="0" borderId="0" xfId="0" applyBorder="1"/>
    <xf numFmtId="43" fontId="0" fillId="0" borderId="0" xfId="0" applyNumberFormat="1" applyBorder="1"/>
    <xf numFmtId="43" fontId="0" fillId="0" borderId="0" xfId="0" applyNumberFormat="1" applyFont="1" applyBorder="1" applyAlignment="1">
      <alignment horizontal="right"/>
    </xf>
    <xf numFmtId="43" fontId="35" fillId="0" borderId="0" xfId="0" applyNumberFormat="1" applyFont="1" applyFill="1" applyBorder="1" applyAlignment="1">
      <alignment horizontal="center"/>
    </xf>
    <xf numFmtId="0" fontId="8" fillId="0" borderId="0" xfId="283"/>
    <xf numFmtId="0" fontId="8" fillId="0" borderId="0" xfId="283" applyAlignment="1">
      <alignment horizontal="center"/>
    </xf>
    <xf numFmtId="0" fontId="8" fillId="0" borderId="0" xfId="283" applyAlignment="1">
      <alignment horizontal="left"/>
    </xf>
    <xf numFmtId="0" fontId="35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/>
    </xf>
    <xf numFmtId="0" fontId="5" fillId="0" borderId="0" xfId="806"/>
    <xf numFmtId="43" fontId="35" fillId="0" borderId="0" xfId="82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NumberFormat="1" applyFont="1" applyBorder="1" applyAlignment="1">
      <alignment horizontal="left"/>
    </xf>
    <xf numFmtId="43" fontId="0" fillId="0" borderId="0" xfId="0" applyNumberFormat="1" applyFont="1" applyBorder="1" applyAlignment="1">
      <alignment horizontal="right"/>
    </xf>
    <xf numFmtId="43" fontId="0" fillId="0" borderId="0" xfId="0" applyNumberFormat="1" applyBorder="1" applyAlignment="1"/>
    <xf numFmtId="43" fontId="0" fillId="0" borderId="0" xfId="0" applyNumberFormat="1" applyBorder="1" applyAlignment="1">
      <alignment horizontal="right"/>
    </xf>
    <xf numFmtId="43" fontId="0" fillId="0" borderId="0" xfId="0" applyNumberFormat="1" applyFont="1" applyBorder="1" applyAlignment="1">
      <alignment horizontal="right"/>
    </xf>
    <xf numFmtId="43" fontId="0" fillId="0" borderId="0" xfId="0" applyNumberFormat="1" applyBorder="1" applyAlignment="1"/>
    <xf numFmtId="164" fontId="39" fillId="0" borderId="10" xfId="0" applyNumberFormat="1" applyFont="1" applyFill="1" applyBorder="1" applyAlignment="1">
      <alignment horizontal="center"/>
    </xf>
    <xf numFmtId="0" fontId="40" fillId="0" borderId="1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left"/>
    </xf>
    <xf numFmtId="0" fontId="39" fillId="0" borderId="0" xfId="0" applyFont="1" applyFill="1" applyBorder="1" applyAlignment="1"/>
    <xf numFmtId="0" fontId="35" fillId="0" borderId="0" xfId="0" applyFont="1" applyFill="1" applyAlignment="1">
      <alignment horizontal="center"/>
    </xf>
    <xf numFmtId="0" fontId="2" fillId="0" borderId="0" xfId="6277"/>
    <xf numFmtId="43" fontId="2" fillId="0" borderId="0" xfId="6277" applyNumberFormat="1"/>
    <xf numFmtId="43" fontId="35" fillId="0" borderId="0" xfId="0" applyNumberFormat="1" applyFont="1" applyAlignment="1">
      <alignment horizontal="right"/>
    </xf>
    <xf numFmtId="0" fontId="37" fillId="0" borderId="10" xfId="0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11" xfId="0" applyBorder="1"/>
    <xf numFmtId="0" fontId="40" fillId="0" borderId="12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/>
    </xf>
    <xf numFmtId="0" fontId="33" fillId="0" borderId="10" xfId="0" applyFont="1" applyFill="1" applyBorder="1" applyAlignment="1">
      <alignment horizontal="center"/>
    </xf>
    <xf numFmtId="0" fontId="1" fillId="0" borderId="0" xfId="6291"/>
    <xf numFmtId="0" fontId="1" fillId="0" borderId="0" xfId="6291" applyAlignment="1">
      <alignment horizontal="center"/>
    </xf>
    <xf numFmtId="43" fontId="1" fillId="0" borderId="0" xfId="6291" applyNumberFormat="1" applyAlignment="1">
      <alignment horizontal="center"/>
    </xf>
    <xf numFmtId="14" fontId="1" fillId="0" borderId="0" xfId="6291" applyNumberFormat="1" applyAlignment="1">
      <alignment horizontal="center"/>
    </xf>
    <xf numFmtId="43" fontId="1" fillId="0" borderId="0" xfId="6291" applyNumberFormat="1"/>
    <xf numFmtId="43" fontId="35" fillId="0" borderId="0" xfId="1596" applyNumberFormat="1" applyBorder="1" applyAlignment="1">
      <alignment horizontal="right"/>
    </xf>
    <xf numFmtId="43" fontId="35" fillId="0" borderId="0" xfId="1596" applyNumberFormat="1" applyBorder="1" applyAlignment="1"/>
    <xf numFmtId="0" fontId="38" fillId="0" borderId="10" xfId="11760" applyFont="1" applyFill="1" applyBorder="1" applyAlignment="1">
      <alignment horizontal="center"/>
    </xf>
    <xf numFmtId="0" fontId="38" fillId="0" borderId="10" xfId="11760" applyFont="1" applyFill="1" applyBorder="1" applyAlignment="1">
      <alignment horizontal="left"/>
    </xf>
    <xf numFmtId="0" fontId="0" fillId="0" borderId="0" xfId="0" applyFill="1" applyBorder="1" applyAlignment="1"/>
    <xf numFmtId="43" fontId="35" fillId="0" borderId="0" xfId="1596" applyNumberFormat="1"/>
    <xf numFmtId="0" fontId="0" fillId="0" borderId="0" xfId="0" applyFill="1" applyAlignment="1">
      <alignment horizontal="left"/>
    </xf>
    <xf numFmtId="0" fontId="35" fillId="0" borderId="0" xfId="1596" applyFont="1" applyBorder="1" applyAlignment="1">
      <alignment horizontal="left"/>
    </xf>
    <xf numFmtId="0" fontId="35" fillId="0" borderId="0" xfId="1596" applyNumberFormat="1" applyFont="1" applyBorder="1" applyAlignment="1">
      <alignment horizontal="left"/>
    </xf>
    <xf numFmtId="43" fontId="35" fillId="0" borderId="0" xfId="1596" applyNumberFormat="1" applyBorder="1"/>
    <xf numFmtId="43" fontId="35" fillId="0" borderId="0" xfId="1596" applyNumberFormat="1" applyFont="1" applyBorder="1" applyAlignment="1">
      <alignment horizontal="right"/>
    </xf>
    <xf numFmtId="43" fontId="35" fillId="0" borderId="0" xfId="1596" applyNumberFormat="1" applyFont="1" applyBorder="1" applyAlignment="1">
      <alignment horizontal="right"/>
    </xf>
    <xf numFmtId="0" fontId="35" fillId="0" borderId="0" xfId="1596"/>
    <xf numFmtId="0" fontId="35" fillId="0" borderId="0" xfId="1596" applyBorder="1"/>
    <xf numFmtId="0" fontId="35" fillId="0" borderId="0" xfId="1596" applyFont="1" applyBorder="1" applyAlignment="1">
      <alignment horizontal="left"/>
    </xf>
    <xf numFmtId="0" fontId="35" fillId="0" borderId="0" xfId="1596" applyBorder="1" applyAlignment="1"/>
    <xf numFmtId="0" fontId="35" fillId="0" borderId="0" xfId="1596" applyNumberFormat="1" applyFont="1" applyBorder="1" applyAlignment="1">
      <alignment horizontal="left"/>
    </xf>
    <xf numFmtId="43" fontId="35" fillId="0" borderId="0" xfId="1596" applyNumberFormat="1" applyFont="1" applyBorder="1" applyAlignment="1">
      <alignment horizontal="right"/>
    </xf>
    <xf numFmtId="43" fontId="35" fillId="0" borderId="0" xfId="1596" applyNumberFormat="1" applyBorder="1" applyAlignment="1"/>
    <xf numFmtId="43" fontId="35" fillId="0" borderId="0" xfId="1596" applyNumberFormat="1" applyBorder="1" applyAlignment="1">
      <alignment horizontal="right"/>
    </xf>
    <xf numFmtId="43" fontId="35" fillId="0" borderId="0" xfId="12560" applyNumberFormat="1" applyFill="1" applyBorder="1" applyAlignment="1">
      <alignment horizontal="center"/>
    </xf>
    <xf numFmtId="43" fontId="35" fillId="0" borderId="0" xfId="12560" applyNumberFormat="1" applyBorder="1"/>
    <xf numFmtId="0" fontId="35" fillId="0" borderId="0" xfId="3161" applyFont="1" applyFill="1" applyBorder="1" applyAlignment="1">
      <alignment horizontal="center"/>
    </xf>
  </cellXfs>
  <cellStyles count="12565">
    <cellStyle name="20% - Ênfase1" xfId="19" builtinId="30" customBuiltin="1"/>
    <cellStyle name="20% - Ênfase1 10" xfId="178"/>
    <cellStyle name="20% - Ênfase1 10 2" xfId="365"/>
    <cellStyle name="20% - Ênfase1 10 2 2" xfId="754"/>
    <cellStyle name="20% - Ênfase1 10 2 2 2" xfId="1531"/>
    <cellStyle name="20% - Ênfase1 10 2 2 2 2" xfId="3096"/>
    <cellStyle name="20% - Ênfase1 10 2 2 2 2 2" xfId="6225"/>
    <cellStyle name="20% - Ênfase1 10 2 2 2 2 2 2" xfId="12484"/>
    <cellStyle name="20% - Ênfase1 10 2 2 2 2 3" xfId="9356"/>
    <cellStyle name="20% - Ênfase1 10 2 2 2 3" xfId="4661"/>
    <cellStyle name="20% - Ênfase1 10 2 2 2 3 2" xfId="10920"/>
    <cellStyle name="20% - Ênfase1 10 2 2 2 4" xfId="7792"/>
    <cellStyle name="20% - Ênfase1 10 2 2 3" xfId="2320"/>
    <cellStyle name="20% - Ênfase1 10 2 2 3 2" xfId="5449"/>
    <cellStyle name="20% - Ênfase1 10 2 2 3 2 2" xfId="11708"/>
    <cellStyle name="20% - Ênfase1 10 2 2 3 3" xfId="8580"/>
    <cellStyle name="20% - Ênfase1 10 2 2 4" xfId="3885"/>
    <cellStyle name="20% - Ênfase1 10 2 2 4 2" xfId="10144"/>
    <cellStyle name="20% - Ênfase1 10 2 2 5" xfId="7016"/>
    <cellStyle name="20% - Ênfase1 10 2 3" xfId="1143"/>
    <cellStyle name="20% - Ênfase1 10 2 3 2" xfId="2708"/>
    <cellStyle name="20% - Ênfase1 10 2 3 2 2" xfId="5837"/>
    <cellStyle name="20% - Ênfase1 10 2 3 2 2 2" xfId="12096"/>
    <cellStyle name="20% - Ênfase1 10 2 3 2 3" xfId="8968"/>
    <cellStyle name="20% - Ênfase1 10 2 3 3" xfId="4273"/>
    <cellStyle name="20% - Ênfase1 10 2 3 3 2" xfId="10532"/>
    <cellStyle name="20% - Ênfase1 10 2 3 4" xfId="7404"/>
    <cellStyle name="20% - Ênfase1 10 2 4" xfId="1932"/>
    <cellStyle name="20% - Ênfase1 10 2 4 2" xfId="5061"/>
    <cellStyle name="20% - Ênfase1 10 2 4 2 2" xfId="11320"/>
    <cellStyle name="20% - Ênfase1 10 2 4 3" xfId="8192"/>
    <cellStyle name="20% - Ênfase1 10 2 5" xfId="3497"/>
    <cellStyle name="20% - Ênfase1 10 2 5 2" xfId="9756"/>
    <cellStyle name="20% - Ênfase1 10 2 6" xfId="6628"/>
    <cellStyle name="20% - Ênfase1 10 3" xfId="567"/>
    <cellStyle name="20% - Ênfase1 10 3 2" xfId="1344"/>
    <cellStyle name="20% - Ênfase1 10 3 2 2" xfId="2909"/>
    <cellStyle name="20% - Ênfase1 10 3 2 2 2" xfId="6038"/>
    <cellStyle name="20% - Ênfase1 10 3 2 2 2 2" xfId="12297"/>
    <cellStyle name="20% - Ênfase1 10 3 2 2 3" xfId="9169"/>
    <cellStyle name="20% - Ênfase1 10 3 2 3" xfId="4474"/>
    <cellStyle name="20% - Ênfase1 10 3 2 3 2" xfId="10733"/>
    <cellStyle name="20% - Ênfase1 10 3 2 4" xfId="7605"/>
    <cellStyle name="20% - Ênfase1 10 3 3" xfId="2133"/>
    <cellStyle name="20% - Ênfase1 10 3 3 2" xfId="5262"/>
    <cellStyle name="20% - Ênfase1 10 3 3 2 2" xfId="11521"/>
    <cellStyle name="20% - Ênfase1 10 3 3 3" xfId="8393"/>
    <cellStyle name="20% - Ênfase1 10 3 4" xfId="3698"/>
    <cellStyle name="20% - Ênfase1 10 3 4 2" xfId="9957"/>
    <cellStyle name="20% - Ênfase1 10 3 5" xfId="6829"/>
    <cellStyle name="20% - Ênfase1 10 4" xfId="956"/>
    <cellStyle name="20% - Ênfase1 10 4 2" xfId="2521"/>
    <cellStyle name="20% - Ênfase1 10 4 2 2" xfId="5650"/>
    <cellStyle name="20% - Ênfase1 10 4 2 2 2" xfId="11909"/>
    <cellStyle name="20% - Ênfase1 10 4 2 3" xfId="8781"/>
    <cellStyle name="20% - Ênfase1 10 4 3" xfId="4086"/>
    <cellStyle name="20% - Ênfase1 10 4 3 2" xfId="10345"/>
    <cellStyle name="20% - Ênfase1 10 4 4" xfId="7217"/>
    <cellStyle name="20% - Ênfase1 10 5" xfId="1745"/>
    <cellStyle name="20% - Ênfase1 10 5 2" xfId="4874"/>
    <cellStyle name="20% - Ênfase1 10 5 2 2" xfId="11133"/>
    <cellStyle name="20% - Ênfase1 10 5 3" xfId="8005"/>
    <cellStyle name="20% - Ênfase1 10 6" xfId="3310"/>
    <cellStyle name="20% - Ênfase1 10 6 2" xfId="9569"/>
    <cellStyle name="20% - Ênfase1 10 7" xfId="6441"/>
    <cellStyle name="20% - Ênfase1 11" xfId="192"/>
    <cellStyle name="20% - Ênfase1 11 2" xfId="379"/>
    <cellStyle name="20% - Ênfase1 11 2 2" xfId="768"/>
    <cellStyle name="20% - Ênfase1 11 2 2 2" xfId="1545"/>
    <cellStyle name="20% - Ênfase1 11 2 2 2 2" xfId="3110"/>
    <cellStyle name="20% - Ênfase1 11 2 2 2 2 2" xfId="6239"/>
    <cellStyle name="20% - Ênfase1 11 2 2 2 2 2 2" xfId="12498"/>
    <cellStyle name="20% - Ênfase1 11 2 2 2 2 3" xfId="9370"/>
    <cellStyle name="20% - Ênfase1 11 2 2 2 3" xfId="4675"/>
    <cellStyle name="20% - Ênfase1 11 2 2 2 3 2" xfId="10934"/>
    <cellStyle name="20% - Ênfase1 11 2 2 2 4" xfId="7806"/>
    <cellStyle name="20% - Ênfase1 11 2 2 3" xfId="2334"/>
    <cellStyle name="20% - Ênfase1 11 2 2 3 2" xfId="5463"/>
    <cellStyle name="20% - Ênfase1 11 2 2 3 2 2" xfId="11722"/>
    <cellStyle name="20% - Ênfase1 11 2 2 3 3" xfId="8594"/>
    <cellStyle name="20% - Ênfase1 11 2 2 4" xfId="3899"/>
    <cellStyle name="20% - Ênfase1 11 2 2 4 2" xfId="10158"/>
    <cellStyle name="20% - Ênfase1 11 2 2 5" xfId="7030"/>
    <cellStyle name="20% - Ênfase1 11 2 3" xfId="1157"/>
    <cellStyle name="20% - Ênfase1 11 2 3 2" xfId="2722"/>
    <cellStyle name="20% - Ênfase1 11 2 3 2 2" xfId="5851"/>
    <cellStyle name="20% - Ênfase1 11 2 3 2 2 2" xfId="12110"/>
    <cellStyle name="20% - Ênfase1 11 2 3 2 3" xfId="8982"/>
    <cellStyle name="20% - Ênfase1 11 2 3 3" xfId="4287"/>
    <cellStyle name="20% - Ênfase1 11 2 3 3 2" xfId="10546"/>
    <cellStyle name="20% - Ênfase1 11 2 3 4" xfId="7418"/>
    <cellStyle name="20% - Ênfase1 11 2 4" xfId="1946"/>
    <cellStyle name="20% - Ênfase1 11 2 4 2" xfId="5075"/>
    <cellStyle name="20% - Ênfase1 11 2 4 2 2" xfId="11334"/>
    <cellStyle name="20% - Ênfase1 11 2 4 3" xfId="8206"/>
    <cellStyle name="20% - Ênfase1 11 2 5" xfId="3511"/>
    <cellStyle name="20% - Ênfase1 11 2 5 2" xfId="9770"/>
    <cellStyle name="20% - Ênfase1 11 2 6" xfId="6642"/>
    <cellStyle name="20% - Ênfase1 11 3" xfId="581"/>
    <cellStyle name="20% - Ênfase1 11 3 2" xfId="1358"/>
    <cellStyle name="20% - Ênfase1 11 3 2 2" xfId="2923"/>
    <cellStyle name="20% - Ênfase1 11 3 2 2 2" xfId="6052"/>
    <cellStyle name="20% - Ênfase1 11 3 2 2 2 2" xfId="12311"/>
    <cellStyle name="20% - Ênfase1 11 3 2 2 3" xfId="9183"/>
    <cellStyle name="20% - Ênfase1 11 3 2 3" xfId="4488"/>
    <cellStyle name="20% - Ênfase1 11 3 2 3 2" xfId="10747"/>
    <cellStyle name="20% - Ênfase1 11 3 2 4" xfId="7619"/>
    <cellStyle name="20% - Ênfase1 11 3 3" xfId="2147"/>
    <cellStyle name="20% - Ênfase1 11 3 3 2" xfId="5276"/>
    <cellStyle name="20% - Ênfase1 11 3 3 2 2" xfId="11535"/>
    <cellStyle name="20% - Ênfase1 11 3 3 3" xfId="8407"/>
    <cellStyle name="20% - Ênfase1 11 3 4" xfId="3712"/>
    <cellStyle name="20% - Ênfase1 11 3 4 2" xfId="9971"/>
    <cellStyle name="20% - Ênfase1 11 3 5" xfId="6843"/>
    <cellStyle name="20% - Ênfase1 11 4" xfId="970"/>
    <cellStyle name="20% - Ênfase1 11 4 2" xfId="2535"/>
    <cellStyle name="20% - Ênfase1 11 4 2 2" xfId="5664"/>
    <cellStyle name="20% - Ênfase1 11 4 2 2 2" xfId="11923"/>
    <cellStyle name="20% - Ênfase1 11 4 2 3" xfId="8795"/>
    <cellStyle name="20% - Ênfase1 11 4 3" xfId="4100"/>
    <cellStyle name="20% - Ênfase1 11 4 3 2" xfId="10359"/>
    <cellStyle name="20% - Ênfase1 11 4 4" xfId="7231"/>
    <cellStyle name="20% - Ênfase1 11 5" xfId="1759"/>
    <cellStyle name="20% - Ênfase1 11 5 2" xfId="4888"/>
    <cellStyle name="20% - Ênfase1 11 5 2 2" xfId="11147"/>
    <cellStyle name="20% - Ênfase1 11 5 3" xfId="8019"/>
    <cellStyle name="20% - Ênfase1 11 6" xfId="3324"/>
    <cellStyle name="20% - Ênfase1 11 6 2" xfId="9583"/>
    <cellStyle name="20% - Ênfase1 11 7" xfId="6455"/>
    <cellStyle name="20% - Ênfase1 12" xfId="218"/>
    <cellStyle name="20% - Ênfase1 12 2" xfId="607"/>
    <cellStyle name="20% - Ênfase1 12 2 2" xfId="1384"/>
    <cellStyle name="20% - Ênfase1 12 2 2 2" xfId="2949"/>
    <cellStyle name="20% - Ênfase1 12 2 2 2 2" xfId="6078"/>
    <cellStyle name="20% - Ênfase1 12 2 2 2 2 2" xfId="12337"/>
    <cellStyle name="20% - Ênfase1 12 2 2 2 3" xfId="9209"/>
    <cellStyle name="20% - Ênfase1 12 2 2 3" xfId="4514"/>
    <cellStyle name="20% - Ênfase1 12 2 2 3 2" xfId="10773"/>
    <cellStyle name="20% - Ênfase1 12 2 2 4" xfId="7645"/>
    <cellStyle name="20% - Ênfase1 12 2 3" xfId="2173"/>
    <cellStyle name="20% - Ênfase1 12 2 3 2" xfId="5302"/>
    <cellStyle name="20% - Ênfase1 12 2 3 2 2" xfId="11561"/>
    <cellStyle name="20% - Ênfase1 12 2 3 3" xfId="8433"/>
    <cellStyle name="20% - Ênfase1 12 2 4" xfId="3738"/>
    <cellStyle name="20% - Ênfase1 12 2 4 2" xfId="9997"/>
    <cellStyle name="20% - Ênfase1 12 2 5" xfId="6869"/>
    <cellStyle name="20% - Ênfase1 12 3" xfId="996"/>
    <cellStyle name="20% - Ênfase1 12 3 2" xfId="2561"/>
    <cellStyle name="20% - Ênfase1 12 3 2 2" xfId="5690"/>
    <cellStyle name="20% - Ênfase1 12 3 2 2 2" xfId="11949"/>
    <cellStyle name="20% - Ênfase1 12 3 2 3" xfId="8821"/>
    <cellStyle name="20% - Ênfase1 12 3 3" xfId="4126"/>
    <cellStyle name="20% - Ênfase1 12 3 3 2" xfId="10385"/>
    <cellStyle name="20% - Ênfase1 12 3 4" xfId="7257"/>
    <cellStyle name="20% - Ênfase1 12 4" xfId="1785"/>
    <cellStyle name="20% - Ênfase1 12 4 2" xfId="4914"/>
    <cellStyle name="20% - Ênfase1 12 4 2 2" xfId="11173"/>
    <cellStyle name="20% - Ênfase1 12 4 3" xfId="8045"/>
    <cellStyle name="20% - Ênfase1 12 5" xfId="3350"/>
    <cellStyle name="20% - Ênfase1 12 5 2" xfId="9609"/>
    <cellStyle name="20% - Ênfase1 12 6" xfId="6481"/>
    <cellStyle name="20% - Ênfase1 13" xfId="392"/>
    <cellStyle name="20% - Ênfase1 13 2" xfId="781"/>
    <cellStyle name="20% - Ênfase1 13 2 2" xfId="1558"/>
    <cellStyle name="20% - Ênfase1 13 2 2 2" xfId="3123"/>
    <cellStyle name="20% - Ênfase1 13 2 2 2 2" xfId="6252"/>
    <cellStyle name="20% - Ênfase1 13 2 2 2 2 2" xfId="12511"/>
    <cellStyle name="20% - Ênfase1 13 2 2 2 3" xfId="9383"/>
    <cellStyle name="20% - Ênfase1 13 2 2 3" xfId="4688"/>
    <cellStyle name="20% - Ênfase1 13 2 2 3 2" xfId="10947"/>
    <cellStyle name="20% - Ênfase1 13 2 2 4" xfId="7819"/>
    <cellStyle name="20% - Ênfase1 13 2 3" xfId="2347"/>
    <cellStyle name="20% - Ênfase1 13 2 3 2" xfId="5476"/>
    <cellStyle name="20% - Ênfase1 13 2 3 2 2" xfId="11735"/>
    <cellStyle name="20% - Ênfase1 13 2 3 3" xfId="8607"/>
    <cellStyle name="20% - Ênfase1 13 2 4" xfId="3912"/>
    <cellStyle name="20% - Ênfase1 13 2 4 2" xfId="10171"/>
    <cellStyle name="20% - Ênfase1 13 2 5" xfId="7043"/>
    <cellStyle name="20% - Ênfase1 13 3" xfId="1170"/>
    <cellStyle name="20% - Ênfase1 13 3 2" xfId="2735"/>
    <cellStyle name="20% - Ênfase1 13 3 2 2" xfId="5864"/>
    <cellStyle name="20% - Ênfase1 13 3 2 2 2" xfId="12123"/>
    <cellStyle name="20% - Ênfase1 13 3 2 3" xfId="8995"/>
    <cellStyle name="20% - Ênfase1 13 3 3" xfId="4300"/>
    <cellStyle name="20% - Ênfase1 13 3 3 2" xfId="10559"/>
    <cellStyle name="20% - Ênfase1 13 3 4" xfId="7431"/>
    <cellStyle name="20% - Ênfase1 13 4" xfId="1959"/>
    <cellStyle name="20% - Ênfase1 13 4 2" xfId="5088"/>
    <cellStyle name="20% - Ênfase1 13 4 2 2" xfId="11347"/>
    <cellStyle name="20% - Ênfase1 13 4 3" xfId="8219"/>
    <cellStyle name="20% - Ênfase1 13 5" xfId="3524"/>
    <cellStyle name="20% - Ênfase1 13 5 2" xfId="9783"/>
    <cellStyle name="20% - Ênfase1 13 6" xfId="6655"/>
    <cellStyle name="20% - Ênfase1 14" xfId="205"/>
    <cellStyle name="20% - Ênfase1 14 2" xfId="594"/>
    <cellStyle name="20% - Ênfase1 14 2 2" xfId="1371"/>
    <cellStyle name="20% - Ênfase1 14 2 2 2" xfId="2936"/>
    <cellStyle name="20% - Ênfase1 14 2 2 2 2" xfId="6065"/>
    <cellStyle name="20% - Ênfase1 14 2 2 2 2 2" xfId="12324"/>
    <cellStyle name="20% - Ênfase1 14 2 2 2 3" xfId="9196"/>
    <cellStyle name="20% - Ênfase1 14 2 2 3" xfId="4501"/>
    <cellStyle name="20% - Ênfase1 14 2 2 3 2" xfId="10760"/>
    <cellStyle name="20% - Ênfase1 14 2 2 4" xfId="7632"/>
    <cellStyle name="20% - Ênfase1 14 2 3" xfId="2160"/>
    <cellStyle name="20% - Ênfase1 14 2 3 2" xfId="5289"/>
    <cellStyle name="20% - Ênfase1 14 2 3 2 2" xfId="11548"/>
    <cellStyle name="20% - Ênfase1 14 2 3 3" xfId="8420"/>
    <cellStyle name="20% - Ênfase1 14 2 4" xfId="3725"/>
    <cellStyle name="20% - Ênfase1 14 2 4 2" xfId="9984"/>
    <cellStyle name="20% - Ênfase1 14 2 5" xfId="6856"/>
    <cellStyle name="20% - Ênfase1 14 3" xfId="983"/>
    <cellStyle name="20% - Ênfase1 14 3 2" xfId="2548"/>
    <cellStyle name="20% - Ênfase1 14 3 2 2" xfId="5677"/>
    <cellStyle name="20% - Ênfase1 14 3 2 2 2" xfId="11936"/>
    <cellStyle name="20% - Ênfase1 14 3 2 3" xfId="8808"/>
    <cellStyle name="20% - Ênfase1 14 3 3" xfId="4113"/>
    <cellStyle name="20% - Ênfase1 14 3 3 2" xfId="10372"/>
    <cellStyle name="20% - Ênfase1 14 3 4" xfId="7244"/>
    <cellStyle name="20% - Ênfase1 14 4" xfId="1772"/>
    <cellStyle name="20% - Ênfase1 14 4 2" xfId="4901"/>
    <cellStyle name="20% - Ênfase1 14 4 2 2" xfId="11160"/>
    <cellStyle name="20% - Ênfase1 14 4 3" xfId="8032"/>
    <cellStyle name="20% - Ênfase1 14 5" xfId="3337"/>
    <cellStyle name="20% - Ênfase1 14 5 2" xfId="9596"/>
    <cellStyle name="20% - Ênfase1 14 6" xfId="6468"/>
    <cellStyle name="20% - Ênfase1 15" xfId="405"/>
    <cellStyle name="20% - Ênfase1 15 2" xfId="794"/>
    <cellStyle name="20% - Ênfase1 15 2 2" xfId="1571"/>
    <cellStyle name="20% - Ênfase1 15 2 2 2" xfId="3136"/>
    <cellStyle name="20% - Ênfase1 15 2 2 2 2" xfId="6265"/>
    <cellStyle name="20% - Ênfase1 15 2 2 2 2 2" xfId="12524"/>
    <cellStyle name="20% - Ênfase1 15 2 2 2 3" xfId="9396"/>
    <cellStyle name="20% - Ênfase1 15 2 2 3" xfId="4701"/>
    <cellStyle name="20% - Ênfase1 15 2 2 3 2" xfId="10960"/>
    <cellStyle name="20% - Ênfase1 15 2 2 4" xfId="7832"/>
    <cellStyle name="20% - Ênfase1 15 2 3" xfId="2360"/>
    <cellStyle name="20% - Ênfase1 15 2 3 2" xfId="5489"/>
    <cellStyle name="20% - Ênfase1 15 2 3 2 2" xfId="11748"/>
    <cellStyle name="20% - Ênfase1 15 2 3 3" xfId="8620"/>
    <cellStyle name="20% - Ênfase1 15 2 4" xfId="3925"/>
    <cellStyle name="20% - Ênfase1 15 2 4 2" xfId="10184"/>
    <cellStyle name="20% - Ênfase1 15 2 5" xfId="7056"/>
    <cellStyle name="20% - Ênfase1 15 3" xfId="1183"/>
    <cellStyle name="20% - Ênfase1 15 3 2" xfId="2748"/>
    <cellStyle name="20% - Ênfase1 15 3 2 2" xfId="5877"/>
    <cellStyle name="20% - Ênfase1 15 3 2 2 2" xfId="12136"/>
    <cellStyle name="20% - Ênfase1 15 3 2 3" xfId="9008"/>
    <cellStyle name="20% - Ênfase1 15 3 3" xfId="4313"/>
    <cellStyle name="20% - Ênfase1 15 3 3 2" xfId="10572"/>
    <cellStyle name="20% - Ênfase1 15 3 4" xfId="7444"/>
    <cellStyle name="20% - Ênfase1 15 4" xfId="1972"/>
    <cellStyle name="20% - Ênfase1 15 4 2" xfId="5101"/>
    <cellStyle name="20% - Ênfase1 15 4 2 2" xfId="11360"/>
    <cellStyle name="20% - Ênfase1 15 4 3" xfId="8232"/>
    <cellStyle name="20% - Ênfase1 15 5" xfId="3537"/>
    <cellStyle name="20% - Ênfase1 15 5 2" xfId="9796"/>
    <cellStyle name="20% - Ênfase1 15 6" xfId="6668"/>
    <cellStyle name="20% - Ênfase1 16" xfId="419"/>
    <cellStyle name="20% - Ênfase1 16 2" xfId="1197"/>
    <cellStyle name="20% - Ênfase1 16 2 2" xfId="2762"/>
    <cellStyle name="20% - Ênfase1 16 2 2 2" xfId="5891"/>
    <cellStyle name="20% - Ênfase1 16 2 2 2 2" xfId="12150"/>
    <cellStyle name="20% - Ênfase1 16 2 2 3" xfId="9022"/>
    <cellStyle name="20% - Ênfase1 16 2 3" xfId="4327"/>
    <cellStyle name="20% - Ênfase1 16 2 3 2" xfId="10586"/>
    <cellStyle name="20% - Ênfase1 16 2 4" xfId="7458"/>
    <cellStyle name="20% - Ênfase1 16 3" xfId="1986"/>
    <cellStyle name="20% - Ênfase1 16 3 2" xfId="5115"/>
    <cellStyle name="20% - Ênfase1 16 3 2 2" xfId="11374"/>
    <cellStyle name="20% - Ênfase1 16 3 3" xfId="8246"/>
    <cellStyle name="20% - Ênfase1 16 4" xfId="3551"/>
    <cellStyle name="20% - Ênfase1 16 4 2" xfId="9810"/>
    <cellStyle name="20% - Ênfase1 16 5" xfId="6682"/>
    <cellStyle name="20% - Ênfase1 17" xfId="808"/>
    <cellStyle name="20% - Ênfase1 17 2" xfId="2374"/>
    <cellStyle name="20% - Ênfase1 17 2 2" xfId="5503"/>
    <cellStyle name="20% - Ênfase1 17 2 2 2" xfId="11762"/>
    <cellStyle name="20% - Ênfase1 17 2 3" xfId="8634"/>
    <cellStyle name="20% - Ênfase1 17 3" xfId="3939"/>
    <cellStyle name="20% - Ênfase1 17 3 2" xfId="10198"/>
    <cellStyle name="20% - Ênfase1 17 4" xfId="7070"/>
    <cellStyle name="20% - Ênfase1 18" xfId="1584"/>
    <cellStyle name="20% - Ênfase1 18 2" xfId="4714"/>
    <cellStyle name="20% - Ênfase1 18 2 2" xfId="10973"/>
    <cellStyle name="20% - Ênfase1 18 3" xfId="7845"/>
    <cellStyle name="20% - Ênfase1 19" xfId="1598"/>
    <cellStyle name="20% - Ênfase1 19 2" xfId="4727"/>
    <cellStyle name="20% - Ênfase1 19 2 2" xfId="10986"/>
    <cellStyle name="20% - Ênfase1 19 3" xfId="7858"/>
    <cellStyle name="20% - Ênfase1 2" xfId="44"/>
    <cellStyle name="20% - Ênfase1 2 2" xfId="98"/>
    <cellStyle name="20% - Ênfase1 2 2 2" xfId="285"/>
    <cellStyle name="20% - Ênfase1 2 2 2 2" xfId="674"/>
    <cellStyle name="20% - Ênfase1 2 2 2 2 2" xfId="1451"/>
    <cellStyle name="20% - Ênfase1 2 2 2 2 2 2" xfId="3016"/>
    <cellStyle name="20% - Ênfase1 2 2 2 2 2 2 2" xfId="6145"/>
    <cellStyle name="20% - Ênfase1 2 2 2 2 2 2 2 2" xfId="12404"/>
    <cellStyle name="20% - Ênfase1 2 2 2 2 2 2 3" xfId="9276"/>
    <cellStyle name="20% - Ênfase1 2 2 2 2 2 3" xfId="4581"/>
    <cellStyle name="20% - Ênfase1 2 2 2 2 2 3 2" xfId="10840"/>
    <cellStyle name="20% - Ênfase1 2 2 2 2 2 4" xfId="7712"/>
    <cellStyle name="20% - Ênfase1 2 2 2 2 3" xfId="2240"/>
    <cellStyle name="20% - Ênfase1 2 2 2 2 3 2" xfId="5369"/>
    <cellStyle name="20% - Ênfase1 2 2 2 2 3 2 2" xfId="11628"/>
    <cellStyle name="20% - Ênfase1 2 2 2 2 3 3" xfId="8500"/>
    <cellStyle name="20% - Ênfase1 2 2 2 2 4" xfId="3805"/>
    <cellStyle name="20% - Ênfase1 2 2 2 2 4 2" xfId="10064"/>
    <cellStyle name="20% - Ênfase1 2 2 2 2 5" xfId="6936"/>
    <cellStyle name="20% - Ênfase1 2 2 2 3" xfId="1063"/>
    <cellStyle name="20% - Ênfase1 2 2 2 3 2" xfId="2628"/>
    <cellStyle name="20% - Ênfase1 2 2 2 3 2 2" xfId="5757"/>
    <cellStyle name="20% - Ênfase1 2 2 2 3 2 2 2" xfId="12016"/>
    <cellStyle name="20% - Ênfase1 2 2 2 3 2 3" xfId="8888"/>
    <cellStyle name="20% - Ênfase1 2 2 2 3 3" xfId="4193"/>
    <cellStyle name="20% - Ênfase1 2 2 2 3 3 2" xfId="10452"/>
    <cellStyle name="20% - Ênfase1 2 2 2 3 4" xfId="7324"/>
    <cellStyle name="20% - Ênfase1 2 2 2 4" xfId="1852"/>
    <cellStyle name="20% - Ênfase1 2 2 2 4 2" xfId="4981"/>
    <cellStyle name="20% - Ênfase1 2 2 2 4 2 2" xfId="11240"/>
    <cellStyle name="20% - Ênfase1 2 2 2 4 3" xfId="8112"/>
    <cellStyle name="20% - Ênfase1 2 2 2 5" xfId="3417"/>
    <cellStyle name="20% - Ênfase1 2 2 2 5 2" xfId="9676"/>
    <cellStyle name="20% - Ênfase1 2 2 2 6" xfId="6548"/>
    <cellStyle name="20% - Ênfase1 2 2 3" xfId="487"/>
    <cellStyle name="20% - Ênfase1 2 2 3 2" xfId="1264"/>
    <cellStyle name="20% - Ênfase1 2 2 3 2 2" xfId="2829"/>
    <cellStyle name="20% - Ênfase1 2 2 3 2 2 2" xfId="5958"/>
    <cellStyle name="20% - Ênfase1 2 2 3 2 2 2 2" xfId="12217"/>
    <cellStyle name="20% - Ênfase1 2 2 3 2 2 3" xfId="9089"/>
    <cellStyle name="20% - Ênfase1 2 2 3 2 3" xfId="4394"/>
    <cellStyle name="20% - Ênfase1 2 2 3 2 3 2" xfId="10653"/>
    <cellStyle name="20% - Ênfase1 2 2 3 2 4" xfId="7525"/>
    <cellStyle name="20% - Ênfase1 2 2 3 3" xfId="2053"/>
    <cellStyle name="20% - Ênfase1 2 2 3 3 2" xfId="5182"/>
    <cellStyle name="20% - Ênfase1 2 2 3 3 2 2" xfId="11441"/>
    <cellStyle name="20% - Ênfase1 2 2 3 3 3" xfId="8313"/>
    <cellStyle name="20% - Ênfase1 2 2 3 4" xfId="3618"/>
    <cellStyle name="20% - Ênfase1 2 2 3 4 2" xfId="9877"/>
    <cellStyle name="20% - Ênfase1 2 2 3 5" xfId="6749"/>
    <cellStyle name="20% - Ênfase1 2 2 4" xfId="876"/>
    <cellStyle name="20% - Ênfase1 2 2 4 2" xfId="2441"/>
    <cellStyle name="20% - Ênfase1 2 2 4 2 2" xfId="5570"/>
    <cellStyle name="20% - Ênfase1 2 2 4 2 2 2" xfId="11829"/>
    <cellStyle name="20% - Ênfase1 2 2 4 2 3" xfId="8701"/>
    <cellStyle name="20% - Ênfase1 2 2 4 3" xfId="4006"/>
    <cellStyle name="20% - Ênfase1 2 2 4 3 2" xfId="10265"/>
    <cellStyle name="20% - Ênfase1 2 2 4 4" xfId="7137"/>
    <cellStyle name="20% - Ênfase1 2 2 5" xfId="1665"/>
    <cellStyle name="20% - Ênfase1 2 2 5 2" xfId="4794"/>
    <cellStyle name="20% - Ênfase1 2 2 5 2 2" xfId="11053"/>
    <cellStyle name="20% - Ênfase1 2 2 5 3" xfId="7925"/>
    <cellStyle name="20% - Ênfase1 2 2 6" xfId="3230"/>
    <cellStyle name="20% - Ênfase1 2 2 6 2" xfId="9489"/>
    <cellStyle name="20% - Ênfase1 2 2 7" xfId="6361"/>
    <cellStyle name="20% - Ênfase1 2 3" xfId="232"/>
    <cellStyle name="20% - Ênfase1 2 3 2" xfId="621"/>
    <cellStyle name="20% - Ênfase1 2 3 2 2" xfId="1398"/>
    <cellStyle name="20% - Ênfase1 2 3 2 2 2" xfId="2963"/>
    <cellStyle name="20% - Ênfase1 2 3 2 2 2 2" xfId="6092"/>
    <cellStyle name="20% - Ênfase1 2 3 2 2 2 2 2" xfId="12351"/>
    <cellStyle name="20% - Ênfase1 2 3 2 2 2 3" xfId="9223"/>
    <cellStyle name="20% - Ênfase1 2 3 2 2 3" xfId="4528"/>
    <cellStyle name="20% - Ênfase1 2 3 2 2 3 2" xfId="10787"/>
    <cellStyle name="20% - Ênfase1 2 3 2 2 4" xfId="7659"/>
    <cellStyle name="20% - Ênfase1 2 3 2 3" xfId="2187"/>
    <cellStyle name="20% - Ênfase1 2 3 2 3 2" xfId="5316"/>
    <cellStyle name="20% - Ênfase1 2 3 2 3 2 2" xfId="11575"/>
    <cellStyle name="20% - Ênfase1 2 3 2 3 3" xfId="8447"/>
    <cellStyle name="20% - Ênfase1 2 3 2 4" xfId="3752"/>
    <cellStyle name="20% - Ênfase1 2 3 2 4 2" xfId="10011"/>
    <cellStyle name="20% - Ênfase1 2 3 2 5" xfId="6883"/>
    <cellStyle name="20% - Ênfase1 2 3 3" xfId="1010"/>
    <cellStyle name="20% - Ênfase1 2 3 3 2" xfId="2575"/>
    <cellStyle name="20% - Ênfase1 2 3 3 2 2" xfId="5704"/>
    <cellStyle name="20% - Ênfase1 2 3 3 2 2 2" xfId="11963"/>
    <cellStyle name="20% - Ênfase1 2 3 3 2 3" xfId="8835"/>
    <cellStyle name="20% - Ênfase1 2 3 3 3" xfId="4140"/>
    <cellStyle name="20% - Ênfase1 2 3 3 3 2" xfId="10399"/>
    <cellStyle name="20% - Ênfase1 2 3 3 4" xfId="7271"/>
    <cellStyle name="20% - Ênfase1 2 3 4" xfId="1799"/>
    <cellStyle name="20% - Ênfase1 2 3 4 2" xfId="4928"/>
    <cellStyle name="20% - Ênfase1 2 3 4 2 2" xfId="11187"/>
    <cellStyle name="20% - Ênfase1 2 3 4 3" xfId="8059"/>
    <cellStyle name="20% - Ênfase1 2 3 5" xfId="3364"/>
    <cellStyle name="20% - Ênfase1 2 3 5 2" xfId="9623"/>
    <cellStyle name="20% - Ênfase1 2 3 6" xfId="6495"/>
    <cellStyle name="20% - Ênfase1 2 4" xfId="434"/>
    <cellStyle name="20% - Ênfase1 2 4 2" xfId="1211"/>
    <cellStyle name="20% - Ênfase1 2 4 2 2" xfId="2776"/>
    <cellStyle name="20% - Ênfase1 2 4 2 2 2" xfId="5905"/>
    <cellStyle name="20% - Ênfase1 2 4 2 2 2 2" xfId="12164"/>
    <cellStyle name="20% - Ênfase1 2 4 2 2 3" xfId="9036"/>
    <cellStyle name="20% - Ênfase1 2 4 2 3" xfId="4341"/>
    <cellStyle name="20% - Ênfase1 2 4 2 3 2" xfId="10600"/>
    <cellStyle name="20% - Ênfase1 2 4 2 4" xfId="7472"/>
    <cellStyle name="20% - Ênfase1 2 4 3" xfId="2000"/>
    <cellStyle name="20% - Ênfase1 2 4 3 2" xfId="5129"/>
    <cellStyle name="20% - Ênfase1 2 4 3 2 2" xfId="11388"/>
    <cellStyle name="20% - Ênfase1 2 4 3 3" xfId="8260"/>
    <cellStyle name="20% - Ênfase1 2 4 4" xfId="3565"/>
    <cellStyle name="20% - Ênfase1 2 4 4 2" xfId="9824"/>
    <cellStyle name="20% - Ênfase1 2 4 5" xfId="6696"/>
    <cellStyle name="20% - Ênfase1 2 5" xfId="823"/>
    <cellStyle name="20% - Ênfase1 2 5 2" xfId="2388"/>
    <cellStyle name="20% - Ênfase1 2 5 2 2" xfId="5517"/>
    <cellStyle name="20% - Ênfase1 2 5 2 2 2" xfId="11776"/>
    <cellStyle name="20% - Ênfase1 2 5 2 3" xfId="8648"/>
    <cellStyle name="20% - Ênfase1 2 5 3" xfId="3953"/>
    <cellStyle name="20% - Ênfase1 2 5 3 2" xfId="10212"/>
    <cellStyle name="20% - Ênfase1 2 5 4" xfId="7084"/>
    <cellStyle name="20% - Ênfase1 2 6" xfId="1612"/>
    <cellStyle name="20% - Ênfase1 2 6 2" xfId="4741"/>
    <cellStyle name="20% - Ênfase1 2 6 2 2" xfId="11000"/>
    <cellStyle name="20% - Ênfase1 2 6 3" xfId="7872"/>
    <cellStyle name="20% - Ênfase1 2 7" xfId="3177"/>
    <cellStyle name="20% - Ênfase1 2 7 2" xfId="9436"/>
    <cellStyle name="20% - Ênfase1 2 8" xfId="6308"/>
    <cellStyle name="20% - Ênfase1 20" xfId="3163"/>
    <cellStyle name="20% - Ênfase1 20 2" xfId="9422"/>
    <cellStyle name="20% - Ênfase1 21" xfId="3149"/>
    <cellStyle name="20% - Ênfase1 21 2" xfId="9409"/>
    <cellStyle name="20% - Ênfase1 22" xfId="6279"/>
    <cellStyle name="20% - Ênfase1 22 2" xfId="12538"/>
    <cellStyle name="20% - Ênfase1 23" xfId="6293"/>
    <cellStyle name="20% - Ênfase1 24" xfId="12559"/>
    <cellStyle name="20% - Ênfase1 3" xfId="57"/>
    <cellStyle name="20% - Ênfase1 3 2" xfId="111"/>
    <cellStyle name="20% - Ênfase1 3 2 2" xfId="298"/>
    <cellStyle name="20% - Ênfase1 3 2 2 2" xfId="687"/>
    <cellStyle name="20% - Ênfase1 3 2 2 2 2" xfId="1464"/>
    <cellStyle name="20% - Ênfase1 3 2 2 2 2 2" xfId="3029"/>
    <cellStyle name="20% - Ênfase1 3 2 2 2 2 2 2" xfId="6158"/>
    <cellStyle name="20% - Ênfase1 3 2 2 2 2 2 2 2" xfId="12417"/>
    <cellStyle name="20% - Ênfase1 3 2 2 2 2 2 3" xfId="9289"/>
    <cellStyle name="20% - Ênfase1 3 2 2 2 2 3" xfId="4594"/>
    <cellStyle name="20% - Ênfase1 3 2 2 2 2 3 2" xfId="10853"/>
    <cellStyle name="20% - Ênfase1 3 2 2 2 2 4" xfId="7725"/>
    <cellStyle name="20% - Ênfase1 3 2 2 2 3" xfId="2253"/>
    <cellStyle name="20% - Ênfase1 3 2 2 2 3 2" xfId="5382"/>
    <cellStyle name="20% - Ênfase1 3 2 2 2 3 2 2" xfId="11641"/>
    <cellStyle name="20% - Ênfase1 3 2 2 2 3 3" xfId="8513"/>
    <cellStyle name="20% - Ênfase1 3 2 2 2 4" xfId="3818"/>
    <cellStyle name="20% - Ênfase1 3 2 2 2 4 2" xfId="10077"/>
    <cellStyle name="20% - Ênfase1 3 2 2 2 5" xfId="6949"/>
    <cellStyle name="20% - Ênfase1 3 2 2 3" xfId="1076"/>
    <cellStyle name="20% - Ênfase1 3 2 2 3 2" xfId="2641"/>
    <cellStyle name="20% - Ênfase1 3 2 2 3 2 2" xfId="5770"/>
    <cellStyle name="20% - Ênfase1 3 2 2 3 2 2 2" xfId="12029"/>
    <cellStyle name="20% - Ênfase1 3 2 2 3 2 3" xfId="8901"/>
    <cellStyle name="20% - Ênfase1 3 2 2 3 3" xfId="4206"/>
    <cellStyle name="20% - Ênfase1 3 2 2 3 3 2" xfId="10465"/>
    <cellStyle name="20% - Ênfase1 3 2 2 3 4" xfId="7337"/>
    <cellStyle name="20% - Ênfase1 3 2 2 4" xfId="1865"/>
    <cellStyle name="20% - Ênfase1 3 2 2 4 2" xfId="4994"/>
    <cellStyle name="20% - Ênfase1 3 2 2 4 2 2" xfId="11253"/>
    <cellStyle name="20% - Ênfase1 3 2 2 4 3" xfId="8125"/>
    <cellStyle name="20% - Ênfase1 3 2 2 5" xfId="3430"/>
    <cellStyle name="20% - Ênfase1 3 2 2 5 2" xfId="9689"/>
    <cellStyle name="20% - Ênfase1 3 2 2 6" xfId="6561"/>
    <cellStyle name="20% - Ênfase1 3 2 3" xfId="500"/>
    <cellStyle name="20% - Ênfase1 3 2 3 2" xfId="1277"/>
    <cellStyle name="20% - Ênfase1 3 2 3 2 2" xfId="2842"/>
    <cellStyle name="20% - Ênfase1 3 2 3 2 2 2" xfId="5971"/>
    <cellStyle name="20% - Ênfase1 3 2 3 2 2 2 2" xfId="12230"/>
    <cellStyle name="20% - Ênfase1 3 2 3 2 2 3" xfId="9102"/>
    <cellStyle name="20% - Ênfase1 3 2 3 2 3" xfId="4407"/>
    <cellStyle name="20% - Ênfase1 3 2 3 2 3 2" xfId="10666"/>
    <cellStyle name="20% - Ênfase1 3 2 3 2 4" xfId="7538"/>
    <cellStyle name="20% - Ênfase1 3 2 3 3" xfId="2066"/>
    <cellStyle name="20% - Ênfase1 3 2 3 3 2" xfId="5195"/>
    <cellStyle name="20% - Ênfase1 3 2 3 3 2 2" xfId="11454"/>
    <cellStyle name="20% - Ênfase1 3 2 3 3 3" xfId="8326"/>
    <cellStyle name="20% - Ênfase1 3 2 3 4" xfId="3631"/>
    <cellStyle name="20% - Ênfase1 3 2 3 4 2" xfId="9890"/>
    <cellStyle name="20% - Ênfase1 3 2 3 5" xfId="6762"/>
    <cellStyle name="20% - Ênfase1 3 2 4" xfId="889"/>
    <cellStyle name="20% - Ênfase1 3 2 4 2" xfId="2454"/>
    <cellStyle name="20% - Ênfase1 3 2 4 2 2" xfId="5583"/>
    <cellStyle name="20% - Ênfase1 3 2 4 2 2 2" xfId="11842"/>
    <cellStyle name="20% - Ênfase1 3 2 4 2 3" xfId="8714"/>
    <cellStyle name="20% - Ênfase1 3 2 4 3" xfId="4019"/>
    <cellStyle name="20% - Ênfase1 3 2 4 3 2" xfId="10278"/>
    <cellStyle name="20% - Ênfase1 3 2 4 4" xfId="7150"/>
    <cellStyle name="20% - Ênfase1 3 2 5" xfId="1678"/>
    <cellStyle name="20% - Ênfase1 3 2 5 2" xfId="4807"/>
    <cellStyle name="20% - Ênfase1 3 2 5 2 2" xfId="11066"/>
    <cellStyle name="20% - Ênfase1 3 2 5 3" xfId="7938"/>
    <cellStyle name="20% - Ênfase1 3 2 6" xfId="3243"/>
    <cellStyle name="20% - Ênfase1 3 2 6 2" xfId="9502"/>
    <cellStyle name="20% - Ênfase1 3 2 7" xfId="6374"/>
    <cellStyle name="20% - Ênfase1 3 3" xfId="245"/>
    <cellStyle name="20% - Ênfase1 3 3 2" xfId="634"/>
    <cellStyle name="20% - Ênfase1 3 3 2 2" xfId="1411"/>
    <cellStyle name="20% - Ênfase1 3 3 2 2 2" xfId="2976"/>
    <cellStyle name="20% - Ênfase1 3 3 2 2 2 2" xfId="6105"/>
    <cellStyle name="20% - Ênfase1 3 3 2 2 2 2 2" xfId="12364"/>
    <cellStyle name="20% - Ênfase1 3 3 2 2 2 3" xfId="9236"/>
    <cellStyle name="20% - Ênfase1 3 3 2 2 3" xfId="4541"/>
    <cellStyle name="20% - Ênfase1 3 3 2 2 3 2" xfId="10800"/>
    <cellStyle name="20% - Ênfase1 3 3 2 2 4" xfId="7672"/>
    <cellStyle name="20% - Ênfase1 3 3 2 3" xfId="2200"/>
    <cellStyle name="20% - Ênfase1 3 3 2 3 2" xfId="5329"/>
    <cellStyle name="20% - Ênfase1 3 3 2 3 2 2" xfId="11588"/>
    <cellStyle name="20% - Ênfase1 3 3 2 3 3" xfId="8460"/>
    <cellStyle name="20% - Ênfase1 3 3 2 4" xfId="3765"/>
    <cellStyle name="20% - Ênfase1 3 3 2 4 2" xfId="10024"/>
    <cellStyle name="20% - Ênfase1 3 3 2 5" xfId="6896"/>
    <cellStyle name="20% - Ênfase1 3 3 3" xfId="1023"/>
    <cellStyle name="20% - Ênfase1 3 3 3 2" xfId="2588"/>
    <cellStyle name="20% - Ênfase1 3 3 3 2 2" xfId="5717"/>
    <cellStyle name="20% - Ênfase1 3 3 3 2 2 2" xfId="11976"/>
    <cellStyle name="20% - Ênfase1 3 3 3 2 3" xfId="8848"/>
    <cellStyle name="20% - Ênfase1 3 3 3 3" xfId="4153"/>
    <cellStyle name="20% - Ênfase1 3 3 3 3 2" xfId="10412"/>
    <cellStyle name="20% - Ênfase1 3 3 3 4" xfId="7284"/>
    <cellStyle name="20% - Ênfase1 3 3 4" xfId="1812"/>
    <cellStyle name="20% - Ênfase1 3 3 4 2" xfId="4941"/>
    <cellStyle name="20% - Ênfase1 3 3 4 2 2" xfId="11200"/>
    <cellStyle name="20% - Ênfase1 3 3 4 3" xfId="8072"/>
    <cellStyle name="20% - Ênfase1 3 3 5" xfId="3377"/>
    <cellStyle name="20% - Ênfase1 3 3 5 2" xfId="9636"/>
    <cellStyle name="20% - Ênfase1 3 3 6" xfId="6508"/>
    <cellStyle name="20% - Ênfase1 3 4" xfId="447"/>
    <cellStyle name="20% - Ênfase1 3 4 2" xfId="1224"/>
    <cellStyle name="20% - Ênfase1 3 4 2 2" xfId="2789"/>
    <cellStyle name="20% - Ênfase1 3 4 2 2 2" xfId="5918"/>
    <cellStyle name="20% - Ênfase1 3 4 2 2 2 2" xfId="12177"/>
    <cellStyle name="20% - Ênfase1 3 4 2 2 3" xfId="9049"/>
    <cellStyle name="20% - Ênfase1 3 4 2 3" xfId="4354"/>
    <cellStyle name="20% - Ênfase1 3 4 2 3 2" xfId="10613"/>
    <cellStyle name="20% - Ênfase1 3 4 2 4" xfId="7485"/>
    <cellStyle name="20% - Ênfase1 3 4 3" xfId="2013"/>
    <cellStyle name="20% - Ênfase1 3 4 3 2" xfId="5142"/>
    <cellStyle name="20% - Ênfase1 3 4 3 2 2" xfId="11401"/>
    <cellStyle name="20% - Ênfase1 3 4 3 3" xfId="8273"/>
    <cellStyle name="20% - Ênfase1 3 4 4" xfId="3578"/>
    <cellStyle name="20% - Ênfase1 3 4 4 2" xfId="9837"/>
    <cellStyle name="20% - Ênfase1 3 4 5" xfId="6709"/>
    <cellStyle name="20% - Ênfase1 3 5" xfId="836"/>
    <cellStyle name="20% - Ênfase1 3 5 2" xfId="2401"/>
    <cellStyle name="20% - Ênfase1 3 5 2 2" xfId="5530"/>
    <cellStyle name="20% - Ênfase1 3 5 2 2 2" xfId="11789"/>
    <cellStyle name="20% - Ênfase1 3 5 2 3" xfId="8661"/>
    <cellStyle name="20% - Ênfase1 3 5 3" xfId="3966"/>
    <cellStyle name="20% - Ênfase1 3 5 3 2" xfId="10225"/>
    <cellStyle name="20% - Ênfase1 3 5 4" xfId="7097"/>
    <cellStyle name="20% - Ênfase1 3 6" xfId="1625"/>
    <cellStyle name="20% - Ênfase1 3 6 2" xfId="4754"/>
    <cellStyle name="20% - Ênfase1 3 6 2 2" xfId="11013"/>
    <cellStyle name="20% - Ênfase1 3 6 3" xfId="7885"/>
    <cellStyle name="20% - Ênfase1 3 7" xfId="3190"/>
    <cellStyle name="20% - Ênfase1 3 7 2" xfId="9449"/>
    <cellStyle name="20% - Ênfase1 3 8" xfId="6321"/>
    <cellStyle name="20% - Ênfase1 4" xfId="84"/>
    <cellStyle name="20% - Ênfase1 4 2" xfId="271"/>
    <cellStyle name="20% - Ênfase1 4 2 2" xfId="660"/>
    <cellStyle name="20% - Ênfase1 4 2 2 2" xfId="1437"/>
    <cellStyle name="20% - Ênfase1 4 2 2 2 2" xfId="3002"/>
    <cellStyle name="20% - Ênfase1 4 2 2 2 2 2" xfId="6131"/>
    <cellStyle name="20% - Ênfase1 4 2 2 2 2 2 2" xfId="12390"/>
    <cellStyle name="20% - Ênfase1 4 2 2 2 2 3" xfId="9262"/>
    <cellStyle name="20% - Ênfase1 4 2 2 2 3" xfId="4567"/>
    <cellStyle name="20% - Ênfase1 4 2 2 2 3 2" xfId="10826"/>
    <cellStyle name="20% - Ênfase1 4 2 2 2 4" xfId="7698"/>
    <cellStyle name="20% - Ênfase1 4 2 2 3" xfId="2226"/>
    <cellStyle name="20% - Ênfase1 4 2 2 3 2" xfId="5355"/>
    <cellStyle name="20% - Ênfase1 4 2 2 3 2 2" xfId="11614"/>
    <cellStyle name="20% - Ênfase1 4 2 2 3 3" xfId="8486"/>
    <cellStyle name="20% - Ênfase1 4 2 2 4" xfId="3791"/>
    <cellStyle name="20% - Ênfase1 4 2 2 4 2" xfId="10050"/>
    <cellStyle name="20% - Ênfase1 4 2 2 5" xfId="6922"/>
    <cellStyle name="20% - Ênfase1 4 2 3" xfId="1049"/>
    <cellStyle name="20% - Ênfase1 4 2 3 2" xfId="2614"/>
    <cellStyle name="20% - Ênfase1 4 2 3 2 2" xfId="5743"/>
    <cellStyle name="20% - Ênfase1 4 2 3 2 2 2" xfId="12002"/>
    <cellStyle name="20% - Ênfase1 4 2 3 2 3" xfId="8874"/>
    <cellStyle name="20% - Ênfase1 4 2 3 3" xfId="4179"/>
    <cellStyle name="20% - Ênfase1 4 2 3 3 2" xfId="10438"/>
    <cellStyle name="20% - Ênfase1 4 2 3 4" xfId="7310"/>
    <cellStyle name="20% - Ênfase1 4 2 4" xfId="1838"/>
    <cellStyle name="20% - Ênfase1 4 2 4 2" xfId="4967"/>
    <cellStyle name="20% - Ênfase1 4 2 4 2 2" xfId="11226"/>
    <cellStyle name="20% - Ênfase1 4 2 4 3" xfId="8098"/>
    <cellStyle name="20% - Ênfase1 4 2 5" xfId="3403"/>
    <cellStyle name="20% - Ênfase1 4 2 5 2" xfId="9662"/>
    <cellStyle name="20% - Ênfase1 4 2 6" xfId="6534"/>
    <cellStyle name="20% - Ênfase1 4 3" xfId="473"/>
    <cellStyle name="20% - Ênfase1 4 3 2" xfId="1250"/>
    <cellStyle name="20% - Ênfase1 4 3 2 2" xfId="2815"/>
    <cellStyle name="20% - Ênfase1 4 3 2 2 2" xfId="5944"/>
    <cellStyle name="20% - Ênfase1 4 3 2 2 2 2" xfId="12203"/>
    <cellStyle name="20% - Ênfase1 4 3 2 2 3" xfId="9075"/>
    <cellStyle name="20% - Ênfase1 4 3 2 3" xfId="4380"/>
    <cellStyle name="20% - Ênfase1 4 3 2 3 2" xfId="10639"/>
    <cellStyle name="20% - Ênfase1 4 3 2 4" xfId="7511"/>
    <cellStyle name="20% - Ênfase1 4 3 3" xfId="2039"/>
    <cellStyle name="20% - Ênfase1 4 3 3 2" xfId="5168"/>
    <cellStyle name="20% - Ênfase1 4 3 3 2 2" xfId="11427"/>
    <cellStyle name="20% - Ênfase1 4 3 3 3" xfId="8299"/>
    <cellStyle name="20% - Ênfase1 4 3 4" xfId="3604"/>
    <cellStyle name="20% - Ênfase1 4 3 4 2" xfId="9863"/>
    <cellStyle name="20% - Ênfase1 4 3 5" xfId="6735"/>
    <cellStyle name="20% - Ênfase1 4 4" xfId="862"/>
    <cellStyle name="20% - Ênfase1 4 4 2" xfId="2427"/>
    <cellStyle name="20% - Ênfase1 4 4 2 2" xfId="5556"/>
    <cellStyle name="20% - Ênfase1 4 4 2 2 2" xfId="11815"/>
    <cellStyle name="20% - Ênfase1 4 4 2 3" xfId="8687"/>
    <cellStyle name="20% - Ênfase1 4 4 3" xfId="3992"/>
    <cellStyle name="20% - Ênfase1 4 4 3 2" xfId="10251"/>
    <cellStyle name="20% - Ênfase1 4 4 4" xfId="7123"/>
    <cellStyle name="20% - Ênfase1 4 5" xfId="1651"/>
    <cellStyle name="20% - Ênfase1 4 5 2" xfId="4780"/>
    <cellStyle name="20% - Ênfase1 4 5 2 2" xfId="11039"/>
    <cellStyle name="20% - Ênfase1 4 5 3" xfId="7911"/>
    <cellStyle name="20% - Ênfase1 4 6" xfId="3216"/>
    <cellStyle name="20% - Ênfase1 4 6 2" xfId="9475"/>
    <cellStyle name="20% - Ênfase1 4 7" xfId="6347"/>
    <cellStyle name="20% - Ênfase1 5" xfId="70"/>
    <cellStyle name="20% - Ênfase1 5 2" xfId="258"/>
    <cellStyle name="20% - Ênfase1 5 2 2" xfId="647"/>
    <cellStyle name="20% - Ênfase1 5 2 2 2" xfId="1424"/>
    <cellStyle name="20% - Ênfase1 5 2 2 2 2" xfId="2989"/>
    <cellStyle name="20% - Ênfase1 5 2 2 2 2 2" xfId="6118"/>
    <cellStyle name="20% - Ênfase1 5 2 2 2 2 2 2" xfId="12377"/>
    <cellStyle name="20% - Ênfase1 5 2 2 2 2 3" xfId="9249"/>
    <cellStyle name="20% - Ênfase1 5 2 2 2 3" xfId="4554"/>
    <cellStyle name="20% - Ênfase1 5 2 2 2 3 2" xfId="10813"/>
    <cellStyle name="20% - Ênfase1 5 2 2 2 4" xfId="7685"/>
    <cellStyle name="20% - Ênfase1 5 2 2 3" xfId="2213"/>
    <cellStyle name="20% - Ênfase1 5 2 2 3 2" xfId="5342"/>
    <cellStyle name="20% - Ênfase1 5 2 2 3 2 2" xfId="11601"/>
    <cellStyle name="20% - Ênfase1 5 2 2 3 3" xfId="8473"/>
    <cellStyle name="20% - Ênfase1 5 2 2 4" xfId="3778"/>
    <cellStyle name="20% - Ênfase1 5 2 2 4 2" xfId="10037"/>
    <cellStyle name="20% - Ênfase1 5 2 2 5" xfId="6909"/>
    <cellStyle name="20% - Ênfase1 5 2 3" xfId="1036"/>
    <cellStyle name="20% - Ênfase1 5 2 3 2" xfId="2601"/>
    <cellStyle name="20% - Ênfase1 5 2 3 2 2" xfId="5730"/>
    <cellStyle name="20% - Ênfase1 5 2 3 2 2 2" xfId="11989"/>
    <cellStyle name="20% - Ênfase1 5 2 3 2 3" xfId="8861"/>
    <cellStyle name="20% - Ênfase1 5 2 3 3" xfId="4166"/>
    <cellStyle name="20% - Ênfase1 5 2 3 3 2" xfId="10425"/>
    <cellStyle name="20% - Ênfase1 5 2 3 4" xfId="7297"/>
    <cellStyle name="20% - Ênfase1 5 2 4" xfId="1825"/>
    <cellStyle name="20% - Ênfase1 5 2 4 2" xfId="4954"/>
    <cellStyle name="20% - Ênfase1 5 2 4 2 2" xfId="11213"/>
    <cellStyle name="20% - Ênfase1 5 2 4 3" xfId="8085"/>
    <cellStyle name="20% - Ênfase1 5 2 5" xfId="3390"/>
    <cellStyle name="20% - Ênfase1 5 2 5 2" xfId="9649"/>
    <cellStyle name="20% - Ênfase1 5 2 6" xfId="6521"/>
    <cellStyle name="20% - Ênfase1 5 3" xfId="460"/>
    <cellStyle name="20% - Ênfase1 5 3 2" xfId="1237"/>
    <cellStyle name="20% - Ênfase1 5 3 2 2" xfId="2802"/>
    <cellStyle name="20% - Ênfase1 5 3 2 2 2" xfId="5931"/>
    <cellStyle name="20% - Ênfase1 5 3 2 2 2 2" xfId="12190"/>
    <cellStyle name="20% - Ênfase1 5 3 2 2 3" xfId="9062"/>
    <cellStyle name="20% - Ênfase1 5 3 2 3" xfId="4367"/>
    <cellStyle name="20% - Ênfase1 5 3 2 3 2" xfId="10626"/>
    <cellStyle name="20% - Ênfase1 5 3 2 4" xfId="7498"/>
    <cellStyle name="20% - Ênfase1 5 3 3" xfId="2026"/>
    <cellStyle name="20% - Ênfase1 5 3 3 2" xfId="5155"/>
    <cellStyle name="20% - Ênfase1 5 3 3 2 2" xfId="11414"/>
    <cellStyle name="20% - Ênfase1 5 3 3 3" xfId="8286"/>
    <cellStyle name="20% - Ênfase1 5 3 4" xfId="3591"/>
    <cellStyle name="20% - Ênfase1 5 3 4 2" xfId="9850"/>
    <cellStyle name="20% - Ênfase1 5 3 5" xfId="6722"/>
    <cellStyle name="20% - Ênfase1 5 4" xfId="849"/>
    <cellStyle name="20% - Ênfase1 5 4 2" xfId="2414"/>
    <cellStyle name="20% - Ênfase1 5 4 2 2" xfId="5543"/>
    <cellStyle name="20% - Ênfase1 5 4 2 2 2" xfId="11802"/>
    <cellStyle name="20% - Ênfase1 5 4 2 3" xfId="8674"/>
    <cellStyle name="20% - Ênfase1 5 4 3" xfId="3979"/>
    <cellStyle name="20% - Ênfase1 5 4 3 2" xfId="10238"/>
    <cellStyle name="20% - Ênfase1 5 4 4" xfId="7110"/>
    <cellStyle name="20% - Ênfase1 5 5" xfId="1638"/>
    <cellStyle name="20% - Ênfase1 5 5 2" xfId="4767"/>
    <cellStyle name="20% - Ênfase1 5 5 2 2" xfId="11026"/>
    <cellStyle name="20% - Ênfase1 5 5 3" xfId="7898"/>
    <cellStyle name="20% - Ênfase1 5 6" xfId="3203"/>
    <cellStyle name="20% - Ênfase1 5 6 2" xfId="9462"/>
    <cellStyle name="20% - Ênfase1 5 7" xfId="6334"/>
    <cellStyle name="20% - Ênfase1 6" xfId="124"/>
    <cellStyle name="20% - Ênfase1 6 2" xfId="311"/>
    <cellStyle name="20% - Ênfase1 6 2 2" xfId="700"/>
    <cellStyle name="20% - Ênfase1 6 2 2 2" xfId="1477"/>
    <cellStyle name="20% - Ênfase1 6 2 2 2 2" xfId="3042"/>
    <cellStyle name="20% - Ênfase1 6 2 2 2 2 2" xfId="6171"/>
    <cellStyle name="20% - Ênfase1 6 2 2 2 2 2 2" xfId="12430"/>
    <cellStyle name="20% - Ênfase1 6 2 2 2 2 3" xfId="9302"/>
    <cellStyle name="20% - Ênfase1 6 2 2 2 3" xfId="4607"/>
    <cellStyle name="20% - Ênfase1 6 2 2 2 3 2" xfId="10866"/>
    <cellStyle name="20% - Ênfase1 6 2 2 2 4" xfId="7738"/>
    <cellStyle name="20% - Ênfase1 6 2 2 3" xfId="2266"/>
    <cellStyle name="20% - Ênfase1 6 2 2 3 2" xfId="5395"/>
    <cellStyle name="20% - Ênfase1 6 2 2 3 2 2" xfId="11654"/>
    <cellStyle name="20% - Ênfase1 6 2 2 3 3" xfId="8526"/>
    <cellStyle name="20% - Ênfase1 6 2 2 4" xfId="3831"/>
    <cellStyle name="20% - Ênfase1 6 2 2 4 2" xfId="10090"/>
    <cellStyle name="20% - Ênfase1 6 2 2 5" xfId="6962"/>
    <cellStyle name="20% - Ênfase1 6 2 3" xfId="1089"/>
    <cellStyle name="20% - Ênfase1 6 2 3 2" xfId="2654"/>
    <cellStyle name="20% - Ênfase1 6 2 3 2 2" xfId="5783"/>
    <cellStyle name="20% - Ênfase1 6 2 3 2 2 2" xfId="12042"/>
    <cellStyle name="20% - Ênfase1 6 2 3 2 3" xfId="8914"/>
    <cellStyle name="20% - Ênfase1 6 2 3 3" xfId="4219"/>
    <cellStyle name="20% - Ênfase1 6 2 3 3 2" xfId="10478"/>
    <cellStyle name="20% - Ênfase1 6 2 3 4" xfId="7350"/>
    <cellStyle name="20% - Ênfase1 6 2 4" xfId="1878"/>
    <cellStyle name="20% - Ênfase1 6 2 4 2" xfId="5007"/>
    <cellStyle name="20% - Ênfase1 6 2 4 2 2" xfId="11266"/>
    <cellStyle name="20% - Ênfase1 6 2 4 3" xfId="8138"/>
    <cellStyle name="20% - Ênfase1 6 2 5" xfId="3443"/>
    <cellStyle name="20% - Ênfase1 6 2 5 2" xfId="9702"/>
    <cellStyle name="20% - Ênfase1 6 2 6" xfId="6574"/>
    <cellStyle name="20% - Ênfase1 6 3" xfId="513"/>
    <cellStyle name="20% - Ênfase1 6 3 2" xfId="1290"/>
    <cellStyle name="20% - Ênfase1 6 3 2 2" xfId="2855"/>
    <cellStyle name="20% - Ênfase1 6 3 2 2 2" xfId="5984"/>
    <cellStyle name="20% - Ênfase1 6 3 2 2 2 2" xfId="12243"/>
    <cellStyle name="20% - Ênfase1 6 3 2 2 3" xfId="9115"/>
    <cellStyle name="20% - Ênfase1 6 3 2 3" xfId="4420"/>
    <cellStyle name="20% - Ênfase1 6 3 2 3 2" xfId="10679"/>
    <cellStyle name="20% - Ênfase1 6 3 2 4" xfId="7551"/>
    <cellStyle name="20% - Ênfase1 6 3 3" xfId="2079"/>
    <cellStyle name="20% - Ênfase1 6 3 3 2" xfId="5208"/>
    <cellStyle name="20% - Ênfase1 6 3 3 2 2" xfId="11467"/>
    <cellStyle name="20% - Ênfase1 6 3 3 3" xfId="8339"/>
    <cellStyle name="20% - Ênfase1 6 3 4" xfId="3644"/>
    <cellStyle name="20% - Ênfase1 6 3 4 2" xfId="9903"/>
    <cellStyle name="20% - Ênfase1 6 3 5" xfId="6775"/>
    <cellStyle name="20% - Ênfase1 6 4" xfId="902"/>
    <cellStyle name="20% - Ênfase1 6 4 2" xfId="2467"/>
    <cellStyle name="20% - Ênfase1 6 4 2 2" xfId="5596"/>
    <cellStyle name="20% - Ênfase1 6 4 2 2 2" xfId="11855"/>
    <cellStyle name="20% - Ênfase1 6 4 2 3" xfId="8727"/>
    <cellStyle name="20% - Ênfase1 6 4 3" xfId="4032"/>
    <cellStyle name="20% - Ênfase1 6 4 3 2" xfId="10291"/>
    <cellStyle name="20% - Ênfase1 6 4 4" xfId="7163"/>
    <cellStyle name="20% - Ênfase1 6 5" xfId="1691"/>
    <cellStyle name="20% - Ênfase1 6 5 2" xfId="4820"/>
    <cellStyle name="20% - Ênfase1 6 5 2 2" xfId="11079"/>
    <cellStyle name="20% - Ênfase1 6 5 3" xfId="7951"/>
    <cellStyle name="20% - Ênfase1 6 6" xfId="3256"/>
    <cellStyle name="20% - Ênfase1 6 6 2" xfId="9515"/>
    <cellStyle name="20% - Ênfase1 6 7" xfId="6387"/>
    <cellStyle name="20% - Ênfase1 7" xfId="138"/>
    <cellStyle name="20% - Ênfase1 7 2" xfId="325"/>
    <cellStyle name="20% - Ênfase1 7 2 2" xfId="714"/>
    <cellStyle name="20% - Ênfase1 7 2 2 2" xfId="1491"/>
    <cellStyle name="20% - Ênfase1 7 2 2 2 2" xfId="3056"/>
    <cellStyle name="20% - Ênfase1 7 2 2 2 2 2" xfId="6185"/>
    <cellStyle name="20% - Ênfase1 7 2 2 2 2 2 2" xfId="12444"/>
    <cellStyle name="20% - Ênfase1 7 2 2 2 2 3" xfId="9316"/>
    <cellStyle name="20% - Ênfase1 7 2 2 2 3" xfId="4621"/>
    <cellStyle name="20% - Ênfase1 7 2 2 2 3 2" xfId="10880"/>
    <cellStyle name="20% - Ênfase1 7 2 2 2 4" xfId="7752"/>
    <cellStyle name="20% - Ênfase1 7 2 2 3" xfId="2280"/>
    <cellStyle name="20% - Ênfase1 7 2 2 3 2" xfId="5409"/>
    <cellStyle name="20% - Ênfase1 7 2 2 3 2 2" xfId="11668"/>
    <cellStyle name="20% - Ênfase1 7 2 2 3 3" xfId="8540"/>
    <cellStyle name="20% - Ênfase1 7 2 2 4" xfId="3845"/>
    <cellStyle name="20% - Ênfase1 7 2 2 4 2" xfId="10104"/>
    <cellStyle name="20% - Ênfase1 7 2 2 5" xfId="6976"/>
    <cellStyle name="20% - Ênfase1 7 2 3" xfId="1103"/>
    <cellStyle name="20% - Ênfase1 7 2 3 2" xfId="2668"/>
    <cellStyle name="20% - Ênfase1 7 2 3 2 2" xfId="5797"/>
    <cellStyle name="20% - Ênfase1 7 2 3 2 2 2" xfId="12056"/>
    <cellStyle name="20% - Ênfase1 7 2 3 2 3" xfId="8928"/>
    <cellStyle name="20% - Ênfase1 7 2 3 3" xfId="4233"/>
    <cellStyle name="20% - Ênfase1 7 2 3 3 2" xfId="10492"/>
    <cellStyle name="20% - Ênfase1 7 2 3 4" xfId="7364"/>
    <cellStyle name="20% - Ênfase1 7 2 4" xfId="1892"/>
    <cellStyle name="20% - Ênfase1 7 2 4 2" xfId="5021"/>
    <cellStyle name="20% - Ênfase1 7 2 4 2 2" xfId="11280"/>
    <cellStyle name="20% - Ênfase1 7 2 4 3" xfId="8152"/>
    <cellStyle name="20% - Ênfase1 7 2 5" xfId="3457"/>
    <cellStyle name="20% - Ênfase1 7 2 5 2" xfId="9716"/>
    <cellStyle name="20% - Ênfase1 7 2 6" xfId="6588"/>
    <cellStyle name="20% - Ênfase1 7 3" xfId="527"/>
    <cellStyle name="20% - Ênfase1 7 3 2" xfId="1304"/>
    <cellStyle name="20% - Ênfase1 7 3 2 2" xfId="2869"/>
    <cellStyle name="20% - Ênfase1 7 3 2 2 2" xfId="5998"/>
    <cellStyle name="20% - Ênfase1 7 3 2 2 2 2" xfId="12257"/>
    <cellStyle name="20% - Ênfase1 7 3 2 2 3" xfId="9129"/>
    <cellStyle name="20% - Ênfase1 7 3 2 3" xfId="4434"/>
    <cellStyle name="20% - Ênfase1 7 3 2 3 2" xfId="10693"/>
    <cellStyle name="20% - Ênfase1 7 3 2 4" xfId="7565"/>
    <cellStyle name="20% - Ênfase1 7 3 3" xfId="2093"/>
    <cellStyle name="20% - Ênfase1 7 3 3 2" xfId="5222"/>
    <cellStyle name="20% - Ênfase1 7 3 3 2 2" xfId="11481"/>
    <cellStyle name="20% - Ênfase1 7 3 3 3" xfId="8353"/>
    <cellStyle name="20% - Ênfase1 7 3 4" xfId="3658"/>
    <cellStyle name="20% - Ênfase1 7 3 4 2" xfId="9917"/>
    <cellStyle name="20% - Ênfase1 7 3 5" xfId="6789"/>
    <cellStyle name="20% - Ênfase1 7 4" xfId="916"/>
    <cellStyle name="20% - Ênfase1 7 4 2" xfId="2481"/>
    <cellStyle name="20% - Ênfase1 7 4 2 2" xfId="5610"/>
    <cellStyle name="20% - Ênfase1 7 4 2 2 2" xfId="11869"/>
    <cellStyle name="20% - Ênfase1 7 4 2 3" xfId="8741"/>
    <cellStyle name="20% - Ênfase1 7 4 3" xfId="4046"/>
    <cellStyle name="20% - Ênfase1 7 4 3 2" xfId="10305"/>
    <cellStyle name="20% - Ênfase1 7 4 4" xfId="7177"/>
    <cellStyle name="20% - Ênfase1 7 5" xfId="1705"/>
    <cellStyle name="20% - Ênfase1 7 5 2" xfId="4834"/>
    <cellStyle name="20% - Ênfase1 7 5 2 2" xfId="11093"/>
    <cellStyle name="20% - Ênfase1 7 5 3" xfId="7965"/>
    <cellStyle name="20% - Ênfase1 7 6" xfId="3270"/>
    <cellStyle name="20% - Ênfase1 7 6 2" xfId="9529"/>
    <cellStyle name="20% - Ênfase1 7 7" xfId="6401"/>
    <cellStyle name="20% - Ênfase1 8" xfId="151"/>
    <cellStyle name="20% - Ênfase1 8 2" xfId="338"/>
    <cellStyle name="20% - Ênfase1 8 2 2" xfId="727"/>
    <cellStyle name="20% - Ênfase1 8 2 2 2" xfId="1504"/>
    <cellStyle name="20% - Ênfase1 8 2 2 2 2" xfId="3069"/>
    <cellStyle name="20% - Ênfase1 8 2 2 2 2 2" xfId="6198"/>
    <cellStyle name="20% - Ênfase1 8 2 2 2 2 2 2" xfId="12457"/>
    <cellStyle name="20% - Ênfase1 8 2 2 2 2 3" xfId="9329"/>
    <cellStyle name="20% - Ênfase1 8 2 2 2 3" xfId="4634"/>
    <cellStyle name="20% - Ênfase1 8 2 2 2 3 2" xfId="10893"/>
    <cellStyle name="20% - Ênfase1 8 2 2 2 4" xfId="7765"/>
    <cellStyle name="20% - Ênfase1 8 2 2 3" xfId="2293"/>
    <cellStyle name="20% - Ênfase1 8 2 2 3 2" xfId="5422"/>
    <cellStyle name="20% - Ênfase1 8 2 2 3 2 2" xfId="11681"/>
    <cellStyle name="20% - Ênfase1 8 2 2 3 3" xfId="8553"/>
    <cellStyle name="20% - Ênfase1 8 2 2 4" xfId="3858"/>
    <cellStyle name="20% - Ênfase1 8 2 2 4 2" xfId="10117"/>
    <cellStyle name="20% - Ênfase1 8 2 2 5" xfId="6989"/>
    <cellStyle name="20% - Ênfase1 8 2 3" xfId="1116"/>
    <cellStyle name="20% - Ênfase1 8 2 3 2" xfId="2681"/>
    <cellStyle name="20% - Ênfase1 8 2 3 2 2" xfId="5810"/>
    <cellStyle name="20% - Ênfase1 8 2 3 2 2 2" xfId="12069"/>
    <cellStyle name="20% - Ênfase1 8 2 3 2 3" xfId="8941"/>
    <cellStyle name="20% - Ênfase1 8 2 3 3" xfId="4246"/>
    <cellStyle name="20% - Ênfase1 8 2 3 3 2" xfId="10505"/>
    <cellStyle name="20% - Ênfase1 8 2 3 4" xfId="7377"/>
    <cellStyle name="20% - Ênfase1 8 2 4" xfId="1905"/>
    <cellStyle name="20% - Ênfase1 8 2 4 2" xfId="5034"/>
    <cellStyle name="20% - Ênfase1 8 2 4 2 2" xfId="11293"/>
    <cellStyle name="20% - Ênfase1 8 2 4 3" xfId="8165"/>
    <cellStyle name="20% - Ênfase1 8 2 5" xfId="3470"/>
    <cellStyle name="20% - Ênfase1 8 2 5 2" xfId="9729"/>
    <cellStyle name="20% - Ênfase1 8 2 6" xfId="6601"/>
    <cellStyle name="20% - Ênfase1 8 3" xfId="540"/>
    <cellStyle name="20% - Ênfase1 8 3 2" xfId="1317"/>
    <cellStyle name="20% - Ênfase1 8 3 2 2" xfId="2882"/>
    <cellStyle name="20% - Ênfase1 8 3 2 2 2" xfId="6011"/>
    <cellStyle name="20% - Ênfase1 8 3 2 2 2 2" xfId="12270"/>
    <cellStyle name="20% - Ênfase1 8 3 2 2 3" xfId="9142"/>
    <cellStyle name="20% - Ênfase1 8 3 2 3" xfId="4447"/>
    <cellStyle name="20% - Ênfase1 8 3 2 3 2" xfId="10706"/>
    <cellStyle name="20% - Ênfase1 8 3 2 4" xfId="7578"/>
    <cellStyle name="20% - Ênfase1 8 3 3" xfId="2106"/>
    <cellStyle name="20% - Ênfase1 8 3 3 2" xfId="5235"/>
    <cellStyle name="20% - Ênfase1 8 3 3 2 2" xfId="11494"/>
    <cellStyle name="20% - Ênfase1 8 3 3 3" xfId="8366"/>
    <cellStyle name="20% - Ênfase1 8 3 4" xfId="3671"/>
    <cellStyle name="20% - Ênfase1 8 3 4 2" xfId="9930"/>
    <cellStyle name="20% - Ênfase1 8 3 5" xfId="6802"/>
    <cellStyle name="20% - Ênfase1 8 4" xfId="929"/>
    <cellStyle name="20% - Ênfase1 8 4 2" xfId="2494"/>
    <cellStyle name="20% - Ênfase1 8 4 2 2" xfId="5623"/>
    <cellStyle name="20% - Ênfase1 8 4 2 2 2" xfId="11882"/>
    <cellStyle name="20% - Ênfase1 8 4 2 3" xfId="8754"/>
    <cellStyle name="20% - Ênfase1 8 4 3" xfId="4059"/>
    <cellStyle name="20% - Ênfase1 8 4 3 2" xfId="10318"/>
    <cellStyle name="20% - Ênfase1 8 4 4" xfId="7190"/>
    <cellStyle name="20% - Ênfase1 8 5" xfId="1718"/>
    <cellStyle name="20% - Ênfase1 8 5 2" xfId="4847"/>
    <cellStyle name="20% - Ênfase1 8 5 2 2" xfId="11106"/>
    <cellStyle name="20% - Ênfase1 8 5 3" xfId="7978"/>
    <cellStyle name="20% - Ênfase1 8 6" xfId="3283"/>
    <cellStyle name="20% - Ênfase1 8 6 2" xfId="9542"/>
    <cellStyle name="20% - Ênfase1 8 7" xfId="6414"/>
    <cellStyle name="20% - Ênfase1 9" xfId="164"/>
    <cellStyle name="20% - Ênfase1 9 2" xfId="351"/>
    <cellStyle name="20% - Ênfase1 9 2 2" xfId="740"/>
    <cellStyle name="20% - Ênfase1 9 2 2 2" xfId="1517"/>
    <cellStyle name="20% - Ênfase1 9 2 2 2 2" xfId="3082"/>
    <cellStyle name="20% - Ênfase1 9 2 2 2 2 2" xfId="6211"/>
    <cellStyle name="20% - Ênfase1 9 2 2 2 2 2 2" xfId="12470"/>
    <cellStyle name="20% - Ênfase1 9 2 2 2 2 3" xfId="9342"/>
    <cellStyle name="20% - Ênfase1 9 2 2 2 3" xfId="4647"/>
    <cellStyle name="20% - Ênfase1 9 2 2 2 3 2" xfId="10906"/>
    <cellStyle name="20% - Ênfase1 9 2 2 2 4" xfId="7778"/>
    <cellStyle name="20% - Ênfase1 9 2 2 3" xfId="2306"/>
    <cellStyle name="20% - Ênfase1 9 2 2 3 2" xfId="5435"/>
    <cellStyle name="20% - Ênfase1 9 2 2 3 2 2" xfId="11694"/>
    <cellStyle name="20% - Ênfase1 9 2 2 3 3" xfId="8566"/>
    <cellStyle name="20% - Ênfase1 9 2 2 4" xfId="3871"/>
    <cellStyle name="20% - Ênfase1 9 2 2 4 2" xfId="10130"/>
    <cellStyle name="20% - Ênfase1 9 2 2 5" xfId="7002"/>
    <cellStyle name="20% - Ênfase1 9 2 3" xfId="1129"/>
    <cellStyle name="20% - Ênfase1 9 2 3 2" xfId="2694"/>
    <cellStyle name="20% - Ênfase1 9 2 3 2 2" xfId="5823"/>
    <cellStyle name="20% - Ênfase1 9 2 3 2 2 2" xfId="12082"/>
    <cellStyle name="20% - Ênfase1 9 2 3 2 3" xfId="8954"/>
    <cellStyle name="20% - Ênfase1 9 2 3 3" xfId="4259"/>
    <cellStyle name="20% - Ênfase1 9 2 3 3 2" xfId="10518"/>
    <cellStyle name="20% - Ênfase1 9 2 3 4" xfId="7390"/>
    <cellStyle name="20% - Ênfase1 9 2 4" xfId="1918"/>
    <cellStyle name="20% - Ênfase1 9 2 4 2" xfId="5047"/>
    <cellStyle name="20% - Ênfase1 9 2 4 2 2" xfId="11306"/>
    <cellStyle name="20% - Ênfase1 9 2 4 3" xfId="8178"/>
    <cellStyle name="20% - Ênfase1 9 2 5" xfId="3483"/>
    <cellStyle name="20% - Ênfase1 9 2 5 2" xfId="9742"/>
    <cellStyle name="20% - Ênfase1 9 2 6" xfId="6614"/>
    <cellStyle name="20% - Ênfase1 9 3" xfId="553"/>
    <cellStyle name="20% - Ênfase1 9 3 2" xfId="1330"/>
    <cellStyle name="20% - Ênfase1 9 3 2 2" xfId="2895"/>
    <cellStyle name="20% - Ênfase1 9 3 2 2 2" xfId="6024"/>
    <cellStyle name="20% - Ênfase1 9 3 2 2 2 2" xfId="12283"/>
    <cellStyle name="20% - Ênfase1 9 3 2 2 3" xfId="9155"/>
    <cellStyle name="20% - Ênfase1 9 3 2 3" xfId="4460"/>
    <cellStyle name="20% - Ênfase1 9 3 2 3 2" xfId="10719"/>
    <cellStyle name="20% - Ênfase1 9 3 2 4" xfId="7591"/>
    <cellStyle name="20% - Ênfase1 9 3 3" xfId="2119"/>
    <cellStyle name="20% - Ênfase1 9 3 3 2" xfId="5248"/>
    <cellStyle name="20% - Ênfase1 9 3 3 2 2" xfId="11507"/>
    <cellStyle name="20% - Ênfase1 9 3 3 3" xfId="8379"/>
    <cellStyle name="20% - Ênfase1 9 3 4" xfId="3684"/>
    <cellStyle name="20% - Ênfase1 9 3 4 2" xfId="9943"/>
    <cellStyle name="20% - Ênfase1 9 3 5" xfId="6815"/>
    <cellStyle name="20% - Ênfase1 9 4" xfId="942"/>
    <cellStyle name="20% - Ênfase1 9 4 2" xfId="2507"/>
    <cellStyle name="20% - Ênfase1 9 4 2 2" xfId="5636"/>
    <cellStyle name="20% - Ênfase1 9 4 2 2 2" xfId="11895"/>
    <cellStyle name="20% - Ênfase1 9 4 2 3" xfId="8767"/>
    <cellStyle name="20% - Ênfase1 9 4 3" xfId="4072"/>
    <cellStyle name="20% - Ênfase1 9 4 3 2" xfId="10331"/>
    <cellStyle name="20% - Ênfase1 9 4 4" xfId="7203"/>
    <cellStyle name="20% - Ênfase1 9 5" xfId="1731"/>
    <cellStyle name="20% - Ênfase1 9 5 2" xfId="4860"/>
    <cellStyle name="20% - Ênfase1 9 5 2 2" xfId="11119"/>
    <cellStyle name="20% - Ênfase1 9 5 3" xfId="7991"/>
    <cellStyle name="20% - Ênfase1 9 6" xfId="3296"/>
    <cellStyle name="20% - Ênfase1 9 6 2" xfId="9555"/>
    <cellStyle name="20% - Ênfase1 9 7" xfId="6427"/>
    <cellStyle name="20% - Ênfase2" xfId="23" builtinId="34" customBuiltin="1"/>
    <cellStyle name="20% - Ênfase2 10" xfId="180"/>
    <cellStyle name="20% - Ênfase2 10 2" xfId="367"/>
    <cellStyle name="20% - Ênfase2 10 2 2" xfId="756"/>
    <cellStyle name="20% - Ênfase2 10 2 2 2" xfId="1533"/>
    <cellStyle name="20% - Ênfase2 10 2 2 2 2" xfId="3098"/>
    <cellStyle name="20% - Ênfase2 10 2 2 2 2 2" xfId="6227"/>
    <cellStyle name="20% - Ênfase2 10 2 2 2 2 2 2" xfId="12486"/>
    <cellStyle name="20% - Ênfase2 10 2 2 2 2 3" xfId="9358"/>
    <cellStyle name="20% - Ênfase2 10 2 2 2 3" xfId="4663"/>
    <cellStyle name="20% - Ênfase2 10 2 2 2 3 2" xfId="10922"/>
    <cellStyle name="20% - Ênfase2 10 2 2 2 4" xfId="7794"/>
    <cellStyle name="20% - Ênfase2 10 2 2 3" xfId="2322"/>
    <cellStyle name="20% - Ênfase2 10 2 2 3 2" xfId="5451"/>
    <cellStyle name="20% - Ênfase2 10 2 2 3 2 2" xfId="11710"/>
    <cellStyle name="20% - Ênfase2 10 2 2 3 3" xfId="8582"/>
    <cellStyle name="20% - Ênfase2 10 2 2 4" xfId="3887"/>
    <cellStyle name="20% - Ênfase2 10 2 2 4 2" xfId="10146"/>
    <cellStyle name="20% - Ênfase2 10 2 2 5" xfId="7018"/>
    <cellStyle name="20% - Ênfase2 10 2 3" xfId="1145"/>
    <cellStyle name="20% - Ênfase2 10 2 3 2" xfId="2710"/>
    <cellStyle name="20% - Ênfase2 10 2 3 2 2" xfId="5839"/>
    <cellStyle name="20% - Ênfase2 10 2 3 2 2 2" xfId="12098"/>
    <cellStyle name="20% - Ênfase2 10 2 3 2 3" xfId="8970"/>
    <cellStyle name="20% - Ênfase2 10 2 3 3" xfId="4275"/>
    <cellStyle name="20% - Ênfase2 10 2 3 3 2" xfId="10534"/>
    <cellStyle name="20% - Ênfase2 10 2 3 4" xfId="7406"/>
    <cellStyle name="20% - Ênfase2 10 2 4" xfId="1934"/>
    <cellStyle name="20% - Ênfase2 10 2 4 2" xfId="5063"/>
    <cellStyle name="20% - Ênfase2 10 2 4 2 2" xfId="11322"/>
    <cellStyle name="20% - Ênfase2 10 2 4 3" xfId="8194"/>
    <cellStyle name="20% - Ênfase2 10 2 5" xfId="3499"/>
    <cellStyle name="20% - Ênfase2 10 2 5 2" xfId="9758"/>
    <cellStyle name="20% - Ênfase2 10 2 6" xfId="6630"/>
    <cellStyle name="20% - Ênfase2 10 3" xfId="569"/>
    <cellStyle name="20% - Ênfase2 10 3 2" xfId="1346"/>
    <cellStyle name="20% - Ênfase2 10 3 2 2" xfId="2911"/>
    <cellStyle name="20% - Ênfase2 10 3 2 2 2" xfId="6040"/>
    <cellStyle name="20% - Ênfase2 10 3 2 2 2 2" xfId="12299"/>
    <cellStyle name="20% - Ênfase2 10 3 2 2 3" xfId="9171"/>
    <cellStyle name="20% - Ênfase2 10 3 2 3" xfId="4476"/>
    <cellStyle name="20% - Ênfase2 10 3 2 3 2" xfId="10735"/>
    <cellStyle name="20% - Ênfase2 10 3 2 4" xfId="7607"/>
    <cellStyle name="20% - Ênfase2 10 3 3" xfId="2135"/>
    <cellStyle name="20% - Ênfase2 10 3 3 2" xfId="5264"/>
    <cellStyle name="20% - Ênfase2 10 3 3 2 2" xfId="11523"/>
    <cellStyle name="20% - Ênfase2 10 3 3 3" xfId="8395"/>
    <cellStyle name="20% - Ênfase2 10 3 4" xfId="3700"/>
    <cellStyle name="20% - Ênfase2 10 3 4 2" xfId="9959"/>
    <cellStyle name="20% - Ênfase2 10 3 5" xfId="6831"/>
    <cellStyle name="20% - Ênfase2 10 4" xfId="958"/>
    <cellStyle name="20% - Ênfase2 10 4 2" xfId="2523"/>
    <cellStyle name="20% - Ênfase2 10 4 2 2" xfId="5652"/>
    <cellStyle name="20% - Ênfase2 10 4 2 2 2" xfId="11911"/>
    <cellStyle name="20% - Ênfase2 10 4 2 3" xfId="8783"/>
    <cellStyle name="20% - Ênfase2 10 4 3" xfId="4088"/>
    <cellStyle name="20% - Ênfase2 10 4 3 2" xfId="10347"/>
    <cellStyle name="20% - Ênfase2 10 4 4" xfId="7219"/>
    <cellStyle name="20% - Ênfase2 10 5" xfId="1747"/>
    <cellStyle name="20% - Ênfase2 10 5 2" xfId="4876"/>
    <cellStyle name="20% - Ênfase2 10 5 2 2" xfId="11135"/>
    <cellStyle name="20% - Ênfase2 10 5 3" xfId="8007"/>
    <cellStyle name="20% - Ênfase2 10 6" xfId="3312"/>
    <cellStyle name="20% - Ênfase2 10 6 2" xfId="9571"/>
    <cellStyle name="20% - Ênfase2 10 7" xfId="6443"/>
    <cellStyle name="20% - Ênfase2 11" xfId="194"/>
    <cellStyle name="20% - Ênfase2 11 2" xfId="381"/>
    <cellStyle name="20% - Ênfase2 11 2 2" xfId="770"/>
    <cellStyle name="20% - Ênfase2 11 2 2 2" xfId="1547"/>
    <cellStyle name="20% - Ênfase2 11 2 2 2 2" xfId="3112"/>
    <cellStyle name="20% - Ênfase2 11 2 2 2 2 2" xfId="6241"/>
    <cellStyle name="20% - Ênfase2 11 2 2 2 2 2 2" xfId="12500"/>
    <cellStyle name="20% - Ênfase2 11 2 2 2 2 3" xfId="9372"/>
    <cellStyle name="20% - Ênfase2 11 2 2 2 3" xfId="4677"/>
    <cellStyle name="20% - Ênfase2 11 2 2 2 3 2" xfId="10936"/>
    <cellStyle name="20% - Ênfase2 11 2 2 2 4" xfId="7808"/>
    <cellStyle name="20% - Ênfase2 11 2 2 3" xfId="2336"/>
    <cellStyle name="20% - Ênfase2 11 2 2 3 2" xfId="5465"/>
    <cellStyle name="20% - Ênfase2 11 2 2 3 2 2" xfId="11724"/>
    <cellStyle name="20% - Ênfase2 11 2 2 3 3" xfId="8596"/>
    <cellStyle name="20% - Ênfase2 11 2 2 4" xfId="3901"/>
    <cellStyle name="20% - Ênfase2 11 2 2 4 2" xfId="10160"/>
    <cellStyle name="20% - Ênfase2 11 2 2 5" xfId="7032"/>
    <cellStyle name="20% - Ênfase2 11 2 3" xfId="1159"/>
    <cellStyle name="20% - Ênfase2 11 2 3 2" xfId="2724"/>
    <cellStyle name="20% - Ênfase2 11 2 3 2 2" xfId="5853"/>
    <cellStyle name="20% - Ênfase2 11 2 3 2 2 2" xfId="12112"/>
    <cellStyle name="20% - Ênfase2 11 2 3 2 3" xfId="8984"/>
    <cellStyle name="20% - Ênfase2 11 2 3 3" xfId="4289"/>
    <cellStyle name="20% - Ênfase2 11 2 3 3 2" xfId="10548"/>
    <cellStyle name="20% - Ênfase2 11 2 3 4" xfId="7420"/>
    <cellStyle name="20% - Ênfase2 11 2 4" xfId="1948"/>
    <cellStyle name="20% - Ênfase2 11 2 4 2" xfId="5077"/>
    <cellStyle name="20% - Ênfase2 11 2 4 2 2" xfId="11336"/>
    <cellStyle name="20% - Ênfase2 11 2 4 3" xfId="8208"/>
    <cellStyle name="20% - Ênfase2 11 2 5" xfId="3513"/>
    <cellStyle name="20% - Ênfase2 11 2 5 2" xfId="9772"/>
    <cellStyle name="20% - Ênfase2 11 2 6" xfId="6644"/>
    <cellStyle name="20% - Ênfase2 11 3" xfId="583"/>
    <cellStyle name="20% - Ênfase2 11 3 2" xfId="1360"/>
    <cellStyle name="20% - Ênfase2 11 3 2 2" xfId="2925"/>
    <cellStyle name="20% - Ênfase2 11 3 2 2 2" xfId="6054"/>
    <cellStyle name="20% - Ênfase2 11 3 2 2 2 2" xfId="12313"/>
    <cellStyle name="20% - Ênfase2 11 3 2 2 3" xfId="9185"/>
    <cellStyle name="20% - Ênfase2 11 3 2 3" xfId="4490"/>
    <cellStyle name="20% - Ênfase2 11 3 2 3 2" xfId="10749"/>
    <cellStyle name="20% - Ênfase2 11 3 2 4" xfId="7621"/>
    <cellStyle name="20% - Ênfase2 11 3 3" xfId="2149"/>
    <cellStyle name="20% - Ênfase2 11 3 3 2" xfId="5278"/>
    <cellStyle name="20% - Ênfase2 11 3 3 2 2" xfId="11537"/>
    <cellStyle name="20% - Ênfase2 11 3 3 3" xfId="8409"/>
    <cellStyle name="20% - Ênfase2 11 3 4" xfId="3714"/>
    <cellStyle name="20% - Ênfase2 11 3 4 2" xfId="9973"/>
    <cellStyle name="20% - Ênfase2 11 3 5" xfId="6845"/>
    <cellStyle name="20% - Ênfase2 11 4" xfId="972"/>
    <cellStyle name="20% - Ênfase2 11 4 2" xfId="2537"/>
    <cellStyle name="20% - Ênfase2 11 4 2 2" xfId="5666"/>
    <cellStyle name="20% - Ênfase2 11 4 2 2 2" xfId="11925"/>
    <cellStyle name="20% - Ênfase2 11 4 2 3" xfId="8797"/>
    <cellStyle name="20% - Ênfase2 11 4 3" xfId="4102"/>
    <cellStyle name="20% - Ênfase2 11 4 3 2" xfId="10361"/>
    <cellStyle name="20% - Ênfase2 11 4 4" xfId="7233"/>
    <cellStyle name="20% - Ênfase2 11 5" xfId="1761"/>
    <cellStyle name="20% - Ênfase2 11 5 2" xfId="4890"/>
    <cellStyle name="20% - Ênfase2 11 5 2 2" xfId="11149"/>
    <cellStyle name="20% - Ênfase2 11 5 3" xfId="8021"/>
    <cellStyle name="20% - Ênfase2 11 6" xfId="3326"/>
    <cellStyle name="20% - Ênfase2 11 6 2" xfId="9585"/>
    <cellStyle name="20% - Ênfase2 11 7" xfId="6457"/>
    <cellStyle name="20% - Ênfase2 12" xfId="220"/>
    <cellStyle name="20% - Ênfase2 12 2" xfId="609"/>
    <cellStyle name="20% - Ênfase2 12 2 2" xfId="1386"/>
    <cellStyle name="20% - Ênfase2 12 2 2 2" xfId="2951"/>
    <cellStyle name="20% - Ênfase2 12 2 2 2 2" xfId="6080"/>
    <cellStyle name="20% - Ênfase2 12 2 2 2 2 2" xfId="12339"/>
    <cellStyle name="20% - Ênfase2 12 2 2 2 3" xfId="9211"/>
    <cellStyle name="20% - Ênfase2 12 2 2 3" xfId="4516"/>
    <cellStyle name="20% - Ênfase2 12 2 2 3 2" xfId="10775"/>
    <cellStyle name="20% - Ênfase2 12 2 2 4" xfId="7647"/>
    <cellStyle name="20% - Ênfase2 12 2 3" xfId="2175"/>
    <cellStyle name="20% - Ênfase2 12 2 3 2" xfId="5304"/>
    <cellStyle name="20% - Ênfase2 12 2 3 2 2" xfId="11563"/>
    <cellStyle name="20% - Ênfase2 12 2 3 3" xfId="8435"/>
    <cellStyle name="20% - Ênfase2 12 2 4" xfId="3740"/>
    <cellStyle name="20% - Ênfase2 12 2 4 2" xfId="9999"/>
    <cellStyle name="20% - Ênfase2 12 2 5" xfId="6871"/>
    <cellStyle name="20% - Ênfase2 12 3" xfId="998"/>
    <cellStyle name="20% - Ênfase2 12 3 2" xfId="2563"/>
    <cellStyle name="20% - Ênfase2 12 3 2 2" xfId="5692"/>
    <cellStyle name="20% - Ênfase2 12 3 2 2 2" xfId="11951"/>
    <cellStyle name="20% - Ênfase2 12 3 2 3" xfId="8823"/>
    <cellStyle name="20% - Ênfase2 12 3 3" xfId="4128"/>
    <cellStyle name="20% - Ênfase2 12 3 3 2" xfId="10387"/>
    <cellStyle name="20% - Ênfase2 12 3 4" xfId="7259"/>
    <cellStyle name="20% - Ênfase2 12 4" xfId="1787"/>
    <cellStyle name="20% - Ênfase2 12 4 2" xfId="4916"/>
    <cellStyle name="20% - Ênfase2 12 4 2 2" xfId="11175"/>
    <cellStyle name="20% - Ênfase2 12 4 3" xfId="8047"/>
    <cellStyle name="20% - Ênfase2 12 5" xfId="3352"/>
    <cellStyle name="20% - Ênfase2 12 5 2" xfId="9611"/>
    <cellStyle name="20% - Ênfase2 12 6" xfId="6483"/>
    <cellStyle name="20% - Ênfase2 13" xfId="394"/>
    <cellStyle name="20% - Ênfase2 13 2" xfId="783"/>
    <cellStyle name="20% - Ênfase2 13 2 2" xfId="1560"/>
    <cellStyle name="20% - Ênfase2 13 2 2 2" xfId="3125"/>
    <cellStyle name="20% - Ênfase2 13 2 2 2 2" xfId="6254"/>
    <cellStyle name="20% - Ênfase2 13 2 2 2 2 2" xfId="12513"/>
    <cellStyle name="20% - Ênfase2 13 2 2 2 3" xfId="9385"/>
    <cellStyle name="20% - Ênfase2 13 2 2 3" xfId="4690"/>
    <cellStyle name="20% - Ênfase2 13 2 2 3 2" xfId="10949"/>
    <cellStyle name="20% - Ênfase2 13 2 2 4" xfId="7821"/>
    <cellStyle name="20% - Ênfase2 13 2 3" xfId="2349"/>
    <cellStyle name="20% - Ênfase2 13 2 3 2" xfId="5478"/>
    <cellStyle name="20% - Ênfase2 13 2 3 2 2" xfId="11737"/>
    <cellStyle name="20% - Ênfase2 13 2 3 3" xfId="8609"/>
    <cellStyle name="20% - Ênfase2 13 2 4" xfId="3914"/>
    <cellStyle name="20% - Ênfase2 13 2 4 2" xfId="10173"/>
    <cellStyle name="20% - Ênfase2 13 2 5" xfId="7045"/>
    <cellStyle name="20% - Ênfase2 13 3" xfId="1172"/>
    <cellStyle name="20% - Ênfase2 13 3 2" xfId="2737"/>
    <cellStyle name="20% - Ênfase2 13 3 2 2" xfId="5866"/>
    <cellStyle name="20% - Ênfase2 13 3 2 2 2" xfId="12125"/>
    <cellStyle name="20% - Ênfase2 13 3 2 3" xfId="8997"/>
    <cellStyle name="20% - Ênfase2 13 3 3" xfId="4302"/>
    <cellStyle name="20% - Ênfase2 13 3 3 2" xfId="10561"/>
    <cellStyle name="20% - Ênfase2 13 3 4" xfId="7433"/>
    <cellStyle name="20% - Ênfase2 13 4" xfId="1961"/>
    <cellStyle name="20% - Ênfase2 13 4 2" xfId="5090"/>
    <cellStyle name="20% - Ênfase2 13 4 2 2" xfId="11349"/>
    <cellStyle name="20% - Ênfase2 13 4 3" xfId="8221"/>
    <cellStyle name="20% - Ênfase2 13 5" xfId="3526"/>
    <cellStyle name="20% - Ênfase2 13 5 2" xfId="9785"/>
    <cellStyle name="20% - Ênfase2 13 6" xfId="6657"/>
    <cellStyle name="20% - Ênfase2 14" xfId="207"/>
    <cellStyle name="20% - Ênfase2 14 2" xfId="596"/>
    <cellStyle name="20% - Ênfase2 14 2 2" xfId="1373"/>
    <cellStyle name="20% - Ênfase2 14 2 2 2" xfId="2938"/>
    <cellStyle name="20% - Ênfase2 14 2 2 2 2" xfId="6067"/>
    <cellStyle name="20% - Ênfase2 14 2 2 2 2 2" xfId="12326"/>
    <cellStyle name="20% - Ênfase2 14 2 2 2 3" xfId="9198"/>
    <cellStyle name="20% - Ênfase2 14 2 2 3" xfId="4503"/>
    <cellStyle name="20% - Ênfase2 14 2 2 3 2" xfId="10762"/>
    <cellStyle name="20% - Ênfase2 14 2 2 4" xfId="7634"/>
    <cellStyle name="20% - Ênfase2 14 2 3" xfId="2162"/>
    <cellStyle name="20% - Ênfase2 14 2 3 2" xfId="5291"/>
    <cellStyle name="20% - Ênfase2 14 2 3 2 2" xfId="11550"/>
    <cellStyle name="20% - Ênfase2 14 2 3 3" xfId="8422"/>
    <cellStyle name="20% - Ênfase2 14 2 4" xfId="3727"/>
    <cellStyle name="20% - Ênfase2 14 2 4 2" xfId="9986"/>
    <cellStyle name="20% - Ênfase2 14 2 5" xfId="6858"/>
    <cellStyle name="20% - Ênfase2 14 3" xfId="985"/>
    <cellStyle name="20% - Ênfase2 14 3 2" xfId="2550"/>
    <cellStyle name="20% - Ênfase2 14 3 2 2" xfId="5679"/>
    <cellStyle name="20% - Ênfase2 14 3 2 2 2" xfId="11938"/>
    <cellStyle name="20% - Ênfase2 14 3 2 3" xfId="8810"/>
    <cellStyle name="20% - Ênfase2 14 3 3" xfId="4115"/>
    <cellStyle name="20% - Ênfase2 14 3 3 2" xfId="10374"/>
    <cellStyle name="20% - Ênfase2 14 3 4" xfId="7246"/>
    <cellStyle name="20% - Ênfase2 14 4" xfId="1774"/>
    <cellStyle name="20% - Ênfase2 14 4 2" xfId="4903"/>
    <cellStyle name="20% - Ênfase2 14 4 2 2" xfId="11162"/>
    <cellStyle name="20% - Ênfase2 14 4 3" xfId="8034"/>
    <cellStyle name="20% - Ênfase2 14 5" xfId="3339"/>
    <cellStyle name="20% - Ênfase2 14 5 2" xfId="9598"/>
    <cellStyle name="20% - Ênfase2 14 6" xfId="6470"/>
    <cellStyle name="20% - Ênfase2 15" xfId="407"/>
    <cellStyle name="20% - Ênfase2 15 2" xfId="796"/>
    <cellStyle name="20% - Ênfase2 15 2 2" xfId="1573"/>
    <cellStyle name="20% - Ênfase2 15 2 2 2" xfId="3138"/>
    <cellStyle name="20% - Ênfase2 15 2 2 2 2" xfId="6267"/>
    <cellStyle name="20% - Ênfase2 15 2 2 2 2 2" xfId="12526"/>
    <cellStyle name="20% - Ênfase2 15 2 2 2 3" xfId="9398"/>
    <cellStyle name="20% - Ênfase2 15 2 2 3" xfId="4703"/>
    <cellStyle name="20% - Ênfase2 15 2 2 3 2" xfId="10962"/>
    <cellStyle name="20% - Ênfase2 15 2 2 4" xfId="7834"/>
    <cellStyle name="20% - Ênfase2 15 2 3" xfId="2362"/>
    <cellStyle name="20% - Ênfase2 15 2 3 2" xfId="5491"/>
    <cellStyle name="20% - Ênfase2 15 2 3 2 2" xfId="11750"/>
    <cellStyle name="20% - Ênfase2 15 2 3 3" xfId="8622"/>
    <cellStyle name="20% - Ênfase2 15 2 4" xfId="3927"/>
    <cellStyle name="20% - Ênfase2 15 2 4 2" xfId="10186"/>
    <cellStyle name="20% - Ênfase2 15 2 5" xfId="7058"/>
    <cellStyle name="20% - Ênfase2 15 3" xfId="1185"/>
    <cellStyle name="20% - Ênfase2 15 3 2" xfId="2750"/>
    <cellStyle name="20% - Ênfase2 15 3 2 2" xfId="5879"/>
    <cellStyle name="20% - Ênfase2 15 3 2 2 2" xfId="12138"/>
    <cellStyle name="20% - Ênfase2 15 3 2 3" xfId="9010"/>
    <cellStyle name="20% - Ênfase2 15 3 3" xfId="4315"/>
    <cellStyle name="20% - Ênfase2 15 3 3 2" xfId="10574"/>
    <cellStyle name="20% - Ênfase2 15 3 4" xfId="7446"/>
    <cellStyle name="20% - Ênfase2 15 4" xfId="1974"/>
    <cellStyle name="20% - Ênfase2 15 4 2" xfId="5103"/>
    <cellStyle name="20% - Ênfase2 15 4 2 2" xfId="11362"/>
    <cellStyle name="20% - Ênfase2 15 4 3" xfId="8234"/>
    <cellStyle name="20% - Ênfase2 15 5" xfId="3539"/>
    <cellStyle name="20% - Ênfase2 15 5 2" xfId="9798"/>
    <cellStyle name="20% - Ênfase2 15 6" xfId="6670"/>
    <cellStyle name="20% - Ênfase2 16" xfId="421"/>
    <cellStyle name="20% - Ênfase2 16 2" xfId="1199"/>
    <cellStyle name="20% - Ênfase2 16 2 2" xfId="2764"/>
    <cellStyle name="20% - Ênfase2 16 2 2 2" xfId="5893"/>
    <cellStyle name="20% - Ênfase2 16 2 2 2 2" xfId="12152"/>
    <cellStyle name="20% - Ênfase2 16 2 2 3" xfId="9024"/>
    <cellStyle name="20% - Ênfase2 16 2 3" xfId="4329"/>
    <cellStyle name="20% - Ênfase2 16 2 3 2" xfId="10588"/>
    <cellStyle name="20% - Ênfase2 16 2 4" xfId="7460"/>
    <cellStyle name="20% - Ênfase2 16 3" xfId="1988"/>
    <cellStyle name="20% - Ênfase2 16 3 2" xfId="5117"/>
    <cellStyle name="20% - Ênfase2 16 3 2 2" xfId="11376"/>
    <cellStyle name="20% - Ênfase2 16 3 3" xfId="8248"/>
    <cellStyle name="20% - Ênfase2 16 4" xfId="3553"/>
    <cellStyle name="20% - Ênfase2 16 4 2" xfId="9812"/>
    <cellStyle name="20% - Ênfase2 16 5" xfId="6684"/>
    <cellStyle name="20% - Ênfase2 17" xfId="810"/>
    <cellStyle name="20% - Ênfase2 17 2" xfId="2376"/>
    <cellStyle name="20% - Ênfase2 17 2 2" xfId="5505"/>
    <cellStyle name="20% - Ênfase2 17 2 2 2" xfId="11764"/>
    <cellStyle name="20% - Ênfase2 17 2 3" xfId="8636"/>
    <cellStyle name="20% - Ênfase2 17 3" xfId="3941"/>
    <cellStyle name="20% - Ênfase2 17 3 2" xfId="10200"/>
    <cellStyle name="20% - Ênfase2 17 4" xfId="7072"/>
    <cellStyle name="20% - Ênfase2 18" xfId="1586"/>
    <cellStyle name="20% - Ênfase2 18 2" xfId="4716"/>
    <cellStyle name="20% - Ênfase2 18 2 2" xfId="10975"/>
    <cellStyle name="20% - Ênfase2 18 3" xfId="7847"/>
    <cellStyle name="20% - Ênfase2 19" xfId="1600"/>
    <cellStyle name="20% - Ênfase2 19 2" xfId="4729"/>
    <cellStyle name="20% - Ênfase2 19 2 2" xfId="10988"/>
    <cellStyle name="20% - Ênfase2 19 3" xfId="7860"/>
    <cellStyle name="20% - Ênfase2 2" xfId="46"/>
    <cellStyle name="20% - Ênfase2 2 2" xfId="100"/>
    <cellStyle name="20% - Ênfase2 2 2 2" xfId="287"/>
    <cellStyle name="20% - Ênfase2 2 2 2 2" xfId="676"/>
    <cellStyle name="20% - Ênfase2 2 2 2 2 2" xfId="1453"/>
    <cellStyle name="20% - Ênfase2 2 2 2 2 2 2" xfId="3018"/>
    <cellStyle name="20% - Ênfase2 2 2 2 2 2 2 2" xfId="6147"/>
    <cellStyle name="20% - Ênfase2 2 2 2 2 2 2 2 2" xfId="12406"/>
    <cellStyle name="20% - Ênfase2 2 2 2 2 2 2 3" xfId="9278"/>
    <cellStyle name="20% - Ênfase2 2 2 2 2 2 3" xfId="4583"/>
    <cellStyle name="20% - Ênfase2 2 2 2 2 2 3 2" xfId="10842"/>
    <cellStyle name="20% - Ênfase2 2 2 2 2 2 4" xfId="7714"/>
    <cellStyle name="20% - Ênfase2 2 2 2 2 3" xfId="2242"/>
    <cellStyle name="20% - Ênfase2 2 2 2 2 3 2" xfId="5371"/>
    <cellStyle name="20% - Ênfase2 2 2 2 2 3 2 2" xfId="11630"/>
    <cellStyle name="20% - Ênfase2 2 2 2 2 3 3" xfId="8502"/>
    <cellStyle name="20% - Ênfase2 2 2 2 2 4" xfId="3807"/>
    <cellStyle name="20% - Ênfase2 2 2 2 2 4 2" xfId="10066"/>
    <cellStyle name="20% - Ênfase2 2 2 2 2 5" xfId="6938"/>
    <cellStyle name="20% - Ênfase2 2 2 2 3" xfId="1065"/>
    <cellStyle name="20% - Ênfase2 2 2 2 3 2" xfId="2630"/>
    <cellStyle name="20% - Ênfase2 2 2 2 3 2 2" xfId="5759"/>
    <cellStyle name="20% - Ênfase2 2 2 2 3 2 2 2" xfId="12018"/>
    <cellStyle name="20% - Ênfase2 2 2 2 3 2 3" xfId="8890"/>
    <cellStyle name="20% - Ênfase2 2 2 2 3 3" xfId="4195"/>
    <cellStyle name="20% - Ênfase2 2 2 2 3 3 2" xfId="10454"/>
    <cellStyle name="20% - Ênfase2 2 2 2 3 4" xfId="7326"/>
    <cellStyle name="20% - Ênfase2 2 2 2 4" xfId="1854"/>
    <cellStyle name="20% - Ênfase2 2 2 2 4 2" xfId="4983"/>
    <cellStyle name="20% - Ênfase2 2 2 2 4 2 2" xfId="11242"/>
    <cellStyle name="20% - Ênfase2 2 2 2 4 3" xfId="8114"/>
    <cellStyle name="20% - Ênfase2 2 2 2 5" xfId="3419"/>
    <cellStyle name="20% - Ênfase2 2 2 2 5 2" xfId="9678"/>
    <cellStyle name="20% - Ênfase2 2 2 2 6" xfId="6550"/>
    <cellStyle name="20% - Ênfase2 2 2 3" xfId="489"/>
    <cellStyle name="20% - Ênfase2 2 2 3 2" xfId="1266"/>
    <cellStyle name="20% - Ênfase2 2 2 3 2 2" xfId="2831"/>
    <cellStyle name="20% - Ênfase2 2 2 3 2 2 2" xfId="5960"/>
    <cellStyle name="20% - Ênfase2 2 2 3 2 2 2 2" xfId="12219"/>
    <cellStyle name="20% - Ênfase2 2 2 3 2 2 3" xfId="9091"/>
    <cellStyle name="20% - Ênfase2 2 2 3 2 3" xfId="4396"/>
    <cellStyle name="20% - Ênfase2 2 2 3 2 3 2" xfId="10655"/>
    <cellStyle name="20% - Ênfase2 2 2 3 2 4" xfId="7527"/>
    <cellStyle name="20% - Ênfase2 2 2 3 3" xfId="2055"/>
    <cellStyle name="20% - Ênfase2 2 2 3 3 2" xfId="5184"/>
    <cellStyle name="20% - Ênfase2 2 2 3 3 2 2" xfId="11443"/>
    <cellStyle name="20% - Ênfase2 2 2 3 3 3" xfId="8315"/>
    <cellStyle name="20% - Ênfase2 2 2 3 4" xfId="3620"/>
    <cellStyle name="20% - Ênfase2 2 2 3 4 2" xfId="9879"/>
    <cellStyle name="20% - Ênfase2 2 2 3 5" xfId="6751"/>
    <cellStyle name="20% - Ênfase2 2 2 4" xfId="878"/>
    <cellStyle name="20% - Ênfase2 2 2 4 2" xfId="2443"/>
    <cellStyle name="20% - Ênfase2 2 2 4 2 2" xfId="5572"/>
    <cellStyle name="20% - Ênfase2 2 2 4 2 2 2" xfId="11831"/>
    <cellStyle name="20% - Ênfase2 2 2 4 2 3" xfId="8703"/>
    <cellStyle name="20% - Ênfase2 2 2 4 3" xfId="4008"/>
    <cellStyle name="20% - Ênfase2 2 2 4 3 2" xfId="10267"/>
    <cellStyle name="20% - Ênfase2 2 2 4 4" xfId="7139"/>
    <cellStyle name="20% - Ênfase2 2 2 5" xfId="1667"/>
    <cellStyle name="20% - Ênfase2 2 2 5 2" xfId="4796"/>
    <cellStyle name="20% - Ênfase2 2 2 5 2 2" xfId="11055"/>
    <cellStyle name="20% - Ênfase2 2 2 5 3" xfId="7927"/>
    <cellStyle name="20% - Ênfase2 2 2 6" xfId="3232"/>
    <cellStyle name="20% - Ênfase2 2 2 6 2" xfId="9491"/>
    <cellStyle name="20% - Ênfase2 2 2 7" xfId="6363"/>
    <cellStyle name="20% - Ênfase2 2 3" xfId="234"/>
    <cellStyle name="20% - Ênfase2 2 3 2" xfId="623"/>
    <cellStyle name="20% - Ênfase2 2 3 2 2" xfId="1400"/>
    <cellStyle name="20% - Ênfase2 2 3 2 2 2" xfId="2965"/>
    <cellStyle name="20% - Ênfase2 2 3 2 2 2 2" xfId="6094"/>
    <cellStyle name="20% - Ênfase2 2 3 2 2 2 2 2" xfId="12353"/>
    <cellStyle name="20% - Ênfase2 2 3 2 2 2 3" xfId="9225"/>
    <cellStyle name="20% - Ênfase2 2 3 2 2 3" xfId="4530"/>
    <cellStyle name="20% - Ênfase2 2 3 2 2 3 2" xfId="10789"/>
    <cellStyle name="20% - Ênfase2 2 3 2 2 4" xfId="7661"/>
    <cellStyle name="20% - Ênfase2 2 3 2 3" xfId="2189"/>
    <cellStyle name="20% - Ênfase2 2 3 2 3 2" xfId="5318"/>
    <cellStyle name="20% - Ênfase2 2 3 2 3 2 2" xfId="11577"/>
    <cellStyle name="20% - Ênfase2 2 3 2 3 3" xfId="8449"/>
    <cellStyle name="20% - Ênfase2 2 3 2 4" xfId="3754"/>
    <cellStyle name="20% - Ênfase2 2 3 2 4 2" xfId="10013"/>
    <cellStyle name="20% - Ênfase2 2 3 2 5" xfId="6885"/>
    <cellStyle name="20% - Ênfase2 2 3 3" xfId="1012"/>
    <cellStyle name="20% - Ênfase2 2 3 3 2" xfId="2577"/>
    <cellStyle name="20% - Ênfase2 2 3 3 2 2" xfId="5706"/>
    <cellStyle name="20% - Ênfase2 2 3 3 2 2 2" xfId="11965"/>
    <cellStyle name="20% - Ênfase2 2 3 3 2 3" xfId="8837"/>
    <cellStyle name="20% - Ênfase2 2 3 3 3" xfId="4142"/>
    <cellStyle name="20% - Ênfase2 2 3 3 3 2" xfId="10401"/>
    <cellStyle name="20% - Ênfase2 2 3 3 4" xfId="7273"/>
    <cellStyle name="20% - Ênfase2 2 3 4" xfId="1801"/>
    <cellStyle name="20% - Ênfase2 2 3 4 2" xfId="4930"/>
    <cellStyle name="20% - Ênfase2 2 3 4 2 2" xfId="11189"/>
    <cellStyle name="20% - Ênfase2 2 3 4 3" xfId="8061"/>
    <cellStyle name="20% - Ênfase2 2 3 5" xfId="3366"/>
    <cellStyle name="20% - Ênfase2 2 3 5 2" xfId="9625"/>
    <cellStyle name="20% - Ênfase2 2 3 6" xfId="6497"/>
    <cellStyle name="20% - Ênfase2 2 4" xfId="436"/>
    <cellStyle name="20% - Ênfase2 2 4 2" xfId="1213"/>
    <cellStyle name="20% - Ênfase2 2 4 2 2" xfId="2778"/>
    <cellStyle name="20% - Ênfase2 2 4 2 2 2" xfId="5907"/>
    <cellStyle name="20% - Ênfase2 2 4 2 2 2 2" xfId="12166"/>
    <cellStyle name="20% - Ênfase2 2 4 2 2 3" xfId="9038"/>
    <cellStyle name="20% - Ênfase2 2 4 2 3" xfId="4343"/>
    <cellStyle name="20% - Ênfase2 2 4 2 3 2" xfId="10602"/>
    <cellStyle name="20% - Ênfase2 2 4 2 4" xfId="7474"/>
    <cellStyle name="20% - Ênfase2 2 4 3" xfId="2002"/>
    <cellStyle name="20% - Ênfase2 2 4 3 2" xfId="5131"/>
    <cellStyle name="20% - Ênfase2 2 4 3 2 2" xfId="11390"/>
    <cellStyle name="20% - Ênfase2 2 4 3 3" xfId="8262"/>
    <cellStyle name="20% - Ênfase2 2 4 4" xfId="3567"/>
    <cellStyle name="20% - Ênfase2 2 4 4 2" xfId="9826"/>
    <cellStyle name="20% - Ênfase2 2 4 5" xfId="6698"/>
    <cellStyle name="20% - Ênfase2 2 5" xfId="825"/>
    <cellStyle name="20% - Ênfase2 2 5 2" xfId="2390"/>
    <cellStyle name="20% - Ênfase2 2 5 2 2" xfId="5519"/>
    <cellStyle name="20% - Ênfase2 2 5 2 2 2" xfId="11778"/>
    <cellStyle name="20% - Ênfase2 2 5 2 3" xfId="8650"/>
    <cellStyle name="20% - Ênfase2 2 5 3" xfId="3955"/>
    <cellStyle name="20% - Ênfase2 2 5 3 2" xfId="10214"/>
    <cellStyle name="20% - Ênfase2 2 5 4" xfId="7086"/>
    <cellStyle name="20% - Ênfase2 2 6" xfId="1614"/>
    <cellStyle name="20% - Ênfase2 2 6 2" xfId="4743"/>
    <cellStyle name="20% - Ênfase2 2 6 2 2" xfId="11002"/>
    <cellStyle name="20% - Ênfase2 2 6 3" xfId="7874"/>
    <cellStyle name="20% - Ênfase2 2 7" xfId="3179"/>
    <cellStyle name="20% - Ênfase2 2 7 2" xfId="9438"/>
    <cellStyle name="20% - Ênfase2 2 8" xfId="6310"/>
    <cellStyle name="20% - Ênfase2 20" xfId="3165"/>
    <cellStyle name="20% - Ênfase2 20 2" xfId="9424"/>
    <cellStyle name="20% - Ênfase2 21" xfId="3151"/>
    <cellStyle name="20% - Ênfase2 21 2" xfId="9411"/>
    <cellStyle name="20% - Ênfase2 22" xfId="6281"/>
    <cellStyle name="20% - Ênfase2 22 2" xfId="12540"/>
    <cellStyle name="20% - Ênfase2 23" xfId="6295"/>
    <cellStyle name="20% - Ênfase2 24" xfId="12550"/>
    <cellStyle name="20% - Ênfase2 3" xfId="59"/>
    <cellStyle name="20% - Ênfase2 3 2" xfId="113"/>
    <cellStyle name="20% - Ênfase2 3 2 2" xfId="300"/>
    <cellStyle name="20% - Ênfase2 3 2 2 2" xfId="689"/>
    <cellStyle name="20% - Ênfase2 3 2 2 2 2" xfId="1466"/>
    <cellStyle name="20% - Ênfase2 3 2 2 2 2 2" xfId="3031"/>
    <cellStyle name="20% - Ênfase2 3 2 2 2 2 2 2" xfId="6160"/>
    <cellStyle name="20% - Ênfase2 3 2 2 2 2 2 2 2" xfId="12419"/>
    <cellStyle name="20% - Ênfase2 3 2 2 2 2 2 3" xfId="9291"/>
    <cellStyle name="20% - Ênfase2 3 2 2 2 2 3" xfId="4596"/>
    <cellStyle name="20% - Ênfase2 3 2 2 2 2 3 2" xfId="10855"/>
    <cellStyle name="20% - Ênfase2 3 2 2 2 2 4" xfId="7727"/>
    <cellStyle name="20% - Ênfase2 3 2 2 2 3" xfId="2255"/>
    <cellStyle name="20% - Ênfase2 3 2 2 2 3 2" xfId="5384"/>
    <cellStyle name="20% - Ênfase2 3 2 2 2 3 2 2" xfId="11643"/>
    <cellStyle name="20% - Ênfase2 3 2 2 2 3 3" xfId="8515"/>
    <cellStyle name="20% - Ênfase2 3 2 2 2 4" xfId="3820"/>
    <cellStyle name="20% - Ênfase2 3 2 2 2 4 2" xfId="10079"/>
    <cellStyle name="20% - Ênfase2 3 2 2 2 5" xfId="6951"/>
    <cellStyle name="20% - Ênfase2 3 2 2 3" xfId="1078"/>
    <cellStyle name="20% - Ênfase2 3 2 2 3 2" xfId="2643"/>
    <cellStyle name="20% - Ênfase2 3 2 2 3 2 2" xfId="5772"/>
    <cellStyle name="20% - Ênfase2 3 2 2 3 2 2 2" xfId="12031"/>
    <cellStyle name="20% - Ênfase2 3 2 2 3 2 3" xfId="8903"/>
    <cellStyle name="20% - Ênfase2 3 2 2 3 3" xfId="4208"/>
    <cellStyle name="20% - Ênfase2 3 2 2 3 3 2" xfId="10467"/>
    <cellStyle name="20% - Ênfase2 3 2 2 3 4" xfId="7339"/>
    <cellStyle name="20% - Ênfase2 3 2 2 4" xfId="1867"/>
    <cellStyle name="20% - Ênfase2 3 2 2 4 2" xfId="4996"/>
    <cellStyle name="20% - Ênfase2 3 2 2 4 2 2" xfId="11255"/>
    <cellStyle name="20% - Ênfase2 3 2 2 4 3" xfId="8127"/>
    <cellStyle name="20% - Ênfase2 3 2 2 5" xfId="3432"/>
    <cellStyle name="20% - Ênfase2 3 2 2 5 2" xfId="9691"/>
    <cellStyle name="20% - Ênfase2 3 2 2 6" xfId="6563"/>
    <cellStyle name="20% - Ênfase2 3 2 3" xfId="502"/>
    <cellStyle name="20% - Ênfase2 3 2 3 2" xfId="1279"/>
    <cellStyle name="20% - Ênfase2 3 2 3 2 2" xfId="2844"/>
    <cellStyle name="20% - Ênfase2 3 2 3 2 2 2" xfId="5973"/>
    <cellStyle name="20% - Ênfase2 3 2 3 2 2 2 2" xfId="12232"/>
    <cellStyle name="20% - Ênfase2 3 2 3 2 2 3" xfId="9104"/>
    <cellStyle name="20% - Ênfase2 3 2 3 2 3" xfId="4409"/>
    <cellStyle name="20% - Ênfase2 3 2 3 2 3 2" xfId="10668"/>
    <cellStyle name="20% - Ênfase2 3 2 3 2 4" xfId="7540"/>
    <cellStyle name="20% - Ênfase2 3 2 3 3" xfId="2068"/>
    <cellStyle name="20% - Ênfase2 3 2 3 3 2" xfId="5197"/>
    <cellStyle name="20% - Ênfase2 3 2 3 3 2 2" xfId="11456"/>
    <cellStyle name="20% - Ênfase2 3 2 3 3 3" xfId="8328"/>
    <cellStyle name="20% - Ênfase2 3 2 3 4" xfId="3633"/>
    <cellStyle name="20% - Ênfase2 3 2 3 4 2" xfId="9892"/>
    <cellStyle name="20% - Ênfase2 3 2 3 5" xfId="6764"/>
    <cellStyle name="20% - Ênfase2 3 2 4" xfId="891"/>
    <cellStyle name="20% - Ênfase2 3 2 4 2" xfId="2456"/>
    <cellStyle name="20% - Ênfase2 3 2 4 2 2" xfId="5585"/>
    <cellStyle name="20% - Ênfase2 3 2 4 2 2 2" xfId="11844"/>
    <cellStyle name="20% - Ênfase2 3 2 4 2 3" xfId="8716"/>
    <cellStyle name="20% - Ênfase2 3 2 4 3" xfId="4021"/>
    <cellStyle name="20% - Ênfase2 3 2 4 3 2" xfId="10280"/>
    <cellStyle name="20% - Ênfase2 3 2 4 4" xfId="7152"/>
    <cellStyle name="20% - Ênfase2 3 2 5" xfId="1680"/>
    <cellStyle name="20% - Ênfase2 3 2 5 2" xfId="4809"/>
    <cellStyle name="20% - Ênfase2 3 2 5 2 2" xfId="11068"/>
    <cellStyle name="20% - Ênfase2 3 2 5 3" xfId="7940"/>
    <cellStyle name="20% - Ênfase2 3 2 6" xfId="3245"/>
    <cellStyle name="20% - Ênfase2 3 2 6 2" xfId="9504"/>
    <cellStyle name="20% - Ênfase2 3 2 7" xfId="6376"/>
    <cellStyle name="20% - Ênfase2 3 3" xfId="247"/>
    <cellStyle name="20% - Ênfase2 3 3 2" xfId="636"/>
    <cellStyle name="20% - Ênfase2 3 3 2 2" xfId="1413"/>
    <cellStyle name="20% - Ênfase2 3 3 2 2 2" xfId="2978"/>
    <cellStyle name="20% - Ênfase2 3 3 2 2 2 2" xfId="6107"/>
    <cellStyle name="20% - Ênfase2 3 3 2 2 2 2 2" xfId="12366"/>
    <cellStyle name="20% - Ênfase2 3 3 2 2 2 3" xfId="9238"/>
    <cellStyle name="20% - Ênfase2 3 3 2 2 3" xfId="4543"/>
    <cellStyle name="20% - Ênfase2 3 3 2 2 3 2" xfId="10802"/>
    <cellStyle name="20% - Ênfase2 3 3 2 2 4" xfId="7674"/>
    <cellStyle name="20% - Ênfase2 3 3 2 3" xfId="2202"/>
    <cellStyle name="20% - Ênfase2 3 3 2 3 2" xfId="5331"/>
    <cellStyle name="20% - Ênfase2 3 3 2 3 2 2" xfId="11590"/>
    <cellStyle name="20% - Ênfase2 3 3 2 3 3" xfId="8462"/>
    <cellStyle name="20% - Ênfase2 3 3 2 4" xfId="3767"/>
    <cellStyle name="20% - Ênfase2 3 3 2 4 2" xfId="10026"/>
    <cellStyle name="20% - Ênfase2 3 3 2 5" xfId="6898"/>
    <cellStyle name="20% - Ênfase2 3 3 3" xfId="1025"/>
    <cellStyle name="20% - Ênfase2 3 3 3 2" xfId="2590"/>
    <cellStyle name="20% - Ênfase2 3 3 3 2 2" xfId="5719"/>
    <cellStyle name="20% - Ênfase2 3 3 3 2 2 2" xfId="11978"/>
    <cellStyle name="20% - Ênfase2 3 3 3 2 3" xfId="8850"/>
    <cellStyle name="20% - Ênfase2 3 3 3 3" xfId="4155"/>
    <cellStyle name="20% - Ênfase2 3 3 3 3 2" xfId="10414"/>
    <cellStyle name="20% - Ênfase2 3 3 3 4" xfId="7286"/>
    <cellStyle name="20% - Ênfase2 3 3 4" xfId="1814"/>
    <cellStyle name="20% - Ênfase2 3 3 4 2" xfId="4943"/>
    <cellStyle name="20% - Ênfase2 3 3 4 2 2" xfId="11202"/>
    <cellStyle name="20% - Ênfase2 3 3 4 3" xfId="8074"/>
    <cellStyle name="20% - Ênfase2 3 3 5" xfId="3379"/>
    <cellStyle name="20% - Ênfase2 3 3 5 2" xfId="9638"/>
    <cellStyle name="20% - Ênfase2 3 3 6" xfId="6510"/>
    <cellStyle name="20% - Ênfase2 3 4" xfId="449"/>
    <cellStyle name="20% - Ênfase2 3 4 2" xfId="1226"/>
    <cellStyle name="20% - Ênfase2 3 4 2 2" xfId="2791"/>
    <cellStyle name="20% - Ênfase2 3 4 2 2 2" xfId="5920"/>
    <cellStyle name="20% - Ênfase2 3 4 2 2 2 2" xfId="12179"/>
    <cellStyle name="20% - Ênfase2 3 4 2 2 3" xfId="9051"/>
    <cellStyle name="20% - Ênfase2 3 4 2 3" xfId="4356"/>
    <cellStyle name="20% - Ênfase2 3 4 2 3 2" xfId="10615"/>
    <cellStyle name="20% - Ênfase2 3 4 2 4" xfId="7487"/>
    <cellStyle name="20% - Ênfase2 3 4 3" xfId="2015"/>
    <cellStyle name="20% - Ênfase2 3 4 3 2" xfId="5144"/>
    <cellStyle name="20% - Ênfase2 3 4 3 2 2" xfId="11403"/>
    <cellStyle name="20% - Ênfase2 3 4 3 3" xfId="8275"/>
    <cellStyle name="20% - Ênfase2 3 4 4" xfId="3580"/>
    <cellStyle name="20% - Ênfase2 3 4 4 2" xfId="9839"/>
    <cellStyle name="20% - Ênfase2 3 4 5" xfId="6711"/>
    <cellStyle name="20% - Ênfase2 3 5" xfId="838"/>
    <cellStyle name="20% - Ênfase2 3 5 2" xfId="2403"/>
    <cellStyle name="20% - Ênfase2 3 5 2 2" xfId="5532"/>
    <cellStyle name="20% - Ênfase2 3 5 2 2 2" xfId="11791"/>
    <cellStyle name="20% - Ênfase2 3 5 2 3" xfId="8663"/>
    <cellStyle name="20% - Ênfase2 3 5 3" xfId="3968"/>
    <cellStyle name="20% - Ênfase2 3 5 3 2" xfId="10227"/>
    <cellStyle name="20% - Ênfase2 3 5 4" xfId="7099"/>
    <cellStyle name="20% - Ênfase2 3 6" xfId="1627"/>
    <cellStyle name="20% - Ênfase2 3 6 2" xfId="4756"/>
    <cellStyle name="20% - Ênfase2 3 6 2 2" xfId="11015"/>
    <cellStyle name="20% - Ênfase2 3 6 3" xfId="7887"/>
    <cellStyle name="20% - Ênfase2 3 7" xfId="3192"/>
    <cellStyle name="20% - Ênfase2 3 7 2" xfId="9451"/>
    <cellStyle name="20% - Ênfase2 3 8" xfId="6323"/>
    <cellStyle name="20% - Ênfase2 4" xfId="86"/>
    <cellStyle name="20% - Ênfase2 4 2" xfId="273"/>
    <cellStyle name="20% - Ênfase2 4 2 2" xfId="662"/>
    <cellStyle name="20% - Ênfase2 4 2 2 2" xfId="1439"/>
    <cellStyle name="20% - Ênfase2 4 2 2 2 2" xfId="3004"/>
    <cellStyle name="20% - Ênfase2 4 2 2 2 2 2" xfId="6133"/>
    <cellStyle name="20% - Ênfase2 4 2 2 2 2 2 2" xfId="12392"/>
    <cellStyle name="20% - Ênfase2 4 2 2 2 2 3" xfId="9264"/>
    <cellStyle name="20% - Ênfase2 4 2 2 2 3" xfId="4569"/>
    <cellStyle name="20% - Ênfase2 4 2 2 2 3 2" xfId="10828"/>
    <cellStyle name="20% - Ênfase2 4 2 2 2 4" xfId="7700"/>
    <cellStyle name="20% - Ênfase2 4 2 2 3" xfId="2228"/>
    <cellStyle name="20% - Ênfase2 4 2 2 3 2" xfId="5357"/>
    <cellStyle name="20% - Ênfase2 4 2 2 3 2 2" xfId="11616"/>
    <cellStyle name="20% - Ênfase2 4 2 2 3 3" xfId="8488"/>
    <cellStyle name="20% - Ênfase2 4 2 2 4" xfId="3793"/>
    <cellStyle name="20% - Ênfase2 4 2 2 4 2" xfId="10052"/>
    <cellStyle name="20% - Ênfase2 4 2 2 5" xfId="6924"/>
    <cellStyle name="20% - Ênfase2 4 2 3" xfId="1051"/>
    <cellStyle name="20% - Ênfase2 4 2 3 2" xfId="2616"/>
    <cellStyle name="20% - Ênfase2 4 2 3 2 2" xfId="5745"/>
    <cellStyle name="20% - Ênfase2 4 2 3 2 2 2" xfId="12004"/>
    <cellStyle name="20% - Ênfase2 4 2 3 2 3" xfId="8876"/>
    <cellStyle name="20% - Ênfase2 4 2 3 3" xfId="4181"/>
    <cellStyle name="20% - Ênfase2 4 2 3 3 2" xfId="10440"/>
    <cellStyle name="20% - Ênfase2 4 2 3 4" xfId="7312"/>
    <cellStyle name="20% - Ênfase2 4 2 4" xfId="1840"/>
    <cellStyle name="20% - Ênfase2 4 2 4 2" xfId="4969"/>
    <cellStyle name="20% - Ênfase2 4 2 4 2 2" xfId="11228"/>
    <cellStyle name="20% - Ênfase2 4 2 4 3" xfId="8100"/>
    <cellStyle name="20% - Ênfase2 4 2 5" xfId="3405"/>
    <cellStyle name="20% - Ênfase2 4 2 5 2" xfId="9664"/>
    <cellStyle name="20% - Ênfase2 4 2 6" xfId="6536"/>
    <cellStyle name="20% - Ênfase2 4 3" xfId="475"/>
    <cellStyle name="20% - Ênfase2 4 3 2" xfId="1252"/>
    <cellStyle name="20% - Ênfase2 4 3 2 2" xfId="2817"/>
    <cellStyle name="20% - Ênfase2 4 3 2 2 2" xfId="5946"/>
    <cellStyle name="20% - Ênfase2 4 3 2 2 2 2" xfId="12205"/>
    <cellStyle name="20% - Ênfase2 4 3 2 2 3" xfId="9077"/>
    <cellStyle name="20% - Ênfase2 4 3 2 3" xfId="4382"/>
    <cellStyle name="20% - Ênfase2 4 3 2 3 2" xfId="10641"/>
    <cellStyle name="20% - Ênfase2 4 3 2 4" xfId="7513"/>
    <cellStyle name="20% - Ênfase2 4 3 3" xfId="2041"/>
    <cellStyle name="20% - Ênfase2 4 3 3 2" xfId="5170"/>
    <cellStyle name="20% - Ênfase2 4 3 3 2 2" xfId="11429"/>
    <cellStyle name="20% - Ênfase2 4 3 3 3" xfId="8301"/>
    <cellStyle name="20% - Ênfase2 4 3 4" xfId="3606"/>
    <cellStyle name="20% - Ênfase2 4 3 4 2" xfId="9865"/>
    <cellStyle name="20% - Ênfase2 4 3 5" xfId="6737"/>
    <cellStyle name="20% - Ênfase2 4 4" xfId="864"/>
    <cellStyle name="20% - Ênfase2 4 4 2" xfId="2429"/>
    <cellStyle name="20% - Ênfase2 4 4 2 2" xfId="5558"/>
    <cellStyle name="20% - Ênfase2 4 4 2 2 2" xfId="11817"/>
    <cellStyle name="20% - Ênfase2 4 4 2 3" xfId="8689"/>
    <cellStyle name="20% - Ênfase2 4 4 3" xfId="3994"/>
    <cellStyle name="20% - Ênfase2 4 4 3 2" xfId="10253"/>
    <cellStyle name="20% - Ênfase2 4 4 4" xfId="7125"/>
    <cellStyle name="20% - Ênfase2 4 5" xfId="1653"/>
    <cellStyle name="20% - Ênfase2 4 5 2" xfId="4782"/>
    <cellStyle name="20% - Ênfase2 4 5 2 2" xfId="11041"/>
    <cellStyle name="20% - Ênfase2 4 5 3" xfId="7913"/>
    <cellStyle name="20% - Ênfase2 4 6" xfId="3218"/>
    <cellStyle name="20% - Ênfase2 4 6 2" xfId="9477"/>
    <cellStyle name="20% - Ênfase2 4 7" xfId="6349"/>
    <cellStyle name="20% - Ênfase2 5" xfId="72"/>
    <cellStyle name="20% - Ênfase2 5 2" xfId="260"/>
    <cellStyle name="20% - Ênfase2 5 2 2" xfId="649"/>
    <cellStyle name="20% - Ênfase2 5 2 2 2" xfId="1426"/>
    <cellStyle name="20% - Ênfase2 5 2 2 2 2" xfId="2991"/>
    <cellStyle name="20% - Ênfase2 5 2 2 2 2 2" xfId="6120"/>
    <cellStyle name="20% - Ênfase2 5 2 2 2 2 2 2" xfId="12379"/>
    <cellStyle name="20% - Ênfase2 5 2 2 2 2 3" xfId="9251"/>
    <cellStyle name="20% - Ênfase2 5 2 2 2 3" xfId="4556"/>
    <cellStyle name="20% - Ênfase2 5 2 2 2 3 2" xfId="10815"/>
    <cellStyle name="20% - Ênfase2 5 2 2 2 4" xfId="7687"/>
    <cellStyle name="20% - Ênfase2 5 2 2 3" xfId="2215"/>
    <cellStyle name="20% - Ênfase2 5 2 2 3 2" xfId="5344"/>
    <cellStyle name="20% - Ênfase2 5 2 2 3 2 2" xfId="11603"/>
    <cellStyle name="20% - Ênfase2 5 2 2 3 3" xfId="8475"/>
    <cellStyle name="20% - Ênfase2 5 2 2 4" xfId="3780"/>
    <cellStyle name="20% - Ênfase2 5 2 2 4 2" xfId="10039"/>
    <cellStyle name="20% - Ênfase2 5 2 2 5" xfId="6911"/>
    <cellStyle name="20% - Ênfase2 5 2 3" xfId="1038"/>
    <cellStyle name="20% - Ênfase2 5 2 3 2" xfId="2603"/>
    <cellStyle name="20% - Ênfase2 5 2 3 2 2" xfId="5732"/>
    <cellStyle name="20% - Ênfase2 5 2 3 2 2 2" xfId="11991"/>
    <cellStyle name="20% - Ênfase2 5 2 3 2 3" xfId="8863"/>
    <cellStyle name="20% - Ênfase2 5 2 3 3" xfId="4168"/>
    <cellStyle name="20% - Ênfase2 5 2 3 3 2" xfId="10427"/>
    <cellStyle name="20% - Ênfase2 5 2 3 4" xfId="7299"/>
    <cellStyle name="20% - Ênfase2 5 2 4" xfId="1827"/>
    <cellStyle name="20% - Ênfase2 5 2 4 2" xfId="4956"/>
    <cellStyle name="20% - Ênfase2 5 2 4 2 2" xfId="11215"/>
    <cellStyle name="20% - Ênfase2 5 2 4 3" xfId="8087"/>
    <cellStyle name="20% - Ênfase2 5 2 5" xfId="3392"/>
    <cellStyle name="20% - Ênfase2 5 2 5 2" xfId="9651"/>
    <cellStyle name="20% - Ênfase2 5 2 6" xfId="6523"/>
    <cellStyle name="20% - Ênfase2 5 3" xfId="462"/>
    <cellStyle name="20% - Ênfase2 5 3 2" xfId="1239"/>
    <cellStyle name="20% - Ênfase2 5 3 2 2" xfId="2804"/>
    <cellStyle name="20% - Ênfase2 5 3 2 2 2" xfId="5933"/>
    <cellStyle name="20% - Ênfase2 5 3 2 2 2 2" xfId="12192"/>
    <cellStyle name="20% - Ênfase2 5 3 2 2 3" xfId="9064"/>
    <cellStyle name="20% - Ênfase2 5 3 2 3" xfId="4369"/>
    <cellStyle name="20% - Ênfase2 5 3 2 3 2" xfId="10628"/>
    <cellStyle name="20% - Ênfase2 5 3 2 4" xfId="7500"/>
    <cellStyle name="20% - Ênfase2 5 3 3" xfId="2028"/>
    <cellStyle name="20% - Ênfase2 5 3 3 2" xfId="5157"/>
    <cellStyle name="20% - Ênfase2 5 3 3 2 2" xfId="11416"/>
    <cellStyle name="20% - Ênfase2 5 3 3 3" xfId="8288"/>
    <cellStyle name="20% - Ênfase2 5 3 4" xfId="3593"/>
    <cellStyle name="20% - Ênfase2 5 3 4 2" xfId="9852"/>
    <cellStyle name="20% - Ênfase2 5 3 5" xfId="6724"/>
    <cellStyle name="20% - Ênfase2 5 4" xfId="851"/>
    <cellStyle name="20% - Ênfase2 5 4 2" xfId="2416"/>
    <cellStyle name="20% - Ênfase2 5 4 2 2" xfId="5545"/>
    <cellStyle name="20% - Ênfase2 5 4 2 2 2" xfId="11804"/>
    <cellStyle name="20% - Ênfase2 5 4 2 3" xfId="8676"/>
    <cellStyle name="20% - Ênfase2 5 4 3" xfId="3981"/>
    <cellStyle name="20% - Ênfase2 5 4 3 2" xfId="10240"/>
    <cellStyle name="20% - Ênfase2 5 4 4" xfId="7112"/>
    <cellStyle name="20% - Ênfase2 5 5" xfId="1640"/>
    <cellStyle name="20% - Ênfase2 5 5 2" xfId="4769"/>
    <cellStyle name="20% - Ênfase2 5 5 2 2" xfId="11028"/>
    <cellStyle name="20% - Ênfase2 5 5 3" xfId="7900"/>
    <cellStyle name="20% - Ênfase2 5 6" xfId="3205"/>
    <cellStyle name="20% - Ênfase2 5 6 2" xfId="9464"/>
    <cellStyle name="20% - Ênfase2 5 7" xfId="6336"/>
    <cellStyle name="20% - Ênfase2 6" xfId="126"/>
    <cellStyle name="20% - Ênfase2 6 2" xfId="313"/>
    <cellStyle name="20% - Ênfase2 6 2 2" xfId="702"/>
    <cellStyle name="20% - Ênfase2 6 2 2 2" xfId="1479"/>
    <cellStyle name="20% - Ênfase2 6 2 2 2 2" xfId="3044"/>
    <cellStyle name="20% - Ênfase2 6 2 2 2 2 2" xfId="6173"/>
    <cellStyle name="20% - Ênfase2 6 2 2 2 2 2 2" xfId="12432"/>
    <cellStyle name="20% - Ênfase2 6 2 2 2 2 3" xfId="9304"/>
    <cellStyle name="20% - Ênfase2 6 2 2 2 3" xfId="4609"/>
    <cellStyle name="20% - Ênfase2 6 2 2 2 3 2" xfId="10868"/>
    <cellStyle name="20% - Ênfase2 6 2 2 2 4" xfId="7740"/>
    <cellStyle name="20% - Ênfase2 6 2 2 3" xfId="2268"/>
    <cellStyle name="20% - Ênfase2 6 2 2 3 2" xfId="5397"/>
    <cellStyle name="20% - Ênfase2 6 2 2 3 2 2" xfId="11656"/>
    <cellStyle name="20% - Ênfase2 6 2 2 3 3" xfId="8528"/>
    <cellStyle name="20% - Ênfase2 6 2 2 4" xfId="3833"/>
    <cellStyle name="20% - Ênfase2 6 2 2 4 2" xfId="10092"/>
    <cellStyle name="20% - Ênfase2 6 2 2 5" xfId="6964"/>
    <cellStyle name="20% - Ênfase2 6 2 3" xfId="1091"/>
    <cellStyle name="20% - Ênfase2 6 2 3 2" xfId="2656"/>
    <cellStyle name="20% - Ênfase2 6 2 3 2 2" xfId="5785"/>
    <cellStyle name="20% - Ênfase2 6 2 3 2 2 2" xfId="12044"/>
    <cellStyle name="20% - Ênfase2 6 2 3 2 3" xfId="8916"/>
    <cellStyle name="20% - Ênfase2 6 2 3 3" xfId="4221"/>
    <cellStyle name="20% - Ênfase2 6 2 3 3 2" xfId="10480"/>
    <cellStyle name="20% - Ênfase2 6 2 3 4" xfId="7352"/>
    <cellStyle name="20% - Ênfase2 6 2 4" xfId="1880"/>
    <cellStyle name="20% - Ênfase2 6 2 4 2" xfId="5009"/>
    <cellStyle name="20% - Ênfase2 6 2 4 2 2" xfId="11268"/>
    <cellStyle name="20% - Ênfase2 6 2 4 3" xfId="8140"/>
    <cellStyle name="20% - Ênfase2 6 2 5" xfId="3445"/>
    <cellStyle name="20% - Ênfase2 6 2 5 2" xfId="9704"/>
    <cellStyle name="20% - Ênfase2 6 2 6" xfId="6576"/>
    <cellStyle name="20% - Ênfase2 6 3" xfId="515"/>
    <cellStyle name="20% - Ênfase2 6 3 2" xfId="1292"/>
    <cellStyle name="20% - Ênfase2 6 3 2 2" xfId="2857"/>
    <cellStyle name="20% - Ênfase2 6 3 2 2 2" xfId="5986"/>
    <cellStyle name="20% - Ênfase2 6 3 2 2 2 2" xfId="12245"/>
    <cellStyle name="20% - Ênfase2 6 3 2 2 3" xfId="9117"/>
    <cellStyle name="20% - Ênfase2 6 3 2 3" xfId="4422"/>
    <cellStyle name="20% - Ênfase2 6 3 2 3 2" xfId="10681"/>
    <cellStyle name="20% - Ênfase2 6 3 2 4" xfId="7553"/>
    <cellStyle name="20% - Ênfase2 6 3 3" xfId="2081"/>
    <cellStyle name="20% - Ênfase2 6 3 3 2" xfId="5210"/>
    <cellStyle name="20% - Ênfase2 6 3 3 2 2" xfId="11469"/>
    <cellStyle name="20% - Ênfase2 6 3 3 3" xfId="8341"/>
    <cellStyle name="20% - Ênfase2 6 3 4" xfId="3646"/>
    <cellStyle name="20% - Ênfase2 6 3 4 2" xfId="9905"/>
    <cellStyle name="20% - Ênfase2 6 3 5" xfId="6777"/>
    <cellStyle name="20% - Ênfase2 6 4" xfId="904"/>
    <cellStyle name="20% - Ênfase2 6 4 2" xfId="2469"/>
    <cellStyle name="20% - Ênfase2 6 4 2 2" xfId="5598"/>
    <cellStyle name="20% - Ênfase2 6 4 2 2 2" xfId="11857"/>
    <cellStyle name="20% - Ênfase2 6 4 2 3" xfId="8729"/>
    <cellStyle name="20% - Ênfase2 6 4 3" xfId="4034"/>
    <cellStyle name="20% - Ênfase2 6 4 3 2" xfId="10293"/>
    <cellStyle name="20% - Ênfase2 6 4 4" xfId="7165"/>
    <cellStyle name="20% - Ênfase2 6 5" xfId="1693"/>
    <cellStyle name="20% - Ênfase2 6 5 2" xfId="4822"/>
    <cellStyle name="20% - Ênfase2 6 5 2 2" xfId="11081"/>
    <cellStyle name="20% - Ênfase2 6 5 3" xfId="7953"/>
    <cellStyle name="20% - Ênfase2 6 6" xfId="3258"/>
    <cellStyle name="20% - Ênfase2 6 6 2" xfId="9517"/>
    <cellStyle name="20% - Ênfase2 6 7" xfId="6389"/>
    <cellStyle name="20% - Ênfase2 7" xfId="140"/>
    <cellStyle name="20% - Ênfase2 7 2" xfId="327"/>
    <cellStyle name="20% - Ênfase2 7 2 2" xfId="716"/>
    <cellStyle name="20% - Ênfase2 7 2 2 2" xfId="1493"/>
    <cellStyle name="20% - Ênfase2 7 2 2 2 2" xfId="3058"/>
    <cellStyle name="20% - Ênfase2 7 2 2 2 2 2" xfId="6187"/>
    <cellStyle name="20% - Ênfase2 7 2 2 2 2 2 2" xfId="12446"/>
    <cellStyle name="20% - Ênfase2 7 2 2 2 2 3" xfId="9318"/>
    <cellStyle name="20% - Ênfase2 7 2 2 2 3" xfId="4623"/>
    <cellStyle name="20% - Ênfase2 7 2 2 2 3 2" xfId="10882"/>
    <cellStyle name="20% - Ênfase2 7 2 2 2 4" xfId="7754"/>
    <cellStyle name="20% - Ênfase2 7 2 2 3" xfId="2282"/>
    <cellStyle name="20% - Ênfase2 7 2 2 3 2" xfId="5411"/>
    <cellStyle name="20% - Ênfase2 7 2 2 3 2 2" xfId="11670"/>
    <cellStyle name="20% - Ênfase2 7 2 2 3 3" xfId="8542"/>
    <cellStyle name="20% - Ênfase2 7 2 2 4" xfId="3847"/>
    <cellStyle name="20% - Ênfase2 7 2 2 4 2" xfId="10106"/>
    <cellStyle name="20% - Ênfase2 7 2 2 5" xfId="6978"/>
    <cellStyle name="20% - Ênfase2 7 2 3" xfId="1105"/>
    <cellStyle name="20% - Ênfase2 7 2 3 2" xfId="2670"/>
    <cellStyle name="20% - Ênfase2 7 2 3 2 2" xfId="5799"/>
    <cellStyle name="20% - Ênfase2 7 2 3 2 2 2" xfId="12058"/>
    <cellStyle name="20% - Ênfase2 7 2 3 2 3" xfId="8930"/>
    <cellStyle name="20% - Ênfase2 7 2 3 3" xfId="4235"/>
    <cellStyle name="20% - Ênfase2 7 2 3 3 2" xfId="10494"/>
    <cellStyle name="20% - Ênfase2 7 2 3 4" xfId="7366"/>
    <cellStyle name="20% - Ênfase2 7 2 4" xfId="1894"/>
    <cellStyle name="20% - Ênfase2 7 2 4 2" xfId="5023"/>
    <cellStyle name="20% - Ênfase2 7 2 4 2 2" xfId="11282"/>
    <cellStyle name="20% - Ênfase2 7 2 4 3" xfId="8154"/>
    <cellStyle name="20% - Ênfase2 7 2 5" xfId="3459"/>
    <cellStyle name="20% - Ênfase2 7 2 5 2" xfId="9718"/>
    <cellStyle name="20% - Ênfase2 7 2 6" xfId="6590"/>
    <cellStyle name="20% - Ênfase2 7 3" xfId="529"/>
    <cellStyle name="20% - Ênfase2 7 3 2" xfId="1306"/>
    <cellStyle name="20% - Ênfase2 7 3 2 2" xfId="2871"/>
    <cellStyle name="20% - Ênfase2 7 3 2 2 2" xfId="6000"/>
    <cellStyle name="20% - Ênfase2 7 3 2 2 2 2" xfId="12259"/>
    <cellStyle name="20% - Ênfase2 7 3 2 2 3" xfId="9131"/>
    <cellStyle name="20% - Ênfase2 7 3 2 3" xfId="4436"/>
    <cellStyle name="20% - Ênfase2 7 3 2 3 2" xfId="10695"/>
    <cellStyle name="20% - Ênfase2 7 3 2 4" xfId="7567"/>
    <cellStyle name="20% - Ênfase2 7 3 3" xfId="2095"/>
    <cellStyle name="20% - Ênfase2 7 3 3 2" xfId="5224"/>
    <cellStyle name="20% - Ênfase2 7 3 3 2 2" xfId="11483"/>
    <cellStyle name="20% - Ênfase2 7 3 3 3" xfId="8355"/>
    <cellStyle name="20% - Ênfase2 7 3 4" xfId="3660"/>
    <cellStyle name="20% - Ênfase2 7 3 4 2" xfId="9919"/>
    <cellStyle name="20% - Ênfase2 7 3 5" xfId="6791"/>
    <cellStyle name="20% - Ênfase2 7 4" xfId="918"/>
    <cellStyle name="20% - Ênfase2 7 4 2" xfId="2483"/>
    <cellStyle name="20% - Ênfase2 7 4 2 2" xfId="5612"/>
    <cellStyle name="20% - Ênfase2 7 4 2 2 2" xfId="11871"/>
    <cellStyle name="20% - Ênfase2 7 4 2 3" xfId="8743"/>
    <cellStyle name="20% - Ênfase2 7 4 3" xfId="4048"/>
    <cellStyle name="20% - Ênfase2 7 4 3 2" xfId="10307"/>
    <cellStyle name="20% - Ênfase2 7 4 4" xfId="7179"/>
    <cellStyle name="20% - Ênfase2 7 5" xfId="1707"/>
    <cellStyle name="20% - Ênfase2 7 5 2" xfId="4836"/>
    <cellStyle name="20% - Ênfase2 7 5 2 2" xfId="11095"/>
    <cellStyle name="20% - Ênfase2 7 5 3" xfId="7967"/>
    <cellStyle name="20% - Ênfase2 7 6" xfId="3272"/>
    <cellStyle name="20% - Ênfase2 7 6 2" xfId="9531"/>
    <cellStyle name="20% - Ênfase2 7 7" xfId="6403"/>
    <cellStyle name="20% - Ênfase2 8" xfId="153"/>
    <cellStyle name="20% - Ênfase2 8 2" xfId="340"/>
    <cellStyle name="20% - Ênfase2 8 2 2" xfId="729"/>
    <cellStyle name="20% - Ênfase2 8 2 2 2" xfId="1506"/>
    <cellStyle name="20% - Ênfase2 8 2 2 2 2" xfId="3071"/>
    <cellStyle name="20% - Ênfase2 8 2 2 2 2 2" xfId="6200"/>
    <cellStyle name="20% - Ênfase2 8 2 2 2 2 2 2" xfId="12459"/>
    <cellStyle name="20% - Ênfase2 8 2 2 2 2 3" xfId="9331"/>
    <cellStyle name="20% - Ênfase2 8 2 2 2 3" xfId="4636"/>
    <cellStyle name="20% - Ênfase2 8 2 2 2 3 2" xfId="10895"/>
    <cellStyle name="20% - Ênfase2 8 2 2 2 4" xfId="7767"/>
    <cellStyle name="20% - Ênfase2 8 2 2 3" xfId="2295"/>
    <cellStyle name="20% - Ênfase2 8 2 2 3 2" xfId="5424"/>
    <cellStyle name="20% - Ênfase2 8 2 2 3 2 2" xfId="11683"/>
    <cellStyle name="20% - Ênfase2 8 2 2 3 3" xfId="8555"/>
    <cellStyle name="20% - Ênfase2 8 2 2 4" xfId="3860"/>
    <cellStyle name="20% - Ênfase2 8 2 2 4 2" xfId="10119"/>
    <cellStyle name="20% - Ênfase2 8 2 2 5" xfId="6991"/>
    <cellStyle name="20% - Ênfase2 8 2 3" xfId="1118"/>
    <cellStyle name="20% - Ênfase2 8 2 3 2" xfId="2683"/>
    <cellStyle name="20% - Ênfase2 8 2 3 2 2" xfId="5812"/>
    <cellStyle name="20% - Ênfase2 8 2 3 2 2 2" xfId="12071"/>
    <cellStyle name="20% - Ênfase2 8 2 3 2 3" xfId="8943"/>
    <cellStyle name="20% - Ênfase2 8 2 3 3" xfId="4248"/>
    <cellStyle name="20% - Ênfase2 8 2 3 3 2" xfId="10507"/>
    <cellStyle name="20% - Ênfase2 8 2 3 4" xfId="7379"/>
    <cellStyle name="20% - Ênfase2 8 2 4" xfId="1907"/>
    <cellStyle name="20% - Ênfase2 8 2 4 2" xfId="5036"/>
    <cellStyle name="20% - Ênfase2 8 2 4 2 2" xfId="11295"/>
    <cellStyle name="20% - Ênfase2 8 2 4 3" xfId="8167"/>
    <cellStyle name="20% - Ênfase2 8 2 5" xfId="3472"/>
    <cellStyle name="20% - Ênfase2 8 2 5 2" xfId="9731"/>
    <cellStyle name="20% - Ênfase2 8 2 6" xfId="6603"/>
    <cellStyle name="20% - Ênfase2 8 3" xfId="542"/>
    <cellStyle name="20% - Ênfase2 8 3 2" xfId="1319"/>
    <cellStyle name="20% - Ênfase2 8 3 2 2" xfId="2884"/>
    <cellStyle name="20% - Ênfase2 8 3 2 2 2" xfId="6013"/>
    <cellStyle name="20% - Ênfase2 8 3 2 2 2 2" xfId="12272"/>
    <cellStyle name="20% - Ênfase2 8 3 2 2 3" xfId="9144"/>
    <cellStyle name="20% - Ênfase2 8 3 2 3" xfId="4449"/>
    <cellStyle name="20% - Ênfase2 8 3 2 3 2" xfId="10708"/>
    <cellStyle name="20% - Ênfase2 8 3 2 4" xfId="7580"/>
    <cellStyle name="20% - Ênfase2 8 3 3" xfId="2108"/>
    <cellStyle name="20% - Ênfase2 8 3 3 2" xfId="5237"/>
    <cellStyle name="20% - Ênfase2 8 3 3 2 2" xfId="11496"/>
    <cellStyle name="20% - Ênfase2 8 3 3 3" xfId="8368"/>
    <cellStyle name="20% - Ênfase2 8 3 4" xfId="3673"/>
    <cellStyle name="20% - Ênfase2 8 3 4 2" xfId="9932"/>
    <cellStyle name="20% - Ênfase2 8 3 5" xfId="6804"/>
    <cellStyle name="20% - Ênfase2 8 4" xfId="931"/>
    <cellStyle name="20% - Ênfase2 8 4 2" xfId="2496"/>
    <cellStyle name="20% - Ênfase2 8 4 2 2" xfId="5625"/>
    <cellStyle name="20% - Ênfase2 8 4 2 2 2" xfId="11884"/>
    <cellStyle name="20% - Ênfase2 8 4 2 3" xfId="8756"/>
    <cellStyle name="20% - Ênfase2 8 4 3" xfId="4061"/>
    <cellStyle name="20% - Ênfase2 8 4 3 2" xfId="10320"/>
    <cellStyle name="20% - Ênfase2 8 4 4" xfId="7192"/>
    <cellStyle name="20% - Ênfase2 8 5" xfId="1720"/>
    <cellStyle name="20% - Ênfase2 8 5 2" xfId="4849"/>
    <cellStyle name="20% - Ênfase2 8 5 2 2" xfId="11108"/>
    <cellStyle name="20% - Ênfase2 8 5 3" xfId="7980"/>
    <cellStyle name="20% - Ênfase2 8 6" xfId="3285"/>
    <cellStyle name="20% - Ênfase2 8 6 2" xfId="9544"/>
    <cellStyle name="20% - Ênfase2 8 7" xfId="6416"/>
    <cellStyle name="20% - Ênfase2 9" xfId="166"/>
    <cellStyle name="20% - Ênfase2 9 2" xfId="353"/>
    <cellStyle name="20% - Ênfase2 9 2 2" xfId="742"/>
    <cellStyle name="20% - Ênfase2 9 2 2 2" xfId="1519"/>
    <cellStyle name="20% - Ênfase2 9 2 2 2 2" xfId="3084"/>
    <cellStyle name="20% - Ênfase2 9 2 2 2 2 2" xfId="6213"/>
    <cellStyle name="20% - Ênfase2 9 2 2 2 2 2 2" xfId="12472"/>
    <cellStyle name="20% - Ênfase2 9 2 2 2 2 3" xfId="9344"/>
    <cellStyle name="20% - Ênfase2 9 2 2 2 3" xfId="4649"/>
    <cellStyle name="20% - Ênfase2 9 2 2 2 3 2" xfId="10908"/>
    <cellStyle name="20% - Ênfase2 9 2 2 2 4" xfId="7780"/>
    <cellStyle name="20% - Ênfase2 9 2 2 3" xfId="2308"/>
    <cellStyle name="20% - Ênfase2 9 2 2 3 2" xfId="5437"/>
    <cellStyle name="20% - Ênfase2 9 2 2 3 2 2" xfId="11696"/>
    <cellStyle name="20% - Ênfase2 9 2 2 3 3" xfId="8568"/>
    <cellStyle name="20% - Ênfase2 9 2 2 4" xfId="3873"/>
    <cellStyle name="20% - Ênfase2 9 2 2 4 2" xfId="10132"/>
    <cellStyle name="20% - Ênfase2 9 2 2 5" xfId="7004"/>
    <cellStyle name="20% - Ênfase2 9 2 3" xfId="1131"/>
    <cellStyle name="20% - Ênfase2 9 2 3 2" xfId="2696"/>
    <cellStyle name="20% - Ênfase2 9 2 3 2 2" xfId="5825"/>
    <cellStyle name="20% - Ênfase2 9 2 3 2 2 2" xfId="12084"/>
    <cellStyle name="20% - Ênfase2 9 2 3 2 3" xfId="8956"/>
    <cellStyle name="20% - Ênfase2 9 2 3 3" xfId="4261"/>
    <cellStyle name="20% - Ênfase2 9 2 3 3 2" xfId="10520"/>
    <cellStyle name="20% - Ênfase2 9 2 3 4" xfId="7392"/>
    <cellStyle name="20% - Ênfase2 9 2 4" xfId="1920"/>
    <cellStyle name="20% - Ênfase2 9 2 4 2" xfId="5049"/>
    <cellStyle name="20% - Ênfase2 9 2 4 2 2" xfId="11308"/>
    <cellStyle name="20% - Ênfase2 9 2 4 3" xfId="8180"/>
    <cellStyle name="20% - Ênfase2 9 2 5" xfId="3485"/>
    <cellStyle name="20% - Ênfase2 9 2 5 2" xfId="9744"/>
    <cellStyle name="20% - Ênfase2 9 2 6" xfId="6616"/>
    <cellStyle name="20% - Ênfase2 9 3" xfId="555"/>
    <cellStyle name="20% - Ênfase2 9 3 2" xfId="1332"/>
    <cellStyle name="20% - Ênfase2 9 3 2 2" xfId="2897"/>
    <cellStyle name="20% - Ênfase2 9 3 2 2 2" xfId="6026"/>
    <cellStyle name="20% - Ênfase2 9 3 2 2 2 2" xfId="12285"/>
    <cellStyle name="20% - Ênfase2 9 3 2 2 3" xfId="9157"/>
    <cellStyle name="20% - Ênfase2 9 3 2 3" xfId="4462"/>
    <cellStyle name="20% - Ênfase2 9 3 2 3 2" xfId="10721"/>
    <cellStyle name="20% - Ênfase2 9 3 2 4" xfId="7593"/>
    <cellStyle name="20% - Ênfase2 9 3 3" xfId="2121"/>
    <cellStyle name="20% - Ênfase2 9 3 3 2" xfId="5250"/>
    <cellStyle name="20% - Ênfase2 9 3 3 2 2" xfId="11509"/>
    <cellStyle name="20% - Ênfase2 9 3 3 3" xfId="8381"/>
    <cellStyle name="20% - Ênfase2 9 3 4" xfId="3686"/>
    <cellStyle name="20% - Ênfase2 9 3 4 2" xfId="9945"/>
    <cellStyle name="20% - Ênfase2 9 3 5" xfId="6817"/>
    <cellStyle name="20% - Ênfase2 9 4" xfId="944"/>
    <cellStyle name="20% - Ênfase2 9 4 2" xfId="2509"/>
    <cellStyle name="20% - Ênfase2 9 4 2 2" xfId="5638"/>
    <cellStyle name="20% - Ênfase2 9 4 2 2 2" xfId="11897"/>
    <cellStyle name="20% - Ênfase2 9 4 2 3" xfId="8769"/>
    <cellStyle name="20% - Ênfase2 9 4 3" xfId="4074"/>
    <cellStyle name="20% - Ênfase2 9 4 3 2" xfId="10333"/>
    <cellStyle name="20% - Ênfase2 9 4 4" xfId="7205"/>
    <cellStyle name="20% - Ênfase2 9 5" xfId="1733"/>
    <cellStyle name="20% - Ênfase2 9 5 2" xfId="4862"/>
    <cellStyle name="20% - Ênfase2 9 5 2 2" xfId="11121"/>
    <cellStyle name="20% - Ênfase2 9 5 3" xfId="7993"/>
    <cellStyle name="20% - Ênfase2 9 6" xfId="3298"/>
    <cellStyle name="20% - Ênfase2 9 6 2" xfId="9557"/>
    <cellStyle name="20% - Ênfase2 9 7" xfId="6429"/>
    <cellStyle name="20% - Ênfase3" xfId="27" builtinId="38" customBuiltin="1"/>
    <cellStyle name="20% - Ênfase3 10" xfId="182"/>
    <cellStyle name="20% - Ênfase3 10 2" xfId="369"/>
    <cellStyle name="20% - Ênfase3 10 2 2" xfId="758"/>
    <cellStyle name="20% - Ênfase3 10 2 2 2" xfId="1535"/>
    <cellStyle name="20% - Ênfase3 10 2 2 2 2" xfId="3100"/>
    <cellStyle name="20% - Ênfase3 10 2 2 2 2 2" xfId="6229"/>
    <cellStyle name="20% - Ênfase3 10 2 2 2 2 2 2" xfId="12488"/>
    <cellStyle name="20% - Ênfase3 10 2 2 2 2 3" xfId="9360"/>
    <cellStyle name="20% - Ênfase3 10 2 2 2 3" xfId="4665"/>
    <cellStyle name="20% - Ênfase3 10 2 2 2 3 2" xfId="10924"/>
    <cellStyle name="20% - Ênfase3 10 2 2 2 4" xfId="7796"/>
    <cellStyle name="20% - Ênfase3 10 2 2 3" xfId="2324"/>
    <cellStyle name="20% - Ênfase3 10 2 2 3 2" xfId="5453"/>
    <cellStyle name="20% - Ênfase3 10 2 2 3 2 2" xfId="11712"/>
    <cellStyle name="20% - Ênfase3 10 2 2 3 3" xfId="8584"/>
    <cellStyle name="20% - Ênfase3 10 2 2 4" xfId="3889"/>
    <cellStyle name="20% - Ênfase3 10 2 2 4 2" xfId="10148"/>
    <cellStyle name="20% - Ênfase3 10 2 2 5" xfId="7020"/>
    <cellStyle name="20% - Ênfase3 10 2 3" xfId="1147"/>
    <cellStyle name="20% - Ênfase3 10 2 3 2" xfId="2712"/>
    <cellStyle name="20% - Ênfase3 10 2 3 2 2" xfId="5841"/>
    <cellStyle name="20% - Ênfase3 10 2 3 2 2 2" xfId="12100"/>
    <cellStyle name="20% - Ênfase3 10 2 3 2 3" xfId="8972"/>
    <cellStyle name="20% - Ênfase3 10 2 3 3" xfId="4277"/>
    <cellStyle name="20% - Ênfase3 10 2 3 3 2" xfId="10536"/>
    <cellStyle name="20% - Ênfase3 10 2 3 4" xfId="7408"/>
    <cellStyle name="20% - Ênfase3 10 2 4" xfId="1936"/>
    <cellStyle name="20% - Ênfase3 10 2 4 2" xfId="5065"/>
    <cellStyle name="20% - Ênfase3 10 2 4 2 2" xfId="11324"/>
    <cellStyle name="20% - Ênfase3 10 2 4 3" xfId="8196"/>
    <cellStyle name="20% - Ênfase3 10 2 5" xfId="3501"/>
    <cellStyle name="20% - Ênfase3 10 2 5 2" xfId="9760"/>
    <cellStyle name="20% - Ênfase3 10 2 6" xfId="6632"/>
    <cellStyle name="20% - Ênfase3 10 3" xfId="571"/>
    <cellStyle name="20% - Ênfase3 10 3 2" xfId="1348"/>
    <cellStyle name="20% - Ênfase3 10 3 2 2" xfId="2913"/>
    <cellStyle name="20% - Ênfase3 10 3 2 2 2" xfId="6042"/>
    <cellStyle name="20% - Ênfase3 10 3 2 2 2 2" xfId="12301"/>
    <cellStyle name="20% - Ênfase3 10 3 2 2 3" xfId="9173"/>
    <cellStyle name="20% - Ênfase3 10 3 2 3" xfId="4478"/>
    <cellStyle name="20% - Ênfase3 10 3 2 3 2" xfId="10737"/>
    <cellStyle name="20% - Ênfase3 10 3 2 4" xfId="7609"/>
    <cellStyle name="20% - Ênfase3 10 3 3" xfId="2137"/>
    <cellStyle name="20% - Ênfase3 10 3 3 2" xfId="5266"/>
    <cellStyle name="20% - Ênfase3 10 3 3 2 2" xfId="11525"/>
    <cellStyle name="20% - Ênfase3 10 3 3 3" xfId="8397"/>
    <cellStyle name="20% - Ênfase3 10 3 4" xfId="3702"/>
    <cellStyle name="20% - Ênfase3 10 3 4 2" xfId="9961"/>
    <cellStyle name="20% - Ênfase3 10 3 5" xfId="6833"/>
    <cellStyle name="20% - Ênfase3 10 4" xfId="960"/>
    <cellStyle name="20% - Ênfase3 10 4 2" xfId="2525"/>
    <cellStyle name="20% - Ênfase3 10 4 2 2" xfId="5654"/>
    <cellStyle name="20% - Ênfase3 10 4 2 2 2" xfId="11913"/>
    <cellStyle name="20% - Ênfase3 10 4 2 3" xfId="8785"/>
    <cellStyle name="20% - Ênfase3 10 4 3" xfId="4090"/>
    <cellStyle name="20% - Ênfase3 10 4 3 2" xfId="10349"/>
    <cellStyle name="20% - Ênfase3 10 4 4" xfId="7221"/>
    <cellStyle name="20% - Ênfase3 10 5" xfId="1749"/>
    <cellStyle name="20% - Ênfase3 10 5 2" xfId="4878"/>
    <cellStyle name="20% - Ênfase3 10 5 2 2" xfId="11137"/>
    <cellStyle name="20% - Ênfase3 10 5 3" xfId="8009"/>
    <cellStyle name="20% - Ênfase3 10 6" xfId="3314"/>
    <cellStyle name="20% - Ênfase3 10 6 2" xfId="9573"/>
    <cellStyle name="20% - Ênfase3 10 7" xfId="6445"/>
    <cellStyle name="20% - Ênfase3 11" xfId="196"/>
    <cellStyle name="20% - Ênfase3 11 2" xfId="383"/>
    <cellStyle name="20% - Ênfase3 11 2 2" xfId="772"/>
    <cellStyle name="20% - Ênfase3 11 2 2 2" xfId="1549"/>
    <cellStyle name="20% - Ênfase3 11 2 2 2 2" xfId="3114"/>
    <cellStyle name="20% - Ênfase3 11 2 2 2 2 2" xfId="6243"/>
    <cellStyle name="20% - Ênfase3 11 2 2 2 2 2 2" xfId="12502"/>
    <cellStyle name="20% - Ênfase3 11 2 2 2 2 3" xfId="9374"/>
    <cellStyle name="20% - Ênfase3 11 2 2 2 3" xfId="4679"/>
    <cellStyle name="20% - Ênfase3 11 2 2 2 3 2" xfId="10938"/>
    <cellStyle name="20% - Ênfase3 11 2 2 2 4" xfId="7810"/>
    <cellStyle name="20% - Ênfase3 11 2 2 3" xfId="2338"/>
    <cellStyle name="20% - Ênfase3 11 2 2 3 2" xfId="5467"/>
    <cellStyle name="20% - Ênfase3 11 2 2 3 2 2" xfId="11726"/>
    <cellStyle name="20% - Ênfase3 11 2 2 3 3" xfId="8598"/>
    <cellStyle name="20% - Ênfase3 11 2 2 4" xfId="3903"/>
    <cellStyle name="20% - Ênfase3 11 2 2 4 2" xfId="10162"/>
    <cellStyle name="20% - Ênfase3 11 2 2 5" xfId="7034"/>
    <cellStyle name="20% - Ênfase3 11 2 3" xfId="1161"/>
    <cellStyle name="20% - Ênfase3 11 2 3 2" xfId="2726"/>
    <cellStyle name="20% - Ênfase3 11 2 3 2 2" xfId="5855"/>
    <cellStyle name="20% - Ênfase3 11 2 3 2 2 2" xfId="12114"/>
    <cellStyle name="20% - Ênfase3 11 2 3 2 3" xfId="8986"/>
    <cellStyle name="20% - Ênfase3 11 2 3 3" xfId="4291"/>
    <cellStyle name="20% - Ênfase3 11 2 3 3 2" xfId="10550"/>
    <cellStyle name="20% - Ênfase3 11 2 3 4" xfId="7422"/>
    <cellStyle name="20% - Ênfase3 11 2 4" xfId="1950"/>
    <cellStyle name="20% - Ênfase3 11 2 4 2" xfId="5079"/>
    <cellStyle name="20% - Ênfase3 11 2 4 2 2" xfId="11338"/>
    <cellStyle name="20% - Ênfase3 11 2 4 3" xfId="8210"/>
    <cellStyle name="20% - Ênfase3 11 2 5" xfId="3515"/>
    <cellStyle name="20% - Ênfase3 11 2 5 2" xfId="9774"/>
    <cellStyle name="20% - Ênfase3 11 2 6" xfId="6646"/>
    <cellStyle name="20% - Ênfase3 11 3" xfId="585"/>
    <cellStyle name="20% - Ênfase3 11 3 2" xfId="1362"/>
    <cellStyle name="20% - Ênfase3 11 3 2 2" xfId="2927"/>
    <cellStyle name="20% - Ênfase3 11 3 2 2 2" xfId="6056"/>
    <cellStyle name="20% - Ênfase3 11 3 2 2 2 2" xfId="12315"/>
    <cellStyle name="20% - Ênfase3 11 3 2 2 3" xfId="9187"/>
    <cellStyle name="20% - Ênfase3 11 3 2 3" xfId="4492"/>
    <cellStyle name="20% - Ênfase3 11 3 2 3 2" xfId="10751"/>
    <cellStyle name="20% - Ênfase3 11 3 2 4" xfId="7623"/>
    <cellStyle name="20% - Ênfase3 11 3 3" xfId="2151"/>
    <cellStyle name="20% - Ênfase3 11 3 3 2" xfId="5280"/>
    <cellStyle name="20% - Ênfase3 11 3 3 2 2" xfId="11539"/>
    <cellStyle name="20% - Ênfase3 11 3 3 3" xfId="8411"/>
    <cellStyle name="20% - Ênfase3 11 3 4" xfId="3716"/>
    <cellStyle name="20% - Ênfase3 11 3 4 2" xfId="9975"/>
    <cellStyle name="20% - Ênfase3 11 3 5" xfId="6847"/>
    <cellStyle name="20% - Ênfase3 11 4" xfId="974"/>
    <cellStyle name="20% - Ênfase3 11 4 2" xfId="2539"/>
    <cellStyle name="20% - Ênfase3 11 4 2 2" xfId="5668"/>
    <cellStyle name="20% - Ênfase3 11 4 2 2 2" xfId="11927"/>
    <cellStyle name="20% - Ênfase3 11 4 2 3" xfId="8799"/>
    <cellStyle name="20% - Ênfase3 11 4 3" xfId="4104"/>
    <cellStyle name="20% - Ênfase3 11 4 3 2" xfId="10363"/>
    <cellStyle name="20% - Ênfase3 11 4 4" xfId="7235"/>
    <cellStyle name="20% - Ênfase3 11 5" xfId="1763"/>
    <cellStyle name="20% - Ênfase3 11 5 2" xfId="4892"/>
    <cellStyle name="20% - Ênfase3 11 5 2 2" xfId="11151"/>
    <cellStyle name="20% - Ênfase3 11 5 3" xfId="8023"/>
    <cellStyle name="20% - Ênfase3 11 6" xfId="3328"/>
    <cellStyle name="20% - Ênfase3 11 6 2" xfId="9587"/>
    <cellStyle name="20% - Ênfase3 11 7" xfId="6459"/>
    <cellStyle name="20% - Ênfase3 12" xfId="222"/>
    <cellStyle name="20% - Ênfase3 12 2" xfId="611"/>
    <cellStyle name="20% - Ênfase3 12 2 2" xfId="1388"/>
    <cellStyle name="20% - Ênfase3 12 2 2 2" xfId="2953"/>
    <cellStyle name="20% - Ênfase3 12 2 2 2 2" xfId="6082"/>
    <cellStyle name="20% - Ênfase3 12 2 2 2 2 2" xfId="12341"/>
    <cellStyle name="20% - Ênfase3 12 2 2 2 3" xfId="9213"/>
    <cellStyle name="20% - Ênfase3 12 2 2 3" xfId="4518"/>
    <cellStyle name="20% - Ênfase3 12 2 2 3 2" xfId="10777"/>
    <cellStyle name="20% - Ênfase3 12 2 2 4" xfId="7649"/>
    <cellStyle name="20% - Ênfase3 12 2 3" xfId="2177"/>
    <cellStyle name="20% - Ênfase3 12 2 3 2" xfId="5306"/>
    <cellStyle name="20% - Ênfase3 12 2 3 2 2" xfId="11565"/>
    <cellStyle name="20% - Ênfase3 12 2 3 3" xfId="8437"/>
    <cellStyle name="20% - Ênfase3 12 2 4" xfId="3742"/>
    <cellStyle name="20% - Ênfase3 12 2 4 2" xfId="10001"/>
    <cellStyle name="20% - Ênfase3 12 2 5" xfId="6873"/>
    <cellStyle name="20% - Ênfase3 12 3" xfId="1000"/>
    <cellStyle name="20% - Ênfase3 12 3 2" xfId="2565"/>
    <cellStyle name="20% - Ênfase3 12 3 2 2" xfId="5694"/>
    <cellStyle name="20% - Ênfase3 12 3 2 2 2" xfId="11953"/>
    <cellStyle name="20% - Ênfase3 12 3 2 3" xfId="8825"/>
    <cellStyle name="20% - Ênfase3 12 3 3" xfId="4130"/>
    <cellStyle name="20% - Ênfase3 12 3 3 2" xfId="10389"/>
    <cellStyle name="20% - Ênfase3 12 3 4" xfId="7261"/>
    <cellStyle name="20% - Ênfase3 12 4" xfId="1789"/>
    <cellStyle name="20% - Ênfase3 12 4 2" xfId="4918"/>
    <cellStyle name="20% - Ênfase3 12 4 2 2" xfId="11177"/>
    <cellStyle name="20% - Ênfase3 12 4 3" xfId="8049"/>
    <cellStyle name="20% - Ênfase3 12 5" xfId="3354"/>
    <cellStyle name="20% - Ênfase3 12 5 2" xfId="9613"/>
    <cellStyle name="20% - Ênfase3 12 6" xfId="6485"/>
    <cellStyle name="20% - Ênfase3 13" xfId="396"/>
    <cellStyle name="20% - Ênfase3 13 2" xfId="785"/>
    <cellStyle name="20% - Ênfase3 13 2 2" xfId="1562"/>
    <cellStyle name="20% - Ênfase3 13 2 2 2" xfId="3127"/>
    <cellStyle name="20% - Ênfase3 13 2 2 2 2" xfId="6256"/>
    <cellStyle name="20% - Ênfase3 13 2 2 2 2 2" xfId="12515"/>
    <cellStyle name="20% - Ênfase3 13 2 2 2 3" xfId="9387"/>
    <cellStyle name="20% - Ênfase3 13 2 2 3" xfId="4692"/>
    <cellStyle name="20% - Ênfase3 13 2 2 3 2" xfId="10951"/>
    <cellStyle name="20% - Ênfase3 13 2 2 4" xfId="7823"/>
    <cellStyle name="20% - Ênfase3 13 2 3" xfId="2351"/>
    <cellStyle name="20% - Ênfase3 13 2 3 2" xfId="5480"/>
    <cellStyle name="20% - Ênfase3 13 2 3 2 2" xfId="11739"/>
    <cellStyle name="20% - Ênfase3 13 2 3 3" xfId="8611"/>
    <cellStyle name="20% - Ênfase3 13 2 4" xfId="3916"/>
    <cellStyle name="20% - Ênfase3 13 2 4 2" xfId="10175"/>
    <cellStyle name="20% - Ênfase3 13 2 5" xfId="7047"/>
    <cellStyle name="20% - Ênfase3 13 3" xfId="1174"/>
    <cellStyle name="20% - Ênfase3 13 3 2" xfId="2739"/>
    <cellStyle name="20% - Ênfase3 13 3 2 2" xfId="5868"/>
    <cellStyle name="20% - Ênfase3 13 3 2 2 2" xfId="12127"/>
    <cellStyle name="20% - Ênfase3 13 3 2 3" xfId="8999"/>
    <cellStyle name="20% - Ênfase3 13 3 3" xfId="4304"/>
    <cellStyle name="20% - Ênfase3 13 3 3 2" xfId="10563"/>
    <cellStyle name="20% - Ênfase3 13 3 4" xfId="7435"/>
    <cellStyle name="20% - Ênfase3 13 4" xfId="1963"/>
    <cellStyle name="20% - Ênfase3 13 4 2" xfId="5092"/>
    <cellStyle name="20% - Ênfase3 13 4 2 2" xfId="11351"/>
    <cellStyle name="20% - Ênfase3 13 4 3" xfId="8223"/>
    <cellStyle name="20% - Ênfase3 13 5" xfId="3528"/>
    <cellStyle name="20% - Ênfase3 13 5 2" xfId="9787"/>
    <cellStyle name="20% - Ênfase3 13 6" xfId="6659"/>
    <cellStyle name="20% - Ênfase3 14" xfId="209"/>
    <cellStyle name="20% - Ênfase3 14 2" xfId="598"/>
    <cellStyle name="20% - Ênfase3 14 2 2" xfId="1375"/>
    <cellStyle name="20% - Ênfase3 14 2 2 2" xfId="2940"/>
    <cellStyle name="20% - Ênfase3 14 2 2 2 2" xfId="6069"/>
    <cellStyle name="20% - Ênfase3 14 2 2 2 2 2" xfId="12328"/>
    <cellStyle name="20% - Ênfase3 14 2 2 2 3" xfId="9200"/>
    <cellStyle name="20% - Ênfase3 14 2 2 3" xfId="4505"/>
    <cellStyle name="20% - Ênfase3 14 2 2 3 2" xfId="10764"/>
    <cellStyle name="20% - Ênfase3 14 2 2 4" xfId="7636"/>
    <cellStyle name="20% - Ênfase3 14 2 3" xfId="2164"/>
    <cellStyle name="20% - Ênfase3 14 2 3 2" xfId="5293"/>
    <cellStyle name="20% - Ênfase3 14 2 3 2 2" xfId="11552"/>
    <cellStyle name="20% - Ênfase3 14 2 3 3" xfId="8424"/>
    <cellStyle name="20% - Ênfase3 14 2 4" xfId="3729"/>
    <cellStyle name="20% - Ênfase3 14 2 4 2" xfId="9988"/>
    <cellStyle name="20% - Ênfase3 14 2 5" xfId="6860"/>
    <cellStyle name="20% - Ênfase3 14 3" xfId="987"/>
    <cellStyle name="20% - Ênfase3 14 3 2" xfId="2552"/>
    <cellStyle name="20% - Ênfase3 14 3 2 2" xfId="5681"/>
    <cellStyle name="20% - Ênfase3 14 3 2 2 2" xfId="11940"/>
    <cellStyle name="20% - Ênfase3 14 3 2 3" xfId="8812"/>
    <cellStyle name="20% - Ênfase3 14 3 3" xfId="4117"/>
    <cellStyle name="20% - Ênfase3 14 3 3 2" xfId="10376"/>
    <cellStyle name="20% - Ênfase3 14 3 4" xfId="7248"/>
    <cellStyle name="20% - Ênfase3 14 4" xfId="1776"/>
    <cellStyle name="20% - Ênfase3 14 4 2" xfId="4905"/>
    <cellStyle name="20% - Ênfase3 14 4 2 2" xfId="11164"/>
    <cellStyle name="20% - Ênfase3 14 4 3" xfId="8036"/>
    <cellStyle name="20% - Ênfase3 14 5" xfId="3341"/>
    <cellStyle name="20% - Ênfase3 14 5 2" xfId="9600"/>
    <cellStyle name="20% - Ênfase3 14 6" xfId="6472"/>
    <cellStyle name="20% - Ênfase3 15" xfId="409"/>
    <cellStyle name="20% - Ênfase3 15 2" xfId="798"/>
    <cellStyle name="20% - Ênfase3 15 2 2" xfId="1575"/>
    <cellStyle name="20% - Ênfase3 15 2 2 2" xfId="3140"/>
    <cellStyle name="20% - Ênfase3 15 2 2 2 2" xfId="6269"/>
    <cellStyle name="20% - Ênfase3 15 2 2 2 2 2" xfId="12528"/>
    <cellStyle name="20% - Ênfase3 15 2 2 2 3" xfId="9400"/>
    <cellStyle name="20% - Ênfase3 15 2 2 3" xfId="4705"/>
    <cellStyle name="20% - Ênfase3 15 2 2 3 2" xfId="10964"/>
    <cellStyle name="20% - Ênfase3 15 2 2 4" xfId="7836"/>
    <cellStyle name="20% - Ênfase3 15 2 3" xfId="2364"/>
    <cellStyle name="20% - Ênfase3 15 2 3 2" xfId="5493"/>
    <cellStyle name="20% - Ênfase3 15 2 3 2 2" xfId="11752"/>
    <cellStyle name="20% - Ênfase3 15 2 3 3" xfId="8624"/>
    <cellStyle name="20% - Ênfase3 15 2 4" xfId="3929"/>
    <cellStyle name="20% - Ênfase3 15 2 4 2" xfId="10188"/>
    <cellStyle name="20% - Ênfase3 15 2 5" xfId="7060"/>
    <cellStyle name="20% - Ênfase3 15 3" xfId="1187"/>
    <cellStyle name="20% - Ênfase3 15 3 2" xfId="2752"/>
    <cellStyle name="20% - Ênfase3 15 3 2 2" xfId="5881"/>
    <cellStyle name="20% - Ênfase3 15 3 2 2 2" xfId="12140"/>
    <cellStyle name="20% - Ênfase3 15 3 2 3" xfId="9012"/>
    <cellStyle name="20% - Ênfase3 15 3 3" xfId="4317"/>
    <cellStyle name="20% - Ênfase3 15 3 3 2" xfId="10576"/>
    <cellStyle name="20% - Ênfase3 15 3 4" xfId="7448"/>
    <cellStyle name="20% - Ênfase3 15 4" xfId="1976"/>
    <cellStyle name="20% - Ênfase3 15 4 2" xfId="5105"/>
    <cellStyle name="20% - Ênfase3 15 4 2 2" xfId="11364"/>
    <cellStyle name="20% - Ênfase3 15 4 3" xfId="8236"/>
    <cellStyle name="20% - Ênfase3 15 5" xfId="3541"/>
    <cellStyle name="20% - Ênfase3 15 5 2" xfId="9800"/>
    <cellStyle name="20% - Ênfase3 15 6" xfId="6672"/>
    <cellStyle name="20% - Ênfase3 16" xfId="423"/>
    <cellStyle name="20% - Ênfase3 16 2" xfId="1201"/>
    <cellStyle name="20% - Ênfase3 16 2 2" xfId="2766"/>
    <cellStyle name="20% - Ênfase3 16 2 2 2" xfId="5895"/>
    <cellStyle name="20% - Ênfase3 16 2 2 2 2" xfId="12154"/>
    <cellStyle name="20% - Ênfase3 16 2 2 3" xfId="9026"/>
    <cellStyle name="20% - Ênfase3 16 2 3" xfId="4331"/>
    <cellStyle name="20% - Ênfase3 16 2 3 2" xfId="10590"/>
    <cellStyle name="20% - Ênfase3 16 2 4" xfId="7462"/>
    <cellStyle name="20% - Ênfase3 16 3" xfId="1990"/>
    <cellStyle name="20% - Ênfase3 16 3 2" xfId="5119"/>
    <cellStyle name="20% - Ênfase3 16 3 2 2" xfId="11378"/>
    <cellStyle name="20% - Ênfase3 16 3 3" xfId="8250"/>
    <cellStyle name="20% - Ênfase3 16 4" xfId="3555"/>
    <cellStyle name="20% - Ênfase3 16 4 2" xfId="9814"/>
    <cellStyle name="20% - Ênfase3 16 5" xfId="6686"/>
    <cellStyle name="20% - Ênfase3 17" xfId="812"/>
    <cellStyle name="20% - Ênfase3 17 2" xfId="2378"/>
    <cellStyle name="20% - Ênfase3 17 2 2" xfId="5507"/>
    <cellStyle name="20% - Ênfase3 17 2 2 2" xfId="11766"/>
    <cellStyle name="20% - Ênfase3 17 2 3" xfId="8638"/>
    <cellStyle name="20% - Ênfase3 17 3" xfId="3943"/>
    <cellStyle name="20% - Ênfase3 17 3 2" xfId="10202"/>
    <cellStyle name="20% - Ênfase3 17 4" xfId="7074"/>
    <cellStyle name="20% - Ênfase3 18" xfId="1588"/>
    <cellStyle name="20% - Ênfase3 18 2" xfId="4718"/>
    <cellStyle name="20% - Ênfase3 18 2 2" xfId="10977"/>
    <cellStyle name="20% - Ênfase3 18 3" xfId="7849"/>
    <cellStyle name="20% - Ênfase3 19" xfId="1602"/>
    <cellStyle name="20% - Ênfase3 19 2" xfId="4731"/>
    <cellStyle name="20% - Ênfase3 19 2 2" xfId="10990"/>
    <cellStyle name="20% - Ênfase3 19 3" xfId="7862"/>
    <cellStyle name="20% - Ênfase3 2" xfId="48"/>
    <cellStyle name="20% - Ênfase3 2 2" xfId="102"/>
    <cellStyle name="20% - Ênfase3 2 2 2" xfId="289"/>
    <cellStyle name="20% - Ênfase3 2 2 2 2" xfId="678"/>
    <cellStyle name="20% - Ênfase3 2 2 2 2 2" xfId="1455"/>
    <cellStyle name="20% - Ênfase3 2 2 2 2 2 2" xfId="3020"/>
    <cellStyle name="20% - Ênfase3 2 2 2 2 2 2 2" xfId="6149"/>
    <cellStyle name="20% - Ênfase3 2 2 2 2 2 2 2 2" xfId="12408"/>
    <cellStyle name="20% - Ênfase3 2 2 2 2 2 2 3" xfId="9280"/>
    <cellStyle name="20% - Ênfase3 2 2 2 2 2 3" xfId="4585"/>
    <cellStyle name="20% - Ênfase3 2 2 2 2 2 3 2" xfId="10844"/>
    <cellStyle name="20% - Ênfase3 2 2 2 2 2 4" xfId="7716"/>
    <cellStyle name="20% - Ênfase3 2 2 2 2 3" xfId="2244"/>
    <cellStyle name="20% - Ênfase3 2 2 2 2 3 2" xfId="5373"/>
    <cellStyle name="20% - Ênfase3 2 2 2 2 3 2 2" xfId="11632"/>
    <cellStyle name="20% - Ênfase3 2 2 2 2 3 3" xfId="8504"/>
    <cellStyle name="20% - Ênfase3 2 2 2 2 4" xfId="3809"/>
    <cellStyle name="20% - Ênfase3 2 2 2 2 4 2" xfId="10068"/>
    <cellStyle name="20% - Ênfase3 2 2 2 2 5" xfId="6940"/>
    <cellStyle name="20% - Ênfase3 2 2 2 3" xfId="1067"/>
    <cellStyle name="20% - Ênfase3 2 2 2 3 2" xfId="2632"/>
    <cellStyle name="20% - Ênfase3 2 2 2 3 2 2" xfId="5761"/>
    <cellStyle name="20% - Ênfase3 2 2 2 3 2 2 2" xfId="12020"/>
    <cellStyle name="20% - Ênfase3 2 2 2 3 2 3" xfId="8892"/>
    <cellStyle name="20% - Ênfase3 2 2 2 3 3" xfId="4197"/>
    <cellStyle name="20% - Ênfase3 2 2 2 3 3 2" xfId="10456"/>
    <cellStyle name="20% - Ênfase3 2 2 2 3 4" xfId="7328"/>
    <cellStyle name="20% - Ênfase3 2 2 2 4" xfId="1856"/>
    <cellStyle name="20% - Ênfase3 2 2 2 4 2" xfId="4985"/>
    <cellStyle name="20% - Ênfase3 2 2 2 4 2 2" xfId="11244"/>
    <cellStyle name="20% - Ênfase3 2 2 2 4 3" xfId="8116"/>
    <cellStyle name="20% - Ênfase3 2 2 2 5" xfId="3421"/>
    <cellStyle name="20% - Ênfase3 2 2 2 5 2" xfId="9680"/>
    <cellStyle name="20% - Ênfase3 2 2 2 6" xfId="6552"/>
    <cellStyle name="20% - Ênfase3 2 2 3" xfId="491"/>
    <cellStyle name="20% - Ênfase3 2 2 3 2" xfId="1268"/>
    <cellStyle name="20% - Ênfase3 2 2 3 2 2" xfId="2833"/>
    <cellStyle name="20% - Ênfase3 2 2 3 2 2 2" xfId="5962"/>
    <cellStyle name="20% - Ênfase3 2 2 3 2 2 2 2" xfId="12221"/>
    <cellStyle name="20% - Ênfase3 2 2 3 2 2 3" xfId="9093"/>
    <cellStyle name="20% - Ênfase3 2 2 3 2 3" xfId="4398"/>
    <cellStyle name="20% - Ênfase3 2 2 3 2 3 2" xfId="10657"/>
    <cellStyle name="20% - Ênfase3 2 2 3 2 4" xfId="7529"/>
    <cellStyle name="20% - Ênfase3 2 2 3 3" xfId="2057"/>
    <cellStyle name="20% - Ênfase3 2 2 3 3 2" xfId="5186"/>
    <cellStyle name="20% - Ênfase3 2 2 3 3 2 2" xfId="11445"/>
    <cellStyle name="20% - Ênfase3 2 2 3 3 3" xfId="8317"/>
    <cellStyle name="20% - Ênfase3 2 2 3 4" xfId="3622"/>
    <cellStyle name="20% - Ênfase3 2 2 3 4 2" xfId="9881"/>
    <cellStyle name="20% - Ênfase3 2 2 3 5" xfId="6753"/>
    <cellStyle name="20% - Ênfase3 2 2 4" xfId="880"/>
    <cellStyle name="20% - Ênfase3 2 2 4 2" xfId="2445"/>
    <cellStyle name="20% - Ênfase3 2 2 4 2 2" xfId="5574"/>
    <cellStyle name="20% - Ênfase3 2 2 4 2 2 2" xfId="11833"/>
    <cellStyle name="20% - Ênfase3 2 2 4 2 3" xfId="8705"/>
    <cellStyle name="20% - Ênfase3 2 2 4 3" xfId="4010"/>
    <cellStyle name="20% - Ênfase3 2 2 4 3 2" xfId="10269"/>
    <cellStyle name="20% - Ênfase3 2 2 4 4" xfId="7141"/>
    <cellStyle name="20% - Ênfase3 2 2 5" xfId="1669"/>
    <cellStyle name="20% - Ênfase3 2 2 5 2" xfId="4798"/>
    <cellStyle name="20% - Ênfase3 2 2 5 2 2" xfId="11057"/>
    <cellStyle name="20% - Ênfase3 2 2 5 3" xfId="7929"/>
    <cellStyle name="20% - Ênfase3 2 2 6" xfId="3234"/>
    <cellStyle name="20% - Ênfase3 2 2 6 2" xfId="9493"/>
    <cellStyle name="20% - Ênfase3 2 2 7" xfId="6365"/>
    <cellStyle name="20% - Ênfase3 2 3" xfId="236"/>
    <cellStyle name="20% - Ênfase3 2 3 2" xfId="625"/>
    <cellStyle name="20% - Ênfase3 2 3 2 2" xfId="1402"/>
    <cellStyle name="20% - Ênfase3 2 3 2 2 2" xfId="2967"/>
    <cellStyle name="20% - Ênfase3 2 3 2 2 2 2" xfId="6096"/>
    <cellStyle name="20% - Ênfase3 2 3 2 2 2 2 2" xfId="12355"/>
    <cellStyle name="20% - Ênfase3 2 3 2 2 2 3" xfId="9227"/>
    <cellStyle name="20% - Ênfase3 2 3 2 2 3" xfId="4532"/>
    <cellStyle name="20% - Ênfase3 2 3 2 2 3 2" xfId="10791"/>
    <cellStyle name="20% - Ênfase3 2 3 2 2 4" xfId="7663"/>
    <cellStyle name="20% - Ênfase3 2 3 2 3" xfId="2191"/>
    <cellStyle name="20% - Ênfase3 2 3 2 3 2" xfId="5320"/>
    <cellStyle name="20% - Ênfase3 2 3 2 3 2 2" xfId="11579"/>
    <cellStyle name="20% - Ênfase3 2 3 2 3 3" xfId="8451"/>
    <cellStyle name="20% - Ênfase3 2 3 2 4" xfId="3756"/>
    <cellStyle name="20% - Ênfase3 2 3 2 4 2" xfId="10015"/>
    <cellStyle name="20% - Ênfase3 2 3 2 5" xfId="6887"/>
    <cellStyle name="20% - Ênfase3 2 3 3" xfId="1014"/>
    <cellStyle name="20% - Ênfase3 2 3 3 2" xfId="2579"/>
    <cellStyle name="20% - Ênfase3 2 3 3 2 2" xfId="5708"/>
    <cellStyle name="20% - Ênfase3 2 3 3 2 2 2" xfId="11967"/>
    <cellStyle name="20% - Ênfase3 2 3 3 2 3" xfId="8839"/>
    <cellStyle name="20% - Ênfase3 2 3 3 3" xfId="4144"/>
    <cellStyle name="20% - Ênfase3 2 3 3 3 2" xfId="10403"/>
    <cellStyle name="20% - Ênfase3 2 3 3 4" xfId="7275"/>
    <cellStyle name="20% - Ênfase3 2 3 4" xfId="1803"/>
    <cellStyle name="20% - Ênfase3 2 3 4 2" xfId="4932"/>
    <cellStyle name="20% - Ênfase3 2 3 4 2 2" xfId="11191"/>
    <cellStyle name="20% - Ênfase3 2 3 4 3" xfId="8063"/>
    <cellStyle name="20% - Ênfase3 2 3 5" xfId="3368"/>
    <cellStyle name="20% - Ênfase3 2 3 5 2" xfId="9627"/>
    <cellStyle name="20% - Ênfase3 2 3 6" xfId="6499"/>
    <cellStyle name="20% - Ênfase3 2 4" xfId="438"/>
    <cellStyle name="20% - Ênfase3 2 4 2" xfId="1215"/>
    <cellStyle name="20% - Ênfase3 2 4 2 2" xfId="2780"/>
    <cellStyle name="20% - Ênfase3 2 4 2 2 2" xfId="5909"/>
    <cellStyle name="20% - Ênfase3 2 4 2 2 2 2" xfId="12168"/>
    <cellStyle name="20% - Ênfase3 2 4 2 2 3" xfId="9040"/>
    <cellStyle name="20% - Ênfase3 2 4 2 3" xfId="4345"/>
    <cellStyle name="20% - Ênfase3 2 4 2 3 2" xfId="10604"/>
    <cellStyle name="20% - Ênfase3 2 4 2 4" xfId="7476"/>
    <cellStyle name="20% - Ênfase3 2 4 3" xfId="2004"/>
    <cellStyle name="20% - Ênfase3 2 4 3 2" xfId="5133"/>
    <cellStyle name="20% - Ênfase3 2 4 3 2 2" xfId="11392"/>
    <cellStyle name="20% - Ênfase3 2 4 3 3" xfId="8264"/>
    <cellStyle name="20% - Ênfase3 2 4 4" xfId="3569"/>
    <cellStyle name="20% - Ênfase3 2 4 4 2" xfId="9828"/>
    <cellStyle name="20% - Ênfase3 2 4 5" xfId="6700"/>
    <cellStyle name="20% - Ênfase3 2 5" xfId="827"/>
    <cellStyle name="20% - Ênfase3 2 5 2" xfId="2392"/>
    <cellStyle name="20% - Ênfase3 2 5 2 2" xfId="5521"/>
    <cellStyle name="20% - Ênfase3 2 5 2 2 2" xfId="11780"/>
    <cellStyle name="20% - Ênfase3 2 5 2 3" xfId="8652"/>
    <cellStyle name="20% - Ênfase3 2 5 3" xfId="3957"/>
    <cellStyle name="20% - Ênfase3 2 5 3 2" xfId="10216"/>
    <cellStyle name="20% - Ênfase3 2 5 4" xfId="7088"/>
    <cellStyle name="20% - Ênfase3 2 6" xfId="1616"/>
    <cellStyle name="20% - Ênfase3 2 6 2" xfId="4745"/>
    <cellStyle name="20% - Ênfase3 2 6 2 2" xfId="11004"/>
    <cellStyle name="20% - Ênfase3 2 6 3" xfId="7876"/>
    <cellStyle name="20% - Ênfase3 2 7" xfId="3181"/>
    <cellStyle name="20% - Ênfase3 2 7 2" xfId="9440"/>
    <cellStyle name="20% - Ênfase3 2 8" xfId="6312"/>
    <cellStyle name="20% - Ênfase3 20" xfId="3167"/>
    <cellStyle name="20% - Ênfase3 20 2" xfId="9426"/>
    <cellStyle name="20% - Ênfase3 21" xfId="3153"/>
    <cellStyle name="20% - Ênfase3 21 2" xfId="9413"/>
    <cellStyle name="20% - Ênfase3 22" xfId="6283"/>
    <cellStyle name="20% - Ênfase3 22 2" xfId="12542"/>
    <cellStyle name="20% - Ênfase3 23" xfId="6297"/>
    <cellStyle name="20% - Ênfase3 24" xfId="12556"/>
    <cellStyle name="20% - Ênfase3 3" xfId="61"/>
    <cellStyle name="20% - Ênfase3 3 2" xfId="115"/>
    <cellStyle name="20% - Ênfase3 3 2 2" xfId="302"/>
    <cellStyle name="20% - Ênfase3 3 2 2 2" xfId="691"/>
    <cellStyle name="20% - Ênfase3 3 2 2 2 2" xfId="1468"/>
    <cellStyle name="20% - Ênfase3 3 2 2 2 2 2" xfId="3033"/>
    <cellStyle name="20% - Ênfase3 3 2 2 2 2 2 2" xfId="6162"/>
    <cellStyle name="20% - Ênfase3 3 2 2 2 2 2 2 2" xfId="12421"/>
    <cellStyle name="20% - Ênfase3 3 2 2 2 2 2 3" xfId="9293"/>
    <cellStyle name="20% - Ênfase3 3 2 2 2 2 3" xfId="4598"/>
    <cellStyle name="20% - Ênfase3 3 2 2 2 2 3 2" xfId="10857"/>
    <cellStyle name="20% - Ênfase3 3 2 2 2 2 4" xfId="7729"/>
    <cellStyle name="20% - Ênfase3 3 2 2 2 3" xfId="2257"/>
    <cellStyle name="20% - Ênfase3 3 2 2 2 3 2" xfId="5386"/>
    <cellStyle name="20% - Ênfase3 3 2 2 2 3 2 2" xfId="11645"/>
    <cellStyle name="20% - Ênfase3 3 2 2 2 3 3" xfId="8517"/>
    <cellStyle name="20% - Ênfase3 3 2 2 2 4" xfId="3822"/>
    <cellStyle name="20% - Ênfase3 3 2 2 2 4 2" xfId="10081"/>
    <cellStyle name="20% - Ênfase3 3 2 2 2 5" xfId="6953"/>
    <cellStyle name="20% - Ênfase3 3 2 2 3" xfId="1080"/>
    <cellStyle name="20% - Ênfase3 3 2 2 3 2" xfId="2645"/>
    <cellStyle name="20% - Ênfase3 3 2 2 3 2 2" xfId="5774"/>
    <cellStyle name="20% - Ênfase3 3 2 2 3 2 2 2" xfId="12033"/>
    <cellStyle name="20% - Ênfase3 3 2 2 3 2 3" xfId="8905"/>
    <cellStyle name="20% - Ênfase3 3 2 2 3 3" xfId="4210"/>
    <cellStyle name="20% - Ênfase3 3 2 2 3 3 2" xfId="10469"/>
    <cellStyle name="20% - Ênfase3 3 2 2 3 4" xfId="7341"/>
    <cellStyle name="20% - Ênfase3 3 2 2 4" xfId="1869"/>
    <cellStyle name="20% - Ênfase3 3 2 2 4 2" xfId="4998"/>
    <cellStyle name="20% - Ênfase3 3 2 2 4 2 2" xfId="11257"/>
    <cellStyle name="20% - Ênfase3 3 2 2 4 3" xfId="8129"/>
    <cellStyle name="20% - Ênfase3 3 2 2 5" xfId="3434"/>
    <cellStyle name="20% - Ênfase3 3 2 2 5 2" xfId="9693"/>
    <cellStyle name="20% - Ênfase3 3 2 2 6" xfId="6565"/>
    <cellStyle name="20% - Ênfase3 3 2 3" xfId="504"/>
    <cellStyle name="20% - Ênfase3 3 2 3 2" xfId="1281"/>
    <cellStyle name="20% - Ênfase3 3 2 3 2 2" xfId="2846"/>
    <cellStyle name="20% - Ênfase3 3 2 3 2 2 2" xfId="5975"/>
    <cellStyle name="20% - Ênfase3 3 2 3 2 2 2 2" xfId="12234"/>
    <cellStyle name="20% - Ênfase3 3 2 3 2 2 3" xfId="9106"/>
    <cellStyle name="20% - Ênfase3 3 2 3 2 3" xfId="4411"/>
    <cellStyle name="20% - Ênfase3 3 2 3 2 3 2" xfId="10670"/>
    <cellStyle name="20% - Ênfase3 3 2 3 2 4" xfId="7542"/>
    <cellStyle name="20% - Ênfase3 3 2 3 3" xfId="2070"/>
    <cellStyle name="20% - Ênfase3 3 2 3 3 2" xfId="5199"/>
    <cellStyle name="20% - Ênfase3 3 2 3 3 2 2" xfId="11458"/>
    <cellStyle name="20% - Ênfase3 3 2 3 3 3" xfId="8330"/>
    <cellStyle name="20% - Ênfase3 3 2 3 4" xfId="3635"/>
    <cellStyle name="20% - Ênfase3 3 2 3 4 2" xfId="9894"/>
    <cellStyle name="20% - Ênfase3 3 2 3 5" xfId="6766"/>
    <cellStyle name="20% - Ênfase3 3 2 4" xfId="893"/>
    <cellStyle name="20% - Ênfase3 3 2 4 2" xfId="2458"/>
    <cellStyle name="20% - Ênfase3 3 2 4 2 2" xfId="5587"/>
    <cellStyle name="20% - Ênfase3 3 2 4 2 2 2" xfId="11846"/>
    <cellStyle name="20% - Ênfase3 3 2 4 2 3" xfId="8718"/>
    <cellStyle name="20% - Ênfase3 3 2 4 3" xfId="4023"/>
    <cellStyle name="20% - Ênfase3 3 2 4 3 2" xfId="10282"/>
    <cellStyle name="20% - Ênfase3 3 2 4 4" xfId="7154"/>
    <cellStyle name="20% - Ênfase3 3 2 5" xfId="1682"/>
    <cellStyle name="20% - Ênfase3 3 2 5 2" xfId="4811"/>
    <cellStyle name="20% - Ênfase3 3 2 5 2 2" xfId="11070"/>
    <cellStyle name="20% - Ênfase3 3 2 5 3" xfId="7942"/>
    <cellStyle name="20% - Ênfase3 3 2 6" xfId="3247"/>
    <cellStyle name="20% - Ênfase3 3 2 6 2" xfId="9506"/>
    <cellStyle name="20% - Ênfase3 3 2 7" xfId="6378"/>
    <cellStyle name="20% - Ênfase3 3 3" xfId="249"/>
    <cellStyle name="20% - Ênfase3 3 3 2" xfId="638"/>
    <cellStyle name="20% - Ênfase3 3 3 2 2" xfId="1415"/>
    <cellStyle name="20% - Ênfase3 3 3 2 2 2" xfId="2980"/>
    <cellStyle name="20% - Ênfase3 3 3 2 2 2 2" xfId="6109"/>
    <cellStyle name="20% - Ênfase3 3 3 2 2 2 2 2" xfId="12368"/>
    <cellStyle name="20% - Ênfase3 3 3 2 2 2 3" xfId="9240"/>
    <cellStyle name="20% - Ênfase3 3 3 2 2 3" xfId="4545"/>
    <cellStyle name="20% - Ênfase3 3 3 2 2 3 2" xfId="10804"/>
    <cellStyle name="20% - Ênfase3 3 3 2 2 4" xfId="7676"/>
    <cellStyle name="20% - Ênfase3 3 3 2 3" xfId="2204"/>
    <cellStyle name="20% - Ênfase3 3 3 2 3 2" xfId="5333"/>
    <cellStyle name="20% - Ênfase3 3 3 2 3 2 2" xfId="11592"/>
    <cellStyle name="20% - Ênfase3 3 3 2 3 3" xfId="8464"/>
    <cellStyle name="20% - Ênfase3 3 3 2 4" xfId="3769"/>
    <cellStyle name="20% - Ênfase3 3 3 2 4 2" xfId="10028"/>
    <cellStyle name="20% - Ênfase3 3 3 2 5" xfId="6900"/>
    <cellStyle name="20% - Ênfase3 3 3 3" xfId="1027"/>
    <cellStyle name="20% - Ênfase3 3 3 3 2" xfId="2592"/>
    <cellStyle name="20% - Ênfase3 3 3 3 2 2" xfId="5721"/>
    <cellStyle name="20% - Ênfase3 3 3 3 2 2 2" xfId="11980"/>
    <cellStyle name="20% - Ênfase3 3 3 3 2 3" xfId="8852"/>
    <cellStyle name="20% - Ênfase3 3 3 3 3" xfId="4157"/>
    <cellStyle name="20% - Ênfase3 3 3 3 3 2" xfId="10416"/>
    <cellStyle name="20% - Ênfase3 3 3 3 4" xfId="7288"/>
    <cellStyle name="20% - Ênfase3 3 3 4" xfId="1816"/>
    <cellStyle name="20% - Ênfase3 3 3 4 2" xfId="4945"/>
    <cellStyle name="20% - Ênfase3 3 3 4 2 2" xfId="11204"/>
    <cellStyle name="20% - Ênfase3 3 3 4 3" xfId="8076"/>
    <cellStyle name="20% - Ênfase3 3 3 5" xfId="3381"/>
    <cellStyle name="20% - Ênfase3 3 3 5 2" xfId="9640"/>
    <cellStyle name="20% - Ênfase3 3 3 6" xfId="6512"/>
    <cellStyle name="20% - Ênfase3 3 4" xfId="451"/>
    <cellStyle name="20% - Ênfase3 3 4 2" xfId="1228"/>
    <cellStyle name="20% - Ênfase3 3 4 2 2" xfId="2793"/>
    <cellStyle name="20% - Ênfase3 3 4 2 2 2" xfId="5922"/>
    <cellStyle name="20% - Ênfase3 3 4 2 2 2 2" xfId="12181"/>
    <cellStyle name="20% - Ênfase3 3 4 2 2 3" xfId="9053"/>
    <cellStyle name="20% - Ênfase3 3 4 2 3" xfId="4358"/>
    <cellStyle name="20% - Ênfase3 3 4 2 3 2" xfId="10617"/>
    <cellStyle name="20% - Ênfase3 3 4 2 4" xfId="7489"/>
    <cellStyle name="20% - Ênfase3 3 4 3" xfId="2017"/>
    <cellStyle name="20% - Ênfase3 3 4 3 2" xfId="5146"/>
    <cellStyle name="20% - Ênfase3 3 4 3 2 2" xfId="11405"/>
    <cellStyle name="20% - Ênfase3 3 4 3 3" xfId="8277"/>
    <cellStyle name="20% - Ênfase3 3 4 4" xfId="3582"/>
    <cellStyle name="20% - Ênfase3 3 4 4 2" xfId="9841"/>
    <cellStyle name="20% - Ênfase3 3 4 5" xfId="6713"/>
    <cellStyle name="20% - Ênfase3 3 5" xfId="840"/>
    <cellStyle name="20% - Ênfase3 3 5 2" xfId="2405"/>
    <cellStyle name="20% - Ênfase3 3 5 2 2" xfId="5534"/>
    <cellStyle name="20% - Ênfase3 3 5 2 2 2" xfId="11793"/>
    <cellStyle name="20% - Ênfase3 3 5 2 3" xfId="8665"/>
    <cellStyle name="20% - Ênfase3 3 5 3" xfId="3970"/>
    <cellStyle name="20% - Ênfase3 3 5 3 2" xfId="10229"/>
    <cellStyle name="20% - Ênfase3 3 5 4" xfId="7101"/>
    <cellStyle name="20% - Ênfase3 3 6" xfId="1629"/>
    <cellStyle name="20% - Ênfase3 3 6 2" xfId="4758"/>
    <cellStyle name="20% - Ênfase3 3 6 2 2" xfId="11017"/>
    <cellStyle name="20% - Ênfase3 3 6 3" xfId="7889"/>
    <cellStyle name="20% - Ênfase3 3 7" xfId="3194"/>
    <cellStyle name="20% - Ênfase3 3 7 2" xfId="9453"/>
    <cellStyle name="20% - Ênfase3 3 8" xfId="6325"/>
    <cellStyle name="20% - Ênfase3 4" xfId="88"/>
    <cellStyle name="20% - Ênfase3 4 2" xfId="275"/>
    <cellStyle name="20% - Ênfase3 4 2 2" xfId="664"/>
    <cellStyle name="20% - Ênfase3 4 2 2 2" xfId="1441"/>
    <cellStyle name="20% - Ênfase3 4 2 2 2 2" xfId="3006"/>
    <cellStyle name="20% - Ênfase3 4 2 2 2 2 2" xfId="6135"/>
    <cellStyle name="20% - Ênfase3 4 2 2 2 2 2 2" xfId="12394"/>
    <cellStyle name="20% - Ênfase3 4 2 2 2 2 3" xfId="9266"/>
    <cellStyle name="20% - Ênfase3 4 2 2 2 3" xfId="4571"/>
    <cellStyle name="20% - Ênfase3 4 2 2 2 3 2" xfId="10830"/>
    <cellStyle name="20% - Ênfase3 4 2 2 2 4" xfId="7702"/>
    <cellStyle name="20% - Ênfase3 4 2 2 3" xfId="2230"/>
    <cellStyle name="20% - Ênfase3 4 2 2 3 2" xfId="5359"/>
    <cellStyle name="20% - Ênfase3 4 2 2 3 2 2" xfId="11618"/>
    <cellStyle name="20% - Ênfase3 4 2 2 3 3" xfId="8490"/>
    <cellStyle name="20% - Ênfase3 4 2 2 4" xfId="3795"/>
    <cellStyle name="20% - Ênfase3 4 2 2 4 2" xfId="10054"/>
    <cellStyle name="20% - Ênfase3 4 2 2 5" xfId="6926"/>
    <cellStyle name="20% - Ênfase3 4 2 3" xfId="1053"/>
    <cellStyle name="20% - Ênfase3 4 2 3 2" xfId="2618"/>
    <cellStyle name="20% - Ênfase3 4 2 3 2 2" xfId="5747"/>
    <cellStyle name="20% - Ênfase3 4 2 3 2 2 2" xfId="12006"/>
    <cellStyle name="20% - Ênfase3 4 2 3 2 3" xfId="8878"/>
    <cellStyle name="20% - Ênfase3 4 2 3 3" xfId="4183"/>
    <cellStyle name="20% - Ênfase3 4 2 3 3 2" xfId="10442"/>
    <cellStyle name="20% - Ênfase3 4 2 3 4" xfId="7314"/>
    <cellStyle name="20% - Ênfase3 4 2 4" xfId="1842"/>
    <cellStyle name="20% - Ênfase3 4 2 4 2" xfId="4971"/>
    <cellStyle name="20% - Ênfase3 4 2 4 2 2" xfId="11230"/>
    <cellStyle name="20% - Ênfase3 4 2 4 3" xfId="8102"/>
    <cellStyle name="20% - Ênfase3 4 2 5" xfId="3407"/>
    <cellStyle name="20% - Ênfase3 4 2 5 2" xfId="9666"/>
    <cellStyle name="20% - Ênfase3 4 2 6" xfId="6538"/>
    <cellStyle name="20% - Ênfase3 4 3" xfId="477"/>
    <cellStyle name="20% - Ênfase3 4 3 2" xfId="1254"/>
    <cellStyle name="20% - Ênfase3 4 3 2 2" xfId="2819"/>
    <cellStyle name="20% - Ênfase3 4 3 2 2 2" xfId="5948"/>
    <cellStyle name="20% - Ênfase3 4 3 2 2 2 2" xfId="12207"/>
    <cellStyle name="20% - Ênfase3 4 3 2 2 3" xfId="9079"/>
    <cellStyle name="20% - Ênfase3 4 3 2 3" xfId="4384"/>
    <cellStyle name="20% - Ênfase3 4 3 2 3 2" xfId="10643"/>
    <cellStyle name="20% - Ênfase3 4 3 2 4" xfId="7515"/>
    <cellStyle name="20% - Ênfase3 4 3 3" xfId="2043"/>
    <cellStyle name="20% - Ênfase3 4 3 3 2" xfId="5172"/>
    <cellStyle name="20% - Ênfase3 4 3 3 2 2" xfId="11431"/>
    <cellStyle name="20% - Ênfase3 4 3 3 3" xfId="8303"/>
    <cellStyle name="20% - Ênfase3 4 3 4" xfId="3608"/>
    <cellStyle name="20% - Ênfase3 4 3 4 2" xfId="9867"/>
    <cellStyle name="20% - Ênfase3 4 3 5" xfId="6739"/>
    <cellStyle name="20% - Ênfase3 4 4" xfId="866"/>
    <cellStyle name="20% - Ênfase3 4 4 2" xfId="2431"/>
    <cellStyle name="20% - Ênfase3 4 4 2 2" xfId="5560"/>
    <cellStyle name="20% - Ênfase3 4 4 2 2 2" xfId="11819"/>
    <cellStyle name="20% - Ênfase3 4 4 2 3" xfId="8691"/>
    <cellStyle name="20% - Ênfase3 4 4 3" xfId="3996"/>
    <cellStyle name="20% - Ênfase3 4 4 3 2" xfId="10255"/>
    <cellStyle name="20% - Ênfase3 4 4 4" xfId="7127"/>
    <cellStyle name="20% - Ênfase3 4 5" xfId="1655"/>
    <cellStyle name="20% - Ênfase3 4 5 2" xfId="4784"/>
    <cellStyle name="20% - Ênfase3 4 5 2 2" xfId="11043"/>
    <cellStyle name="20% - Ênfase3 4 5 3" xfId="7915"/>
    <cellStyle name="20% - Ênfase3 4 6" xfId="3220"/>
    <cellStyle name="20% - Ênfase3 4 6 2" xfId="9479"/>
    <cellStyle name="20% - Ênfase3 4 7" xfId="6351"/>
    <cellStyle name="20% - Ênfase3 5" xfId="74"/>
    <cellStyle name="20% - Ênfase3 5 2" xfId="262"/>
    <cellStyle name="20% - Ênfase3 5 2 2" xfId="651"/>
    <cellStyle name="20% - Ênfase3 5 2 2 2" xfId="1428"/>
    <cellStyle name="20% - Ênfase3 5 2 2 2 2" xfId="2993"/>
    <cellStyle name="20% - Ênfase3 5 2 2 2 2 2" xfId="6122"/>
    <cellStyle name="20% - Ênfase3 5 2 2 2 2 2 2" xfId="12381"/>
    <cellStyle name="20% - Ênfase3 5 2 2 2 2 3" xfId="9253"/>
    <cellStyle name="20% - Ênfase3 5 2 2 2 3" xfId="4558"/>
    <cellStyle name="20% - Ênfase3 5 2 2 2 3 2" xfId="10817"/>
    <cellStyle name="20% - Ênfase3 5 2 2 2 4" xfId="7689"/>
    <cellStyle name="20% - Ênfase3 5 2 2 3" xfId="2217"/>
    <cellStyle name="20% - Ênfase3 5 2 2 3 2" xfId="5346"/>
    <cellStyle name="20% - Ênfase3 5 2 2 3 2 2" xfId="11605"/>
    <cellStyle name="20% - Ênfase3 5 2 2 3 3" xfId="8477"/>
    <cellStyle name="20% - Ênfase3 5 2 2 4" xfId="3782"/>
    <cellStyle name="20% - Ênfase3 5 2 2 4 2" xfId="10041"/>
    <cellStyle name="20% - Ênfase3 5 2 2 5" xfId="6913"/>
    <cellStyle name="20% - Ênfase3 5 2 3" xfId="1040"/>
    <cellStyle name="20% - Ênfase3 5 2 3 2" xfId="2605"/>
    <cellStyle name="20% - Ênfase3 5 2 3 2 2" xfId="5734"/>
    <cellStyle name="20% - Ênfase3 5 2 3 2 2 2" xfId="11993"/>
    <cellStyle name="20% - Ênfase3 5 2 3 2 3" xfId="8865"/>
    <cellStyle name="20% - Ênfase3 5 2 3 3" xfId="4170"/>
    <cellStyle name="20% - Ênfase3 5 2 3 3 2" xfId="10429"/>
    <cellStyle name="20% - Ênfase3 5 2 3 4" xfId="7301"/>
    <cellStyle name="20% - Ênfase3 5 2 4" xfId="1829"/>
    <cellStyle name="20% - Ênfase3 5 2 4 2" xfId="4958"/>
    <cellStyle name="20% - Ênfase3 5 2 4 2 2" xfId="11217"/>
    <cellStyle name="20% - Ênfase3 5 2 4 3" xfId="8089"/>
    <cellStyle name="20% - Ênfase3 5 2 5" xfId="3394"/>
    <cellStyle name="20% - Ênfase3 5 2 5 2" xfId="9653"/>
    <cellStyle name="20% - Ênfase3 5 2 6" xfId="6525"/>
    <cellStyle name="20% - Ênfase3 5 3" xfId="464"/>
    <cellStyle name="20% - Ênfase3 5 3 2" xfId="1241"/>
    <cellStyle name="20% - Ênfase3 5 3 2 2" xfId="2806"/>
    <cellStyle name="20% - Ênfase3 5 3 2 2 2" xfId="5935"/>
    <cellStyle name="20% - Ênfase3 5 3 2 2 2 2" xfId="12194"/>
    <cellStyle name="20% - Ênfase3 5 3 2 2 3" xfId="9066"/>
    <cellStyle name="20% - Ênfase3 5 3 2 3" xfId="4371"/>
    <cellStyle name="20% - Ênfase3 5 3 2 3 2" xfId="10630"/>
    <cellStyle name="20% - Ênfase3 5 3 2 4" xfId="7502"/>
    <cellStyle name="20% - Ênfase3 5 3 3" xfId="2030"/>
    <cellStyle name="20% - Ênfase3 5 3 3 2" xfId="5159"/>
    <cellStyle name="20% - Ênfase3 5 3 3 2 2" xfId="11418"/>
    <cellStyle name="20% - Ênfase3 5 3 3 3" xfId="8290"/>
    <cellStyle name="20% - Ênfase3 5 3 4" xfId="3595"/>
    <cellStyle name="20% - Ênfase3 5 3 4 2" xfId="9854"/>
    <cellStyle name="20% - Ênfase3 5 3 5" xfId="6726"/>
    <cellStyle name="20% - Ênfase3 5 4" xfId="853"/>
    <cellStyle name="20% - Ênfase3 5 4 2" xfId="2418"/>
    <cellStyle name="20% - Ênfase3 5 4 2 2" xfId="5547"/>
    <cellStyle name="20% - Ênfase3 5 4 2 2 2" xfId="11806"/>
    <cellStyle name="20% - Ênfase3 5 4 2 3" xfId="8678"/>
    <cellStyle name="20% - Ênfase3 5 4 3" xfId="3983"/>
    <cellStyle name="20% - Ênfase3 5 4 3 2" xfId="10242"/>
    <cellStyle name="20% - Ênfase3 5 4 4" xfId="7114"/>
    <cellStyle name="20% - Ênfase3 5 5" xfId="1642"/>
    <cellStyle name="20% - Ênfase3 5 5 2" xfId="4771"/>
    <cellStyle name="20% - Ênfase3 5 5 2 2" xfId="11030"/>
    <cellStyle name="20% - Ênfase3 5 5 3" xfId="7902"/>
    <cellStyle name="20% - Ênfase3 5 6" xfId="3207"/>
    <cellStyle name="20% - Ênfase3 5 6 2" xfId="9466"/>
    <cellStyle name="20% - Ênfase3 5 7" xfId="6338"/>
    <cellStyle name="20% - Ênfase3 6" xfId="128"/>
    <cellStyle name="20% - Ênfase3 6 2" xfId="315"/>
    <cellStyle name="20% - Ênfase3 6 2 2" xfId="704"/>
    <cellStyle name="20% - Ênfase3 6 2 2 2" xfId="1481"/>
    <cellStyle name="20% - Ênfase3 6 2 2 2 2" xfId="3046"/>
    <cellStyle name="20% - Ênfase3 6 2 2 2 2 2" xfId="6175"/>
    <cellStyle name="20% - Ênfase3 6 2 2 2 2 2 2" xfId="12434"/>
    <cellStyle name="20% - Ênfase3 6 2 2 2 2 3" xfId="9306"/>
    <cellStyle name="20% - Ênfase3 6 2 2 2 3" xfId="4611"/>
    <cellStyle name="20% - Ênfase3 6 2 2 2 3 2" xfId="10870"/>
    <cellStyle name="20% - Ênfase3 6 2 2 2 4" xfId="7742"/>
    <cellStyle name="20% - Ênfase3 6 2 2 3" xfId="2270"/>
    <cellStyle name="20% - Ênfase3 6 2 2 3 2" xfId="5399"/>
    <cellStyle name="20% - Ênfase3 6 2 2 3 2 2" xfId="11658"/>
    <cellStyle name="20% - Ênfase3 6 2 2 3 3" xfId="8530"/>
    <cellStyle name="20% - Ênfase3 6 2 2 4" xfId="3835"/>
    <cellStyle name="20% - Ênfase3 6 2 2 4 2" xfId="10094"/>
    <cellStyle name="20% - Ênfase3 6 2 2 5" xfId="6966"/>
    <cellStyle name="20% - Ênfase3 6 2 3" xfId="1093"/>
    <cellStyle name="20% - Ênfase3 6 2 3 2" xfId="2658"/>
    <cellStyle name="20% - Ênfase3 6 2 3 2 2" xfId="5787"/>
    <cellStyle name="20% - Ênfase3 6 2 3 2 2 2" xfId="12046"/>
    <cellStyle name="20% - Ênfase3 6 2 3 2 3" xfId="8918"/>
    <cellStyle name="20% - Ênfase3 6 2 3 3" xfId="4223"/>
    <cellStyle name="20% - Ênfase3 6 2 3 3 2" xfId="10482"/>
    <cellStyle name="20% - Ênfase3 6 2 3 4" xfId="7354"/>
    <cellStyle name="20% - Ênfase3 6 2 4" xfId="1882"/>
    <cellStyle name="20% - Ênfase3 6 2 4 2" xfId="5011"/>
    <cellStyle name="20% - Ênfase3 6 2 4 2 2" xfId="11270"/>
    <cellStyle name="20% - Ênfase3 6 2 4 3" xfId="8142"/>
    <cellStyle name="20% - Ênfase3 6 2 5" xfId="3447"/>
    <cellStyle name="20% - Ênfase3 6 2 5 2" xfId="9706"/>
    <cellStyle name="20% - Ênfase3 6 2 6" xfId="6578"/>
    <cellStyle name="20% - Ênfase3 6 3" xfId="517"/>
    <cellStyle name="20% - Ênfase3 6 3 2" xfId="1294"/>
    <cellStyle name="20% - Ênfase3 6 3 2 2" xfId="2859"/>
    <cellStyle name="20% - Ênfase3 6 3 2 2 2" xfId="5988"/>
    <cellStyle name="20% - Ênfase3 6 3 2 2 2 2" xfId="12247"/>
    <cellStyle name="20% - Ênfase3 6 3 2 2 3" xfId="9119"/>
    <cellStyle name="20% - Ênfase3 6 3 2 3" xfId="4424"/>
    <cellStyle name="20% - Ênfase3 6 3 2 3 2" xfId="10683"/>
    <cellStyle name="20% - Ênfase3 6 3 2 4" xfId="7555"/>
    <cellStyle name="20% - Ênfase3 6 3 3" xfId="2083"/>
    <cellStyle name="20% - Ênfase3 6 3 3 2" xfId="5212"/>
    <cellStyle name="20% - Ênfase3 6 3 3 2 2" xfId="11471"/>
    <cellStyle name="20% - Ênfase3 6 3 3 3" xfId="8343"/>
    <cellStyle name="20% - Ênfase3 6 3 4" xfId="3648"/>
    <cellStyle name="20% - Ênfase3 6 3 4 2" xfId="9907"/>
    <cellStyle name="20% - Ênfase3 6 3 5" xfId="6779"/>
    <cellStyle name="20% - Ênfase3 6 4" xfId="906"/>
    <cellStyle name="20% - Ênfase3 6 4 2" xfId="2471"/>
    <cellStyle name="20% - Ênfase3 6 4 2 2" xfId="5600"/>
    <cellStyle name="20% - Ênfase3 6 4 2 2 2" xfId="11859"/>
    <cellStyle name="20% - Ênfase3 6 4 2 3" xfId="8731"/>
    <cellStyle name="20% - Ênfase3 6 4 3" xfId="4036"/>
    <cellStyle name="20% - Ênfase3 6 4 3 2" xfId="10295"/>
    <cellStyle name="20% - Ênfase3 6 4 4" xfId="7167"/>
    <cellStyle name="20% - Ênfase3 6 5" xfId="1695"/>
    <cellStyle name="20% - Ênfase3 6 5 2" xfId="4824"/>
    <cellStyle name="20% - Ênfase3 6 5 2 2" xfId="11083"/>
    <cellStyle name="20% - Ênfase3 6 5 3" xfId="7955"/>
    <cellStyle name="20% - Ênfase3 6 6" xfId="3260"/>
    <cellStyle name="20% - Ênfase3 6 6 2" xfId="9519"/>
    <cellStyle name="20% - Ênfase3 6 7" xfId="6391"/>
    <cellStyle name="20% - Ênfase3 7" xfId="142"/>
    <cellStyle name="20% - Ênfase3 7 2" xfId="329"/>
    <cellStyle name="20% - Ênfase3 7 2 2" xfId="718"/>
    <cellStyle name="20% - Ênfase3 7 2 2 2" xfId="1495"/>
    <cellStyle name="20% - Ênfase3 7 2 2 2 2" xfId="3060"/>
    <cellStyle name="20% - Ênfase3 7 2 2 2 2 2" xfId="6189"/>
    <cellStyle name="20% - Ênfase3 7 2 2 2 2 2 2" xfId="12448"/>
    <cellStyle name="20% - Ênfase3 7 2 2 2 2 3" xfId="9320"/>
    <cellStyle name="20% - Ênfase3 7 2 2 2 3" xfId="4625"/>
    <cellStyle name="20% - Ênfase3 7 2 2 2 3 2" xfId="10884"/>
    <cellStyle name="20% - Ênfase3 7 2 2 2 4" xfId="7756"/>
    <cellStyle name="20% - Ênfase3 7 2 2 3" xfId="2284"/>
    <cellStyle name="20% - Ênfase3 7 2 2 3 2" xfId="5413"/>
    <cellStyle name="20% - Ênfase3 7 2 2 3 2 2" xfId="11672"/>
    <cellStyle name="20% - Ênfase3 7 2 2 3 3" xfId="8544"/>
    <cellStyle name="20% - Ênfase3 7 2 2 4" xfId="3849"/>
    <cellStyle name="20% - Ênfase3 7 2 2 4 2" xfId="10108"/>
    <cellStyle name="20% - Ênfase3 7 2 2 5" xfId="6980"/>
    <cellStyle name="20% - Ênfase3 7 2 3" xfId="1107"/>
    <cellStyle name="20% - Ênfase3 7 2 3 2" xfId="2672"/>
    <cellStyle name="20% - Ênfase3 7 2 3 2 2" xfId="5801"/>
    <cellStyle name="20% - Ênfase3 7 2 3 2 2 2" xfId="12060"/>
    <cellStyle name="20% - Ênfase3 7 2 3 2 3" xfId="8932"/>
    <cellStyle name="20% - Ênfase3 7 2 3 3" xfId="4237"/>
    <cellStyle name="20% - Ênfase3 7 2 3 3 2" xfId="10496"/>
    <cellStyle name="20% - Ênfase3 7 2 3 4" xfId="7368"/>
    <cellStyle name="20% - Ênfase3 7 2 4" xfId="1896"/>
    <cellStyle name="20% - Ênfase3 7 2 4 2" xfId="5025"/>
    <cellStyle name="20% - Ênfase3 7 2 4 2 2" xfId="11284"/>
    <cellStyle name="20% - Ênfase3 7 2 4 3" xfId="8156"/>
    <cellStyle name="20% - Ênfase3 7 2 5" xfId="3461"/>
    <cellStyle name="20% - Ênfase3 7 2 5 2" xfId="9720"/>
    <cellStyle name="20% - Ênfase3 7 2 6" xfId="6592"/>
    <cellStyle name="20% - Ênfase3 7 3" xfId="531"/>
    <cellStyle name="20% - Ênfase3 7 3 2" xfId="1308"/>
    <cellStyle name="20% - Ênfase3 7 3 2 2" xfId="2873"/>
    <cellStyle name="20% - Ênfase3 7 3 2 2 2" xfId="6002"/>
    <cellStyle name="20% - Ênfase3 7 3 2 2 2 2" xfId="12261"/>
    <cellStyle name="20% - Ênfase3 7 3 2 2 3" xfId="9133"/>
    <cellStyle name="20% - Ênfase3 7 3 2 3" xfId="4438"/>
    <cellStyle name="20% - Ênfase3 7 3 2 3 2" xfId="10697"/>
    <cellStyle name="20% - Ênfase3 7 3 2 4" xfId="7569"/>
    <cellStyle name="20% - Ênfase3 7 3 3" xfId="2097"/>
    <cellStyle name="20% - Ênfase3 7 3 3 2" xfId="5226"/>
    <cellStyle name="20% - Ênfase3 7 3 3 2 2" xfId="11485"/>
    <cellStyle name="20% - Ênfase3 7 3 3 3" xfId="8357"/>
    <cellStyle name="20% - Ênfase3 7 3 4" xfId="3662"/>
    <cellStyle name="20% - Ênfase3 7 3 4 2" xfId="9921"/>
    <cellStyle name="20% - Ênfase3 7 3 5" xfId="6793"/>
    <cellStyle name="20% - Ênfase3 7 4" xfId="920"/>
    <cellStyle name="20% - Ênfase3 7 4 2" xfId="2485"/>
    <cellStyle name="20% - Ênfase3 7 4 2 2" xfId="5614"/>
    <cellStyle name="20% - Ênfase3 7 4 2 2 2" xfId="11873"/>
    <cellStyle name="20% - Ênfase3 7 4 2 3" xfId="8745"/>
    <cellStyle name="20% - Ênfase3 7 4 3" xfId="4050"/>
    <cellStyle name="20% - Ênfase3 7 4 3 2" xfId="10309"/>
    <cellStyle name="20% - Ênfase3 7 4 4" xfId="7181"/>
    <cellStyle name="20% - Ênfase3 7 5" xfId="1709"/>
    <cellStyle name="20% - Ênfase3 7 5 2" xfId="4838"/>
    <cellStyle name="20% - Ênfase3 7 5 2 2" xfId="11097"/>
    <cellStyle name="20% - Ênfase3 7 5 3" xfId="7969"/>
    <cellStyle name="20% - Ênfase3 7 6" xfId="3274"/>
    <cellStyle name="20% - Ênfase3 7 6 2" xfId="9533"/>
    <cellStyle name="20% - Ênfase3 7 7" xfId="6405"/>
    <cellStyle name="20% - Ênfase3 8" xfId="155"/>
    <cellStyle name="20% - Ênfase3 8 2" xfId="342"/>
    <cellStyle name="20% - Ênfase3 8 2 2" xfId="731"/>
    <cellStyle name="20% - Ênfase3 8 2 2 2" xfId="1508"/>
    <cellStyle name="20% - Ênfase3 8 2 2 2 2" xfId="3073"/>
    <cellStyle name="20% - Ênfase3 8 2 2 2 2 2" xfId="6202"/>
    <cellStyle name="20% - Ênfase3 8 2 2 2 2 2 2" xfId="12461"/>
    <cellStyle name="20% - Ênfase3 8 2 2 2 2 3" xfId="9333"/>
    <cellStyle name="20% - Ênfase3 8 2 2 2 3" xfId="4638"/>
    <cellStyle name="20% - Ênfase3 8 2 2 2 3 2" xfId="10897"/>
    <cellStyle name="20% - Ênfase3 8 2 2 2 4" xfId="7769"/>
    <cellStyle name="20% - Ênfase3 8 2 2 3" xfId="2297"/>
    <cellStyle name="20% - Ênfase3 8 2 2 3 2" xfId="5426"/>
    <cellStyle name="20% - Ênfase3 8 2 2 3 2 2" xfId="11685"/>
    <cellStyle name="20% - Ênfase3 8 2 2 3 3" xfId="8557"/>
    <cellStyle name="20% - Ênfase3 8 2 2 4" xfId="3862"/>
    <cellStyle name="20% - Ênfase3 8 2 2 4 2" xfId="10121"/>
    <cellStyle name="20% - Ênfase3 8 2 2 5" xfId="6993"/>
    <cellStyle name="20% - Ênfase3 8 2 3" xfId="1120"/>
    <cellStyle name="20% - Ênfase3 8 2 3 2" xfId="2685"/>
    <cellStyle name="20% - Ênfase3 8 2 3 2 2" xfId="5814"/>
    <cellStyle name="20% - Ênfase3 8 2 3 2 2 2" xfId="12073"/>
    <cellStyle name="20% - Ênfase3 8 2 3 2 3" xfId="8945"/>
    <cellStyle name="20% - Ênfase3 8 2 3 3" xfId="4250"/>
    <cellStyle name="20% - Ênfase3 8 2 3 3 2" xfId="10509"/>
    <cellStyle name="20% - Ênfase3 8 2 3 4" xfId="7381"/>
    <cellStyle name="20% - Ênfase3 8 2 4" xfId="1909"/>
    <cellStyle name="20% - Ênfase3 8 2 4 2" xfId="5038"/>
    <cellStyle name="20% - Ênfase3 8 2 4 2 2" xfId="11297"/>
    <cellStyle name="20% - Ênfase3 8 2 4 3" xfId="8169"/>
    <cellStyle name="20% - Ênfase3 8 2 5" xfId="3474"/>
    <cellStyle name="20% - Ênfase3 8 2 5 2" xfId="9733"/>
    <cellStyle name="20% - Ênfase3 8 2 6" xfId="6605"/>
    <cellStyle name="20% - Ênfase3 8 3" xfId="544"/>
    <cellStyle name="20% - Ênfase3 8 3 2" xfId="1321"/>
    <cellStyle name="20% - Ênfase3 8 3 2 2" xfId="2886"/>
    <cellStyle name="20% - Ênfase3 8 3 2 2 2" xfId="6015"/>
    <cellStyle name="20% - Ênfase3 8 3 2 2 2 2" xfId="12274"/>
    <cellStyle name="20% - Ênfase3 8 3 2 2 3" xfId="9146"/>
    <cellStyle name="20% - Ênfase3 8 3 2 3" xfId="4451"/>
    <cellStyle name="20% - Ênfase3 8 3 2 3 2" xfId="10710"/>
    <cellStyle name="20% - Ênfase3 8 3 2 4" xfId="7582"/>
    <cellStyle name="20% - Ênfase3 8 3 3" xfId="2110"/>
    <cellStyle name="20% - Ênfase3 8 3 3 2" xfId="5239"/>
    <cellStyle name="20% - Ênfase3 8 3 3 2 2" xfId="11498"/>
    <cellStyle name="20% - Ênfase3 8 3 3 3" xfId="8370"/>
    <cellStyle name="20% - Ênfase3 8 3 4" xfId="3675"/>
    <cellStyle name="20% - Ênfase3 8 3 4 2" xfId="9934"/>
    <cellStyle name="20% - Ênfase3 8 3 5" xfId="6806"/>
    <cellStyle name="20% - Ênfase3 8 4" xfId="933"/>
    <cellStyle name="20% - Ênfase3 8 4 2" xfId="2498"/>
    <cellStyle name="20% - Ênfase3 8 4 2 2" xfId="5627"/>
    <cellStyle name="20% - Ênfase3 8 4 2 2 2" xfId="11886"/>
    <cellStyle name="20% - Ênfase3 8 4 2 3" xfId="8758"/>
    <cellStyle name="20% - Ênfase3 8 4 3" xfId="4063"/>
    <cellStyle name="20% - Ênfase3 8 4 3 2" xfId="10322"/>
    <cellStyle name="20% - Ênfase3 8 4 4" xfId="7194"/>
    <cellStyle name="20% - Ênfase3 8 5" xfId="1722"/>
    <cellStyle name="20% - Ênfase3 8 5 2" xfId="4851"/>
    <cellStyle name="20% - Ênfase3 8 5 2 2" xfId="11110"/>
    <cellStyle name="20% - Ênfase3 8 5 3" xfId="7982"/>
    <cellStyle name="20% - Ênfase3 8 6" xfId="3287"/>
    <cellStyle name="20% - Ênfase3 8 6 2" xfId="9546"/>
    <cellStyle name="20% - Ênfase3 8 7" xfId="6418"/>
    <cellStyle name="20% - Ênfase3 9" xfId="168"/>
    <cellStyle name="20% - Ênfase3 9 2" xfId="355"/>
    <cellStyle name="20% - Ênfase3 9 2 2" xfId="744"/>
    <cellStyle name="20% - Ênfase3 9 2 2 2" xfId="1521"/>
    <cellStyle name="20% - Ênfase3 9 2 2 2 2" xfId="3086"/>
    <cellStyle name="20% - Ênfase3 9 2 2 2 2 2" xfId="6215"/>
    <cellStyle name="20% - Ênfase3 9 2 2 2 2 2 2" xfId="12474"/>
    <cellStyle name="20% - Ênfase3 9 2 2 2 2 3" xfId="9346"/>
    <cellStyle name="20% - Ênfase3 9 2 2 2 3" xfId="4651"/>
    <cellStyle name="20% - Ênfase3 9 2 2 2 3 2" xfId="10910"/>
    <cellStyle name="20% - Ênfase3 9 2 2 2 4" xfId="7782"/>
    <cellStyle name="20% - Ênfase3 9 2 2 3" xfId="2310"/>
    <cellStyle name="20% - Ênfase3 9 2 2 3 2" xfId="5439"/>
    <cellStyle name="20% - Ênfase3 9 2 2 3 2 2" xfId="11698"/>
    <cellStyle name="20% - Ênfase3 9 2 2 3 3" xfId="8570"/>
    <cellStyle name="20% - Ênfase3 9 2 2 4" xfId="3875"/>
    <cellStyle name="20% - Ênfase3 9 2 2 4 2" xfId="10134"/>
    <cellStyle name="20% - Ênfase3 9 2 2 5" xfId="7006"/>
    <cellStyle name="20% - Ênfase3 9 2 3" xfId="1133"/>
    <cellStyle name="20% - Ênfase3 9 2 3 2" xfId="2698"/>
    <cellStyle name="20% - Ênfase3 9 2 3 2 2" xfId="5827"/>
    <cellStyle name="20% - Ênfase3 9 2 3 2 2 2" xfId="12086"/>
    <cellStyle name="20% - Ênfase3 9 2 3 2 3" xfId="8958"/>
    <cellStyle name="20% - Ênfase3 9 2 3 3" xfId="4263"/>
    <cellStyle name="20% - Ênfase3 9 2 3 3 2" xfId="10522"/>
    <cellStyle name="20% - Ênfase3 9 2 3 4" xfId="7394"/>
    <cellStyle name="20% - Ênfase3 9 2 4" xfId="1922"/>
    <cellStyle name="20% - Ênfase3 9 2 4 2" xfId="5051"/>
    <cellStyle name="20% - Ênfase3 9 2 4 2 2" xfId="11310"/>
    <cellStyle name="20% - Ênfase3 9 2 4 3" xfId="8182"/>
    <cellStyle name="20% - Ênfase3 9 2 5" xfId="3487"/>
    <cellStyle name="20% - Ênfase3 9 2 5 2" xfId="9746"/>
    <cellStyle name="20% - Ênfase3 9 2 6" xfId="6618"/>
    <cellStyle name="20% - Ênfase3 9 3" xfId="557"/>
    <cellStyle name="20% - Ênfase3 9 3 2" xfId="1334"/>
    <cellStyle name="20% - Ênfase3 9 3 2 2" xfId="2899"/>
    <cellStyle name="20% - Ênfase3 9 3 2 2 2" xfId="6028"/>
    <cellStyle name="20% - Ênfase3 9 3 2 2 2 2" xfId="12287"/>
    <cellStyle name="20% - Ênfase3 9 3 2 2 3" xfId="9159"/>
    <cellStyle name="20% - Ênfase3 9 3 2 3" xfId="4464"/>
    <cellStyle name="20% - Ênfase3 9 3 2 3 2" xfId="10723"/>
    <cellStyle name="20% - Ênfase3 9 3 2 4" xfId="7595"/>
    <cellStyle name="20% - Ênfase3 9 3 3" xfId="2123"/>
    <cellStyle name="20% - Ênfase3 9 3 3 2" xfId="5252"/>
    <cellStyle name="20% - Ênfase3 9 3 3 2 2" xfId="11511"/>
    <cellStyle name="20% - Ênfase3 9 3 3 3" xfId="8383"/>
    <cellStyle name="20% - Ênfase3 9 3 4" xfId="3688"/>
    <cellStyle name="20% - Ênfase3 9 3 4 2" xfId="9947"/>
    <cellStyle name="20% - Ênfase3 9 3 5" xfId="6819"/>
    <cellStyle name="20% - Ênfase3 9 4" xfId="946"/>
    <cellStyle name="20% - Ênfase3 9 4 2" xfId="2511"/>
    <cellStyle name="20% - Ênfase3 9 4 2 2" xfId="5640"/>
    <cellStyle name="20% - Ênfase3 9 4 2 2 2" xfId="11899"/>
    <cellStyle name="20% - Ênfase3 9 4 2 3" xfId="8771"/>
    <cellStyle name="20% - Ênfase3 9 4 3" xfId="4076"/>
    <cellStyle name="20% - Ênfase3 9 4 3 2" xfId="10335"/>
    <cellStyle name="20% - Ênfase3 9 4 4" xfId="7207"/>
    <cellStyle name="20% - Ênfase3 9 5" xfId="1735"/>
    <cellStyle name="20% - Ênfase3 9 5 2" xfId="4864"/>
    <cellStyle name="20% - Ênfase3 9 5 2 2" xfId="11123"/>
    <cellStyle name="20% - Ênfase3 9 5 3" xfId="7995"/>
    <cellStyle name="20% - Ênfase3 9 6" xfId="3300"/>
    <cellStyle name="20% - Ênfase3 9 6 2" xfId="9559"/>
    <cellStyle name="20% - Ênfase3 9 7" xfId="6431"/>
    <cellStyle name="20% - Ênfase4" xfId="31" builtinId="42" customBuiltin="1"/>
    <cellStyle name="20% - Ênfase4 10" xfId="184"/>
    <cellStyle name="20% - Ênfase4 10 2" xfId="371"/>
    <cellStyle name="20% - Ênfase4 10 2 2" xfId="760"/>
    <cellStyle name="20% - Ênfase4 10 2 2 2" xfId="1537"/>
    <cellStyle name="20% - Ênfase4 10 2 2 2 2" xfId="3102"/>
    <cellStyle name="20% - Ênfase4 10 2 2 2 2 2" xfId="6231"/>
    <cellStyle name="20% - Ênfase4 10 2 2 2 2 2 2" xfId="12490"/>
    <cellStyle name="20% - Ênfase4 10 2 2 2 2 3" xfId="9362"/>
    <cellStyle name="20% - Ênfase4 10 2 2 2 3" xfId="4667"/>
    <cellStyle name="20% - Ênfase4 10 2 2 2 3 2" xfId="10926"/>
    <cellStyle name="20% - Ênfase4 10 2 2 2 4" xfId="7798"/>
    <cellStyle name="20% - Ênfase4 10 2 2 3" xfId="2326"/>
    <cellStyle name="20% - Ênfase4 10 2 2 3 2" xfId="5455"/>
    <cellStyle name="20% - Ênfase4 10 2 2 3 2 2" xfId="11714"/>
    <cellStyle name="20% - Ênfase4 10 2 2 3 3" xfId="8586"/>
    <cellStyle name="20% - Ênfase4 10 2 2 4" xfId="3891"/>
    <cellStyle name="20% - Ênfase4 10 2 2 4 2" xfId="10150"/>
    <cellStyle name="20% - Ênfase4 10 2 2 5" xfId="7022"/>
    <cellStyle name="20% - Ênfase4 10 2 3" xfId="1149"/>
    <cellStyle name="20% - Ênfase4 10 2 3 2" xfId="2714"/>
    <cellStyle name="20% - Ênfase4 10 2 3 2 2" xfId="5843"/>
    <cellStyle name="20% - Ênfase4 10 2 3 2 2 2" xfId="12102"/>
    <cellStyle name="20% - Ênfase4 10 2 3 2 3" xfId="8974"/>
    <cellStyle name="20% - Ênfase4 10 2 3 3" xfId="4279"/>
    <cellStyle name="20% - Ênfase4 10 2 3 3 2" xfId="10538"/>
    <cellStyle name="20% - Ênfase4 10 2 3 4" xfId="7410"/>
    <cellStyle name="20% - Ênfase4 10 2 4" xfId="1938"/>
    <cellStyle name="20% - Ênfase4 10 2 4 2" xfId="5067"/>
    <cellStyle name="20% - Ênfase4 10 2 4 2 2" xfId="11326"/>
    <cellStyle name="20% - Ênfase4 10 2 4 3" xfId="8198"/>
    <cellStyle name="20% - Ênfase4 10 2 5" xfId="3503"/>
    <cellStyle name="20% - Ênfase4 10 2 5 2" xfId="9762"/>
    <cellStyle name="20% - Ênfase4 10 2 6" xfId="6634"/>
    <cellStyle name="20% - Ênfase4 10 3" xfId="573"/>
    <cellStyle name="20% - Ênfase4 10 3 2" xfId="1350"/>
    <cellStyle name="20% - Ênfase4 10 3 2 2" xfId="2915"/>
    <cellStyle name="20% - Ênfase4 10 3 2 2 2" xfId="6044"/>
    <cellStyle name="20% - Ênfase4 10 3 2 2 2 2" xfId="12303"/>
    <cellStyle name="20% - Ênfase4 10 3 2 2 3" xfId="9175"/>
    <cellStyle name="20% - Ênfase4 10 3 2 3" xfId="4480"/>
    <cellStyle name="20% - Ênfase4 10 3 2 3 2" xfId="10739"/>
    <cellStyle name="20% - Ênfase4 10 3 2 4" xfId="7611"/>
    <cellStyle name="20% - Ênfase4 10 3 3" xfId="2139"/>
    <cellStyle name="20% - Ênfase4 10 3 3 2" xfId="5268"/>
    <cellStyle name="20% - Ênfase4 10 3 3 2 2" xfId="11527"/>
    <cellStyle name="20% - Ênfase4 10 3 3 3" xfId="8399"/>
    <cellStyle name="20% - Ênfase4 10 3 4" xfId="3704"/>
    <cellStyle name="20% - Ênfase4 10 3 4 2" xfId="9963"/>
    <cellStyle name="20% - Ênfase4 10 3 5" xfId="6835"/>
    <cellStyle name="20% - Ênfase4 10 4" xfId="962"/>
    <cellStyle name="20% - Ênfase4 10 4 2" xfId="2527"/>
    <cellStyle name="20% - Ênfase4 10 4 2 2" xfId="5656"/>
    <cellStyle name="20% - Ênfase4 10 4 2 2 2" xfId="11915"/>
    <cellStyle name="20% - Ênfase4 10 4 2 3" xfId="8787"/>
    <cellStyle name="20% - Ênfase4 10 4 3" xfId="4092"/>
    <cellStyle name="20% - Ênfase4 10 4 3 2" xfId="10351"/>
    <cellStyle name="20% - Ênfase4 10 4 4" xfId="7223"/>
    <cellStyle name="20% - Ênfase4 10 5" xfId="1751"/>
    <cellStyle name="20% - Ênfase4 10 5 2" xfId="4880"/>
    <cellStyle name="20% - Ênfase4 10 5 2 2" xfId="11139"/>
    <cellStyle name="20% - Ênfase4 10 5 3" xfId="8011"/>
    <cellStyle name="20% - Ênfase4 10 6" xfId="3316"/>
    <cellStyle name="20% - Ênfase4 10 6 2" xfId="9575"/>
    <cellStyle name="20% - Ênfase4 10 7" xfId="6447"/>
    <cellStyle name="20% - Ênfase4 11" xfId="198"/>
    <cellStyle name="20% - Ênfase4 11 2" xfId="385"/>
    <cellStyle name="20% - Ênfase4 11 2 2" xfId="774"/>
    <cellStyle name="20% - Ênfase4 11 2 2 2" xfId="1551"/>
    <cellStyle name="20% - Ênfase4 11 2 2 2 2" xfId="3116"/>
    <cellStyle name="20% - Ênfase4 11 2 2 2 2 2" xfId="6245"/>
    <cellStyle name="20% - Ênfase4 11 2 2 2 2 2 2" xfId="12504"/>
    <cellStyle name="20% - Ênfase4 11 2 2 2 2 3" xfId="9376"/>
    <cellStyle name="20% - Ênfase4 11 2 2 2 3" xfId="4681"/>
    <cellStyle name="20% - Ênfase4 11 2 2 2 3 2" xfId="10940"/>
    <cellStyle name="20% - Ênfase4 11 2 2 2 4" xfId="7812"/>
    <cellStyle name="20% - Ênfase4 11 2 2 3" xfId="2340"/>
    <cellStyle name="20% - Ênfase4 11 2 2 3 2" xfId="5469"/>
    <cellStyle name="20% - Ênfase4 11 2 2 3 2 2" xfId="11728"/>
    <cellStyle name="20% - Ênfase4 11 2 2 3 3" xfId="8600"/>
    <cellStyle name="20% - Ênfase4 11 2 2 4" xfId="3905"/>
    <cellStyle name="20% - Ênfase4 11 2 2 4 2" xfId="10164"/>
    <cellStyle name="20% - Ênfase4 11 2 2 5" xfId="7036"/>
    <cellStyle name="20% - Ênfase4 11 2 3" xfId="1163"/>
    <cellStyle name="20% - Ênfase4 11 2 3 2" xfId="2728"/>
    <cellStyle name="20% - Ênfase4 11 2 3 2 2" xfId="5857"/>
    <cellStyle name="20% - Ênfase4 11 2 3 2 2 2" xfId="12116"/>
    <cellStyle name="20% - Ênfase4 11 2 3 2 3" xfId="8988"/>
    <cellStyle name="20% - Ênfase4 11 2 3 3" xfId="4293"/>
    <cellStyle name="20% - Ênfase4 11 2 3 3 2" xfId="10552"/>
    <cellStyle name="20% - Ênfase4 11 2 3 4" xfId="7424"/>
    <cellStyle name="20% - Ênfase4 11 2 4" xfId="1952"/>
    <cellStyle name="20% - Ênfase4 11 2 4 2" xfId="5081"/>
    <cellStyle name="20% - Ênfase4 11 2 4 2 2" xfId="11340"/>
    <cellStyle name="20% - Ênfase4 11 2 4 3" xfId="8212"/>
    <cellStyle name="20% - Ênfase4 11 2 5" xfId="3517"/>
    <cellStyle name="20% - Ênfase4 11 2 5 2" xfId="9776"/>
    <cellStyle name="20% - Ênfase4 11 2 6" xfId="6648"/>
    <cellStyle name="20% - Ênfase4 11 3" xfId="587"/>
    <cellStyle name="20% - Ênfase4 11 3 2" xfId="1364"/>
    <cellStyle name="20% - Ênfase4 11 3 2 2" xfId="2929"/>
    <cellStyle name="20% - Ênfase4 11 3 2 2 2" xfId="6058"/>
    <cellStyle name="20% - Ênfase4 11 3 2 2 2 2" xfId="12317"/>
    <cellStyle name="20% - Ênfase4 11 3 2 2 3" xfId="9189"/>
    <cellStyle name="20% - Ênfase4 11 3 2 3" xfId="4494"/>
    <cellStyle name="20% - Ênfase4 11 3 2 3 2" xfId="10753"/>
    <cellStyle name="20% - Ênfase4 11 3 2 4" xfId="7625"/>
    <cellStyle name="20% - Ênfase4 11 3 3" xfId="2153"/>
    <cellStyle name="20% - Ênfase4 11 3 3 2" xfId="5282"/>
    <cellStyle name="20% - Ênfase4 11 3 3 2 2" xfId="11541"/>
    <cellStyle name="20% - Ênfase4 11 3 3 3" xfId="8413"/>
    <cellStyle name="20% - Ênfase4 11 3 4" xfId="3718"/>
    <cellStyle name="20% - Ênfase4 11 3 4 2" xfId="9977"/>
    <cellStyle name="20% - Ênfase4 11 3 5" xfId="6849"/>
    <cellStyle name="20% - Ênfase4 11 4" xfId="976"/>
    <cellStyle name="20% - Ênfase4 11 4 2" xfId="2541"/>
    <cellStyle name="20% - Ênfase4 11 4 2 2" xfId="5670"/>
    <cellStyle name="20% - Ênfase4 11 4 2 2 2" xfId="11929"/>
    <cellStyle name="20% - Ênfase4 11 4 2 3" xfId="8801"/>
    <cellStyle name="20% - Ênfase4 11 4 3" xfId="4106"/>
    <cellStyle name="20% - Ênfase4 11 4 3 2" xfId="10365"/>
    <cellStyle name="20% - Ênfase4 11 4 4" xfId="7237"/>
    <cellStyle name="20% - Ênfase4 11 5" xfId="1765"/>
    <cellStyle name="20% - Ênfase4 11 5 2" xfId="4894"/>
    <cellStyle name="20% - Ênfase4 11 5 2 2" xfId="11153"/>
    <cellStyle name="20% - Ênfase4 11 5 3" xfId="8025"/>
    <cellStyle name="20% - Ênfase4 11 6" xfId="3330"/>
    <cellStyle name="20% - Ênfase4 11 6 2" xfId="9589"/>
    <cellStyle name="20% - Ênfase4 11 7" xfId="6461"/>
    <cellStyle name="20% - Ênfase4 12" xfId="224"/>
    <cellStyle name="20% - Ênfase4 12 2" xfId="613"/>
    <cellStyle name="20% - Ênfase4 12 2 2" xfId="1390"/>
    <cellStyle name="20% - Ênfase4 12 2 2 2" xfId="2955"/>
    <cellStyle name="20% - Ênfase4 12 2 2 2 2" xfId="6084"/>
    <cellStyle name="20% - Ênfase4 12 2 2 2 2 2" xfId="12343"/>
    <cellStyle name="20% - Ênfase4 12 2 2 2 3" xfId="9215"/>
    <cellStyle name="20% - Ênfase4 12 2 2 3" xfId="4520"/>
    <cellStyle name="20% - Ênfase4 12 2 2 3 2" xfId="10779"/>
    <cellStyle name="20% - Ênfase4 12 2 2 4" xfId="7651"/>
    <cellStyle name="20% - Ênfase4 12 2 3" xfId="2179"/>
    <cellStyle name="20% - Ênfase4 12 2 3 2" xfId="5308"/>
    <cellStyle name="20% - Ênfase4 12 2 3 2 2" xfId="11567"/>
    <cellStyle name="20% - Ênfase4 12 2 3 3" xfId="8439"/>
    <cellStyle name="20% - Ênfase4 12 2 4" xfId="3744"/>
    <cellStyle name="20% - Ênfase4 12 2 4 2" xfId="10003"/>
    <cellStyle name="20% - Ênfase4 12 2 5" xfId="6875"/>
    <cellStyle name="20% - Ênfase4 12 3" xfId="1002"/>
    <cellStyle name="20% - Ênfase4 12 3 2" xfId="2567"/>
    <cellStyle name="20% - Ênfase4 12 3 2 2" xfId="5696"/>
    <cellStyle name="20% - Ênfase4 12 3 2 2 2" xfId="11955"/>
    <cellStyle name="20% - Ênfase4 12 3 2 3" xfId="8827"/>
    <cellStyle name="20% - Ênfase4 12 3 3" xfId="4132"/>
    <cellStyle name="20% - Ênfase4 12 3 3 2" xfId="10391"/>
    <cellStyle name="20% - Ênfase4 12 3 4" xfId="7263"/>
    <cellStyle name="20% - Ênfase4 12 4" xfId="1791"/>
    <cellStyle name="20% - Ênfase4 12 4 2" xfId="4920"/>
    <cellStyle name="20% - Ênfase4 12 4 2 2" xfId="11179"/>
    <cellStyle name="20% - Ênfase4 12 4 3" xfId="8051"/>
    <cellStyle name="20% - Ênfase4 12 5" xfId="3356"/>
    <cellStyle name="20% - Ênfase4 12 5 2" xfId="9615"/>
    <cellStyle name="20% - Ênfase4 12 6" xfId="6487"/>
    <cellStyle name="20% - Ênfase4 13" xfId="398"/>
    <cellStyle name="20% - Ênfase4 13 2" xfId="787"/>
    <cellStyle name="20% - Ênfase4 13 2 2" xfId="1564"/>
    <cellStyle name="20% - Ênfase4 13 2 2 2" xfId="3129"/>
    <cellStyle name="20% - Ênfase4 13 2 2 2 2" xfId="6258"/>
    <cellStyle name="20% - Ênfase4 13 2 2 2 2 2" xfId="12517"/>
    <cellStyle name="20% - Ênfase4 13 2 2 2 3" xfId="9389"/>
    <cellStyle name="20% - Ênfase4 13 2 2 3" xfId="4694"/>
    <cellStyle name="20% - Ênfase4 13 2 2 3 2" xfId="10953"/>
    <cellStyle name="20% - Ênfase4 13 2 2 4" xfId="7825"/>
    <cellStyle name="20% - Ênfase4 13 2 3" xfId="2353"/>
    <cellStyle name="20% - Ênfase4 13 2 3 2" xfId="5482"/>
    <cellStyle name="20% - Ênfase4 13 2 3 2 2" xfId="11741"/>
    <cellStyle name="20% - Ênfase4 13 2 3 3" xfId="8613"/>
    <cellStyle name="20% - Ênfase4 13 2 4" xfId="3918"/>
    <cellStyle name="20% - Ênfase4 13 2 4 2" xfId="10177"/>
    <cellStyle name="20% - Ênfase4 13 2 5" xfId="7049"/>
    <cellStyle name="20% - Ênfase4 13 3" xfId="1176"/>
    <cellStyle name="20% - Ênfase4 13 3 2" xfId="2741"/>
    <cellStyle name="20% - Ênfase4 13 3 2 2" xfId="5870"/>
    <cellStyle name="20% - Ênfase4 13 3 2 2 2" xfId="12129"/>
    <cellStyle name="20% - Ênfase4 13 3 2 3" xfId="9001"/>
    <cellStyle name="20% - Ênfase4 13 3 3" xfId="4306"/>
    <cellStyle name="20% - Ênfase4 13 3 3 2" xfId="10565"/>
    <cellStyle name="20% - Ênfase4 13 3 4" xfId="7437"/>
    <cellStyle name="20% - Ênfase4 13 4" xfId="1965"/>
    <cellStyle name="20% - Ênfase4 13 4 2" xfId="5094"/>
    <cellStyle name="20% - Ênfase4 13 4 2 2" xfId="11353"/>
    <cellStyle name="20% - Ênfase4 13 4 3" xfId="8225"/>
    <cellStyle name="20% - Ênfase4 13 5" xfId="3530"/>
    <cellStyle name="20% - Ênfase4 13 5 2" xfId="9789"/>
    <cellStyle name="20% - Ênfase4 13 6" xfId="6661"/>
    <cellStyle name="20% - Ênfase4 14" xfId="211"/>
    <cellStyle name="20% - Ênfase4 14 2" xfId="600"/>
    <cellStyle name="20% - Ênfase4 14 2 2" xfId="1377"/>
    <cellStyle name="20% - Ênfase4 14 2 2 2" xfId="2942"/>
    <cellStyle name="20% - Ênfase4 14 2 2 2 2" xfId="6071"/>
    <cellStyle name="20% - Ênfase4 14 2 2 2 2 2" xfId="12330"/>
    <cellStyle name="20% - Ênfase4 14 2 2 2 3" xfId="9202"/>
    <cellStyle name="20% - Ênfase4 14 2 2 3" xfId="4507"/>
    <cellStyle name="20% - Ênfase4 14 2 2 3 2" xfId="10766"/>
    <cellStyle name="20% - Ênfase4 14 2 2 4" xfId="7638"/>
    <cellStyle name="20% - Ênfase4 14 2 3" xfId="2166"/>
    <cellStyle name="20% - Ênfase4 14 2 3 2" xfId="5295"/>
    <cellStyle name="20% - Ênfase4 14 2 3 2 2" xfId="11554"/>
    <cellStyle name="20% - Ênfase4 14 2 3 3" xfId="8426"/>
    <cellStyle name="20% - Ênfase4 14 2 4" xfId="3731"/>
    <cellStyle name="20% - Ênfase4 14 2 4 2" xfId="9990"/>
    <cellStyle name="20% - Ênfase4 14 2 5" xfId="6862"/>
    <cellStyle name="20% - Ênfase4 14 3" xfId="989"/>
    <cellStyle name="20% - Ênfase4 14 3 2" xfId="2554"/>
    <cellStyle name="20% - Ênfase4 14 3 2 2" xfId="5683"/>
    <cellStyle name="20% - Ênfase4 14 3 2 2 2" xfId="11942"/>
    <cellStyle name="20% - Ênfase4 14 3 2 3" xfId="8814"/>
    <cellStyle name="20% - Ênfase4 14 3 3" xfId="4119"/>
    <cellStyle name="20% - Ênfase4 14 3 3 2" xfId="10378"/>
    <cellStyle name="20% - Ênfase4 14 3 4" xfId="7250"/>
    <cellStyle name="20% - Ênfase4 14 4" xfId="1778"/>
    <cellStyle name="20% - Ênfase4 14 4 2" xfId="4907"/>
    <cellStyle name="20% - Ênfase4 14 4 2 2" xfId="11166"/>
    <cellStyle name="20% - Ênfase4 14 4 3" xfId="8038"/>
    <cellStyle name="20% - Ênfase4 14 5" xfId="3343"/>
    <cellStyle name="20% - Ênfase4 14 5 2" xfId="9602"/>
    <cellStyle name="20% - Ênfase4 14 6" xfId="6474"/>
    <cellStyle name="20% - Ênfase4 15" xfId="411"/>
    <cellStyle name="20% - Ênfase4 15 2" xfId="800"/>
    <cellStyle name="20% - Ênfase4 15 2 2" xfId="1577"/>
    <cellStyle name="20% - Ênfase4 15 2 2 2" xfId="3142"/>
    <cellStyle name="20% - Ênfase4 15 2 2 2 2" xfId="6271"/>
    <cellStyle name="20% - Ênfase4 15 2 2 2 2 2" xfId="12530"/>
    <cellStyle name="20% - Ênfase4 15 2 2 2 3" xfId="9402"/>
    <cellStyle name="20% - Ênfase4 15 2 2 3" xfId="4707"/>
    <cellStyle name="20% - Ênfase4 15 2 2 3 2" xfId="10966"/>
    <cellStyle name="20% - Ênfase4 15 2 2 4" xfId="7838"/>
    <cellStyle name="20% - Ênfase4 15 2 3" xfId="2366"/>
    <cellStyle name="20% - Ênfase4 15 2 3 2" xfId="5495"/>
    <cellStyle name="20% - Ênfase4 15 2 3 2 2" xfId="11754"/>
    <cellStyle name="20% - Ênfase4 15 2 3 3" xfId="8626"/>
    <cellStyle name="20% - Ênfase4 15 2 4" xfId="3931"/>
    <cellStyle name="20% - Ênfase4 15 2 4 2" xfId="10190"/>
    <cellStyle name="20% - Ênfase4 15 2 5" xfId="7062"/>
    <cellStyle name="20% - Ênfase4 15 3" xfId="1189"/>
    <cellStyle name="20% - Ênfase4 15 3 2" xfId="2754"/>
    <cellStyle name="20% - Ênfase4 15 3 2 2" xfId="5883"/>
    <cellStyle name="20% - Ênfase4 15 3 2 2 2" xfId="12142"/>
    <cellStyle name="20% - Ênfase4 15 3 2 3" xfId="9014"/>
    <cellStyle name="20% - Ênfase4 15 3 3" xfId="4319"/>
    <cellStyle name="20% - Ênfase4 15 3 3 2" xfId="10578"/>
    <cellStyle name="20% - Ênfase4 15 3 4" xfId="7450"/>
    <cellStyle name="20% - Ênfase4 15 4" xfId="1978"/>
    <cellStyle name="20% - Ênfase4 15 4 2" xfId="5107"/>
    <cellStyle name="20% - Ênfase4 15 4 2 2" xfId="11366"/>
    <cellStyle name="20% - Ênfase4 15 4 3" xfId="8238"/>
    <cellStyle name="20% - Ênfase4 15 5" xfId="3543"/>
    <cellStyle name="20% - Ênfase4 15 5 2" xfId="9802"/>
    <cellStyle name="20% - Ênfase4 15 6" xfId="6674"/>
    <cellStyle name="20% - Ênfase4 16" xfId="425"/>
    <cellStyle name="20% - Ênfase4 16 2" xfId="1203"/>
    <cellStyle name="20% - Ênfase4 16 2 2" xfId="2768"/>
    <cellStyle name="20% - Ênfase4 16 2 2 2" xfId="5897"/>
    <cellStyle name="20% - Ênfase4 16 2 2 2 2" xfId="12156"/>
    <cellStyle name="20% - Ênfase4 16 2 2 3" xfId="9028"/>
    <cellStyle name="20% - Ênfase4 16 2 3" xfId="4333"/>
    <cellStyle name="20% - Ênfase4 16 2 3 2" xfId="10592"/>
    <cellStyle name="20% - Ênfase4 16 2 4" xfId="7464"/>
    <cellStyle name="20% - Ênfase4 16 3" xfId="1992"/>
    <cellStyle name="20% - Ênfase4 16 3 2" xfId="5121"/>
    <cellStyle name="20% - Ênfase4 16 3 2 2" xfId="11380"/>
    <cellStyle name="20% - Ênfase4 16 3 3" xfId="8252"/>
    <cellStyle name="20% - Ênfase4 16 4" xfId="3557"/>
    <cellStyle name="20% - Ênfase4 16 4 2" xfId="9816"/>
    <cellStyle name="20% - Ênfase4 16 5" xfId="6688"/>
    <cellStyle name="20% - Ênfase4 17" xfId="814"/>
    <cellStyle name="20% - Ênfase4 17 2" xfId="2380"/>
    <cellStyle name="20% - Ênfase4 17 2 2" xfId="5509"/>
    <cellStyle name="20% - Ênfase4 17 2 2 2" xfId="11768"/>
    <cellStyle name="20% - Ênfase4 17 2 3" xfId="8640"/>
    <cellStyle name="20% - Ênfase4 17 3" xfId="3945"/>
    <cellStyle name="20% - Ênfase4 17 3 2" xfId="10204"/>
    <cellStyle name="20% - Ênfase4 17 4" xfId="7076"/>
    <cellStyle name="20% - Ênfase4 18" xfId="1590"/>
    <cellStyle name="20% - Ênfase4 18 2" xfId="4720"/>
    <cellStyle name="20% - Ênfase4 18 2 2" xfId="10979"/>
    <cellStyle name="20% - Ênfase4 18 3" xfId="7851"/>
    <cellStyle name="20% - Ênfase4 19" xfId="1604"/>
    <cellStyle name="20% - Ênfase4 19 2" xfId="4733"/>
    <cellStyle name="20% - Ênfase4 19 2 2" xfId="10992"/>
    <cellStyle name="20% - Ênfase4 19 3" xfId="7864"/>
    <cellStyle name="20% - Ênfase4 2" xfId="50"/>
    <cellStyle name="20% - Ênfase4 2 2" xfId="104"/>
    <cellStyle name="20% - Ênfase4 2 2 2" xfId="291"/>
    <cellStyle name="20% - Ênfase4 2 2 2 2" xfId="680"/>
    <cellStyle name="20% - Ênfase4 2 2 2 2 2" xfId="1457"/>
    <cellStyle name="20% - Ênfase4 2 2 2 2 2 2" xfId="3022"/>
    <cellStyle name="20% - Ênfase4 2 2 2 2 2 2 2" xfId="6151"/>
    <cellStyle name="20% - Ênfase4 2 2 2 2 2 2 2 2" xfId="12410"/>
    <cellStyle name="20% - Ênfase4 2 2 2 2 2 2 3" xfId="9282"/>
    <cellStyle name="20% - Ênfase4 2 2 2 2 2 3" xfId="4587"/>
    <cellStyle name="20% - Ênfase4 2 2 2 2 2 3 2" xfId="10846"/>
    <cellStyle name="20% - Ênfase4 2 2 2 2 2 4" xfId="7718"/>
    <cellStyle name="20% - Ênfase4 2 2 2 2 3" xfId="2246"/>
    <cellStyle name="20% - Ênfase4 2 2 2 2 3 2" xfId="5375"/>
    <cellStyle name="20% - Ênfase4 2 2 2 2 3 2 2" xfId="11634"/>
    <cellStyle name="20% - Ênfase4 2 2 2 2 3 3" xfId="8506"/>
    <cellStyle name="20% - Ênfase4 2 2 2 2 4" xfId="3811"/>
    <cellStyle name="20% - Ênfase4 2 2 2 2 4 2" xfId="10070"/>
    <cellStyle name="20% - Ênfase4 2 2 2 2 5" xfId="6942"/>
    <cellStyle name="20% - Ênfase4 2 2 2 3" xfId="1069"/>
    <cellStyle name="20% - Ênfase4 2 2 2 3 2" xfId="2634"/>
    <cellStyle name="20% - Ênfase4 2 2 2 3 2 2" xfId="5763"/>
    <cellStyle name="20% - Ênfase4 2 2 2 3 2 2 2" xfId="12022"/>
    <cellStyle name="20% - Ênfase4 2 2 2 3 2 3" xfId="8894"/>
    <cellStyle name="20% - Ênfase4 2 2 2 3 3" xfId="4199"/>
    <cellStyle name="20% - Ênfase4 2 2 2 3 3 2" xfId="10458"/>
    <cellStyle name="20% - Ênfase4 2 2 2 3 4" xfId="7330"/>
    <cellStyle name="20% - Ênfase4 2 2 2 4" xfId="1858"/>
    <cellStyle name="20% - Ênfase4 2 2 2 4 2" xfId="4987"/>
    <cellStyle name="20% - Ênfase4 2 2 2 4 2 2" xfId="11246"/>
    <cellStyle name="20% - Ênfase4 2 2 2 4 3" xfId="8118"/>
    <cellStyle name="20% - Ênfase4 2 2 2 5" xfId="3423"/>
    <cellStyle name="20% - Ênfase4 2 2 2 5 2" xfId="9682"/>
    <cellStyle name="20% - Ênfase4 2 2 2 6" xfId="6554"/>
    <cellStyle name="20% - Ênfase4 2 2 3" xfId="493"/>
    <cellStyle name="20% - Ênfase4 2 2 3 2" xfId="1270"/>
    <cellStyle name="20% - Ênfase4 2 2 3 2 2" xfId="2835"/>
    <cellStyle name="20% - Ênfase4 2 2 3 2 2 2" xfId="5964"/>
    <cellStyle name="20% - Ênfase4 2 2 3 2 2 2 2" xfId="12223"/>
    <cellStyle name="20% - Ênfase4 2 2 3 2 2 3" xfId="9095"/>
    <cellStyle name="20% - Ênfase4 2 2 3 2 3" xfId="4400"/>
    <cellStyle name="20% - Ênfase4 2 2 3 2 3 2" xfId="10659"/>
    <cellStyle name="20% - Ênfase4 2 2 3 2 4" xfId="7531"/>
    <cellStyle name="20% - Ênfase4 2 2 3 3" xfId="2059"/>
    <cellStyle name="20% - Ênfase4 2 2 3 3 2" xfId="5188"/>
    <cellStyle name="20% - Ênfase4 2 2 3 3 2 2" xfId="11447"/>
    <cellStyle name="20% - Ênfase4 2 2 3 3 3" xfId="8319"/>
    <cellStyle name="20% - Ênfase4 2 2 3 4" xfId="3624"/>
    <cellStyle name="20% - Ênfase4 2 2 3 4 2" xfId="9883"/>
    <cellStyle name="20% - Ênfase4 2 2 3 5" xfId="6755"/>
    <cellStyle name="20% - Ênfase4 2 2 4" xfId="882"/>
    <cellStyle name="20% - Ênfase4 2 2 4 2" xfId="2447"/>
    <cellStyle name="20% - Ênfase4 2 2 4 2 2" xfId="5576"/>
    <cellStyle name="20% - Ênfase4 2 2 4 2 2 2" xfId="11835"/>
    <cellStyle name="20% - Ênfase4 2 2 4 2 3" xfId="8707"/>
    <cellStyle name="20% - Ênfase4 2 2 4 3" xfId="4012"/>
    <cellStyle name="20% - Ênfase4 2 2 4 3 2" xfId="10271"/>
    <cellStyle name="20% - Ênfase4 2 2 4 4" xfId="7143"/>
    <cellStyle name="20% - Ênfase4 2 2 5" xfId="1671"/>
    <cellStyle name="20% - Ênfase4 2 2 5 2" xfId="4800"/>
    <cellStyle name="20% - Ênfase4 2 2 5 2 2" xfId="11059"/>
    <cellStyle name="20% - Ênfase4 2 2 5 3" xfId="7931"/>
    <cellStyle name="20% - Ênfase4 2 2 6" xfId="3236"/>
    <cellStyle name="20% - Ênfase4 2 2 6 2" xfId="9495"/>
    <cellStyle name="20% - Ênfase4 2 2 7" xfId="6367"/>
    <cellStyle name="20% - Ênfase4 2 3" xfId="238"/>
    <cellStyle name="20% - Ênfase4 2 3 2" xfId="627"/>
    <cellStyle name="20% - Ênfase4 2 3 2 2" xfId="1404"/>
    <cellStyle name="20% - Ênfase4 2 3 2 2 2" xfId="2969"/>
    <cellStyle name="20% - Ênfase4 2 3 2 2 2 2" xfId="6098"/>
    <cellStyle name="20% - Ênfase4 2 3 2 2 2 2 2" xfId="12357"/>
    <cellStyle name="20% - Ênfase4 2 3 2 2 2 3" xfId="9229"/>
    <cellStyle name="20% - Ênfase4 2 3 2 2 3" xfId="4534"/>
    <cellStyle name="20% - Ênfase4 2 3 2 2 3 2" xfId="10793"/>
    <cellStyle name="20% - Ênfase4 2 3 2 2 4" xfId="7665"/>
    <cellStyle name="20% - Ênfase4 2 3 2 3" xfId="2193"/>
    <cellStyle name="20% - Ênfase4 2 3 2 3 2" xfId="5322"/>
    <cellStyle name="20% - Ênfase4 2 3 2 3 2 2" xfId="11581"/>
    <cellStyle name="20% - Ênfase4 2 3 2 3 3" xfId="8453"/>
    <cellStyle name="20% - Ênfase4 2 3 2 4" xfId="3758"/>
    <cellStyle name="20% - Ênfase4 2 3 2 4 2" xfId="10017"/>
    <cellStyle name="20% - Ênfase4 2 3 2 5" xfId="6889"/>
    <cellStyle name="20% - Ênfase4 2 3 3" xfId="1016"/>
    <cellStyle name="20% - Ênfase4 2 3 3 2" xfId="2581"/>
    <cellStyle name="20% - Ênfase4 2 3 3 2 2" xfId="5710"/>
    <cellStyle name="20% - Ênfase4 2 3 3 2 2 2" xfId="11969"/>
    <cellStyle name="20% - Ênfase4 2 3 3 2 3" xfId="8841"/>
    <cellStyle name="20% - Ênfase4 2 3 3 3" xfId="4146"/>
    <cellStyle name="20% - Ênfase4 2 3 3 3 2" xfId="10405"/>
    <cellStyle name="20% - Ênfase4 2 3 3 4" xfId="7277"/>
    <cellStyle name="20% - Ênfase4 2 3 4" xfId="1805"/>
    <cellStyle name="20% - Ênfase4 2 3 4 2" xfId="4934"/>
    <cellStyle name="20% - Ênfase4 2 3 4 2 2" xfId="11193"/>
    <cellStyle name="20% - Ênfase4 2 3 4 3" xfId="8065"/>
    <cellStyle name="20% - Ênfase4 2 3 5" xfId="3370"/>
    <cellStyle name="20% - Ênfase4 2 3 5 2" xfId="9629"/>
    <cellStyle name="20% - Ênfase4 2 3 6" xfId="6501"/>
    <cellStyle name="20% - Ênfase4 2 4" xfId="440"/>
    <cellStyle name="20% - Ênfase4 2 4 2" xfId="1217"/>
    <cellStyle name="20% - Ênfase4 2 4 2 2" xfId="2782"/>
    <cellStyle name="20% - Ênfase4 2 4 2 2 2" xfId="5911"/>
    <cellStyle name="20% - Ênfase4 2 4 2 2 2 2" xfId="12170"/>
    <cellStyle name="20% - Ênfase4 2 4 2 2 3" xfId="9042"/>
    <cellStyle name="20% - Ênfase4 2 4 2 3" xfId="4347"/>
    <cellStyle name="20% - Ênfase4 2 4 2 3 2" xfId="10606"/>
    <cellStyle name="20% - Ênfase4 2 4 2 4" xfId="7478"/>
    <cellStyle name="20% - Ênfase4 2 4 3" xfId="2006"/>
    <cellStyle name="20% - Ênfase4 2 4 3 2" xfId="5135"/>
    <cellStyle name="20% - Ênfase4 2 4 3 2 2" xfId="11394"/>
    <cellStyle name="20% - Ênfase4 2 4 3 3" xfId="8266"/>
    <cellStyle name="20% - Ênfase4 2 4 4" xfId="3571"/>
    <cellStyle name="20% - Ênfase4 2 4 4 2" xfId="9830"/>
    <cellStyle name="20% - Ênfase4 2 4 5" xfId="6702"/>
    <cellStyle name="20% - Ênfase4 2 5" xfId="829"/>
    <cellStyle name="20% - Ênfase4 2 5 2" xfId="2394"/>
    <cellStyle name="20% - Ênfase4 2 5 2 2" xfId="5523"/>
    <cellStyle name="20% - Ênfase4 2 5 2 2 2" xfId="11782"/>
    <cellStyle name="20% - Ênfase4 2 5 2 3" xfId="8654"/>
    <cellStyle name="20% - Ênfase4 2 5 3" xfId="3959"/>
    <cellStyle name="20% - Ênfase4 2 5 3 2" xfId="10218"/>
    <cellStyle name="20% - Ênfase4 2 5 4" xfId="7090"/>
    <cellStyle name="20% - Ênfase4 2 6" xfId="1618"/>
    <cellStyle name="20% - Ênfase4 2 6 2" xfId="4747"/>
    <cellStyle name="20% - Ênfase4 2 6 2 2" xfId="11006"/>
    <cellStyle name="20% - Ênfase4 2 6 3" xfId="7878"/>
    <cellStyle name="20% - Ênfase4 2 7" xfId="3183"/>
    <cellStyle name="20% - Ênfase4 2 7 2" xfId="9442"/>
    <cellStyle name="20% - Ênfase4 2 8" xfId="6314"/>
    <cellStyle name="20% - Ênfase4 20" xfId="3169"/>
    <cellStyle name="20% - Ênfase4 20 2" xfId="9428"/>
    <cellStyle name="20% - Ênfase4 21" xfId="3155"/>
    <cellStyle name="20% - Ênfase4 21 2" xfId="9415"/>
    <cellStyle name="20% - Ênfase4 22" xfId="6285"/>
    <cellStyle name="20% - Ênfase4 22 2" xfId="12544"/>
    <cellStyle name="20% - Ênfase4 23" xfId="6299"/>
    <cellStyle name="20% - Ênfase4 24" xfId="12551"/>
    <cellStyle name="20% - Ênfase4 3" xfId="63"/>
    <cellStyle name="20% - Ênfase4 3 2" xfId="117"/>
    <cellStyle name="20% - Ênfase4 3 2 2" xfId="304"/>
    <cellStyle name="20% - Ênfase4 3 2 2 2" xfId="693"/>
    <cellStyle name="20% - Ênfase4 3 2 2 2 2" xfId="1470"/>
    <cellStyle name="20% - Ênfase4 3 2 2 2 2 2" xfId="3035"/>
    <cellStyle name="20% - Ênfase4 3 2 2 2 2 2 2" xfId="6164"/>
    <cellStyle name="20% - Ênfase4 3 2 2 2 2 2 2 2" xfId="12423"/>
    <cellStyle name="20% - Ênfase4 3 2 2 2 2 2 3" xfId="9295"/>
    <cellStyle name="20% - Ênfase4 3 2 2 2 2 3" xfId="4600"/>
    <cellStyle name="20% - Ênfase4 3 2 2 2 2 3 2" xfId="10859"/>
    <cellStyle name="20% - Ênfase4 3 2 2 2 2 4" xfId="7731"/>
    <cellStyle name="20% - Ênfase4 3 2 2 2 3" xfId="2259"/>
    <cellStyle name="20% - Ênfase4 3 2 2 2 3 2" xfId="5388"/>
    <cellStyle name="20% - Ênfase4 3 2 2 2 3 2 2" xfId="11647"/>
    <cellStyle name="20% - Ênfase4 3 2 2 2 3 3" xfId="8519"/>
    <cellStyle name="20% - Ênfase4 3 2 2 2 4" xfId="3824"/>
    <cellStyle name="20% - Ênfase4 3 2 2 2 4 2" xfId="10083"/>
    <cellStyle name="20% - Ênfase4 3 2 2 2 5" xfId="6955"/>
    <cellStyle name="20% - Ênfase4 3 2 2 3" xfId="1082"/>
    <cellStyle name="20% - Ênfase4 3 2 2 3 2" xfId="2647"/>
    <cellStyle name="20% - Ênfase4 3 2 2 3 2 2" xfId="5776"/>
    <cellStyle name="20% - Ênfase4 3 2 2 3 2 2 2" xfId="12035"/>
    <cellStyle name="20% - Ênfase4 3 2 2 3 2 3" xfId="8907"/>
    <cellStyle name="20% - Ênfase4 3 2 2 3 3" xfId="4212"/>
    <cellStyle name="20% - Ênfase4 3 2 2 3 3 2" xfId="10471"/>
    <cellStyle name="20% - Ênfase4 3 2 2 3 4" xfId="7343"/>
    <cellStyle name="20% - Ênfase4 3 2 2 4" xfId="1871"/>
    <cellStyle name="20% - Ênfase4 3 2 2 4 2" xfId="5000"/>
    <cellStyle name="20% - Ênfase4 3 2 2 4 2 2" xfId="11259"/>
    <cellStyle name="20% - Ênfase4 3 2 2 4 3" xfId="8131"/>
    <cellStyle name="20% - Ênfase4 3 2 2 5" xfId="3436"/>
    <cellStyle name="20% - Ênfase4 3 2 2 5 2" xfId="9695"/>
    <cellStyle name="20% - Ênfase4 3 2 2 6" xfId="6567"/>
    <cellStyle name="20% - Ênfase4 3 2 3" xfId="506"/>
    <cellStyle name="20% - Ênfase4 3 2 3 2" xfId="1283"/>
    <cellStyle name="20% - Ênfase4 3 2 3 2 2" xfId="2848"/>
    <cellStyle name="20% - Ênfase4 3 2 3 2 2 2" xfId="5977"/>
    <cellStyle name="20% - Ênfase4 3 2 3 2 2 2 2" xfId="12236"/>
    <cellStyle name="20% - Ênfase4 3 2 3 2 2 3" xfId="9108"/>
    <cellStyle name="20% - Ênfase4 3 2 3 2 3" xfId="4413"/>
    <cellStyle name="20% - Ênfase4 3 2 3 2 3 2" xfId="10672"/>
    <cellStyle name="20% - Ênfase4 3 2 3 2 4" xfId="7544"/>
    <cellStyle name="20% - Ênfase4 3 2 3 3" xfId="2072"/>
    <cellStyle name="20% - Ênfase4 3 2 3 3 2" xfId="5201"/>
    <cellStyle name="20% - Ênfase4 3 2 3 3 2 2" xfId="11460"/>
    <cellStyle name="20% - Ênfase4 3 2 3 3 3" xfId="8332"/>
    <cellStyle name="20% - Ênfase4 3 2 3 4" xfId="3637"/>
    <cellStyle name="20% - Ênfase4 3 2 3 4 2" xfId="9896"/>
    <cellStyle name="20% - Ênfase4 3 2 3 5" xfId="6768"/>
    <cellStyle name="20% - Ênfase4 3 2 4" xfId="895"/>
    <cellStyle name="20% - Ênfase4 3 2 4 2" xfId="2460"/>
    <cellStyle name="20% - Ênfase4 3 2 4 2 2" xfId="5589"/>
    <cellStyle name="20% - Ênfase4 3 2 4 2 2 2" xfId="11848"/>
    <cellStyle name="20% - Ênfase4 3 2 4 2 3" xfId="8720"/>
    <cellStyle name="20% - Ênfase4 3 2 4 3" xfId="4025"/>
    <cellStyle name="20% - Ênfase4 3 2 4 3 2" xfId="10284"/>
    <cellStyle name="20% - Ênfase4 3 2 4 4" xfId="7156"/>
    <cellStyle name="20% - Ênfase4 3 2 5" xfId="1684"/>
    <cellStyle name="20% - Ênfase4 3 2 5 2" xfId="4813"/>
    <cellStyle name="20% - Ênfase4 3 2 5 2 2" xfId="11072"/>
    <cellStyle name="20% - Ênfase4 3 2 5 3" xfId="7944"/>
    <cellStyle name="20% - Ênfase4 3 2 6" xfId="3249"/>
    <cellStyle name="20% - Ênfase4 3 2 6 2" xfId="9508"/>
    <cellStyle name="20% - Ênfase4 3 2 7" xfId="6380"/>
    <cellStyle name="20% - Ênfase4 3 3" xfId="251"/>
    <cellStyle name="20% - Ênfase4 3 3 2" xfId="640"/>
    <cellStyle name="20% - Ênfase4 3 3 2 2" xfId="1417"/>
    <cellStyle name="20% - Ênfase4 3 3 2 2 2" xfId="2982"/>
    <cellStyle name="20% - Ênfase4 3 3 2 2 2 2" xfId="6111"/>
    <cellStyle name="20% - Ênfase4 3 3 2 2 2 2 2" xfId="12370"/>
    <cellStyle name="20% - Ênfase4 3 3 2 2 2 3" xfId="9242"/>
    <cellStyle name="20% - Ênfase4 3 3 2 2 3" xfId="4547"/>
    <cellStyle name="20% - Ênfase4 3 3 2 2 3 2" xfId="10806"/>
    <cellStyle name="20% - Ênfase4 3 3 2 2 4" xfId="7678"/>
    <cellStyle name="20% - Ênfase4 3 3 2 3" xfId="2206"/>
    <cellStyle name="20% - Ênfase4 3 3 2 3 2" xfId="5335"/>
    <cellStyle name="20% - Ênfase4 3 3 2 3 2 2" xfId="11594"/>
    <cellStyle name="20% - Ênfase4 3 3 2 3 3" xfId="8466"/>
    <cellStyle name="20% - Ênfase4 3 3 2 4" xfId="3771"/>
    <cellStyle name="20% - Ênfase4 3 3 2 4 2" xfId="10030"/>
    <cellStyle name="20% - Ênfase4 3 3 2 5" xfId="6902"/>
    <cellStyle name="20% - Ênfase4 3 3 3" xfId="1029"/>
    <cellStyle name="20% - Ênfase4 3 3 3 2" xfId="2594"/>
    <cellStyle name="20% - Ênfase4 3 3 3 2 2" xfId="5723"/>
    <cellStyle name="20% - Ênfase4 3 3 3 2 2 2" xfId="11982"/>
    <cellStyle name="20% - Ênfase4 3 3 3 2 3" xfId="8854"/>
    <cellStyle name="20% - Ênfase4 3 3 3 3" xfId="4159"/>
    <cellStyle name="20% - Ênfase4 3 3 3 3 2" xfId="10418"/>
    <cellStyle name="20% - Ênfase4 3 3 3 4" xfId="7290"/>
    <cellStyle name="20% - Ênfase4 3 3 4" xfId="1818"/>
    <cellStyle name="20% - Ênfase4 3 3 4 2" xfId="4947"/>
    <cellStyle name="20% - Ênfase4 3 3 4 2 2" xfId="11206"/>
    <cellStyle name="20% - Ênfase4 3 3 4 3" xfId="8078"/>
    <cellStyle name="20% - Ênfase4 3 3 5" xfId="3383"/>
    <cellStyle name="20% - Ênfase4 3 3 5 2" xfId="9642"/>
    <cellStyle name="20% - Ênfase4 3 3 6" xfId="6514"/>
    <cellStyle name="20% - Ênfase4 3 4" xfId="453"/>
    <cellStyle name="20% - Ênfase4 3 4 2" xfId="1230"/>
    <cellStyle name="20% - Ênfase4 3 4 2 2" xfId="2795"/>
    <cellStyle name="20% - Ênfase4 3 4 2 2 2" xfId="5924"/>
    <cellStyle name="20% - Ênfase4 3 4 2 2 2 2" xfId="12183"/>
    <cellStyle name="20% - Ênfase4 3 4 2 2 3" xfId="9055"/>
    <cellStyle name="20% - Ênfase4 3 4 2 3" xfId="4360"/>
    <cellStyle name="20% - Ênfase4 3 4 2 3 2" xfId="10619"/>
    <cellStyle name="20% - Ênfase4 3 4 2 4" xfId="7491"/>
    <cellStyle name="20% - Ênfase4 3 4 3" xfId="2019"/>
    <cellStyle name="20% - Ênfase4 3 4 3 2" xfId="5148"/>
    <cellStyle name="20% - Ênfase4 3 4 3 2 2" xfId="11407"/>
    <cellStyle name="20% - Ênfase4 3 4 3 3" xfId="8279"/>
    <cellStyle name="20% - Ênfase4 3 4 4" xfId="3584"/>
    <cellStyle name="20% - Ênfase4 3 4 4 2" xfId="9843"/>
    <cellStyle name="20% - Ênfase4 3 4 5" xfId="6715"/>
    <cellStyle name="20% - Ênfase4 3 5" xfId="842"/>
    <cellStyle name="20% - Ênfase4 3 5 2" xfId="2407"/>
    <cellStyle name="20% - Ênfase4 3 5 2 2" xfId="5536"/>
    <cellStyle name="20% - Ênfase4 3 5 2 2 2" xfId="11795"/>
    <cellStyle name="20% - Ênfase4 3 5 2 3" xfId="8667"/>
    <cellStyle name="20% - Ênfase4 3 5 3" xfId="3972"/>
    <cellStyle name="20% - Ênfase4 3 5 3 2" xfId="10231"/>
    <cellStyle name="20% - Ênfase4 3 5 4" xfId="7103"/>
    <cellStyle name="20% - Ênfase4 3 6" xfId="1631"/>
    <cellStyle name="20% - Ênfase4 3 6 2" xfId="4760"/>
    <cellStyle name="20% - Ênfase4 3 6 2 2" xfId="11019"/>
    <cellStyle name="20% - Ênfase4 3 6 3" xfId="7891"/>
    <cellStyle name="20% - Ênfase4 3 7" xfId="3196"/>
    <cellStyle name="20% - Ênfase4 3 7 2" xfId="9455"/>
    <cellStyle name="20% - Ênfase4 3 8" xfId="6327"/>
    <cellStyle name="20% - Ênfase4 4" xfId="90"/>
    <cellStyle name="20% - Ênfase4 4 2" xfId="277"/>
    <cellStyle name="20% - Ênfase4 4 2 2" xfId="666"/>
    <cellStyle name="20% - Ênfase4 4 2 2 2" xfId="1443"/>
    <cellStyle name="20% - Ênfase4 4 2 2 2 2" xfId="3008"/>
    <cellStyle name="20% - Ênfase4 4 2 2 2 2 2" xfId="6137"/>
    <cellStyle name="20% - Ênfase4 4 2 2 2 2 2 2" xfId="12396"/>
    <cellStyle name="20% - Ênfase4 4 2 2 2 2 3" xfId="9268"/>
    <cellStyle name="20% - Ênfase4 4 2 2 2 3" xfId="4573"/>
    <cellStyle name="20% - Ênfase4 4 2 2 2 3 2" xfId="10832"/>
    <cellStyle name="20% - Ênfase4 4 2 2 2 4" xfId="7704"/>
    <cellStyle name="20% - Ênfase4 4 2 2 3" xfId="2232"/>
    <cellStyle name="20% - Ênfase4 4 2 2 3 2" xfId="5361"/>
    <cellStyle name="20% - Ênfase4 4 2 2 3 2 2" xfId="11620"/>
    <cellStyle name="20% - Ênfase4 4 2 2 3 3" xfId="8492"/>
    <cellStyle name="20% - Ênfase4 4 2 2 4" xfId="3797"/>
    <cellStyle name="20% - Ênfase4 4 2 2 4 2" xfId="10056"/>
    <cellStyle name="20% - Ênfase4 4 2 2 5" xfId="6928"/>
    <cellStyle name="20% - Ênfase4 4 2 3" xfId="1055"/>
    <cellStyle name="20% - Ênfase4 4 2 3 2" xfId="2620"/>
    <cellStyle name="20% - Ênfase4 4 2 3 2 2" xfId="5749"/>
    <cellStyle name="20% - Ênfase4 4 2 3 2 2 2" xfId="12008"/>
    <cellStyle name="20% - Ênfase4 4 2 3 2 3" xfId="8880"/>
    <cellStyle name="20% - Ênfase4 4 2 3 3" xfId="4185"/>
    <cellStyle name="20% - Ênfase4 4 2 3 3 2" xfId="10444"/>
    <cellStyle name="20% - Ênfase4 4 2 3 4" xfId="7316"/>
    <cellStyle name="20% - Ênfase4 4 2 4" xfId="1844"/>
    <cellStyle name="20% - Ênfase4 4 2 4 2" xfId="4973"/>
    <cellStyle name="20% - Ênfase4 4 2 4 2 2" xfId="11232"/>
    <cellStyle name="20% - Ênfase4 4 2 4 3" xfId="8104"/>
    <cellStyle name="20% - Ênfase4 4 2 5" xfId="3409"/>
    <cellStyle name="20% - Ênfase4 4 2 5 2" xfId="9668"/>
    <cellStyle name="20% - Ênfase4 4 2 6" xfId="6540"/>
    <cellStyle name="20% - Ênfase4 4 3" xfId="479"/>
    <cellStyle name="20% - Ênfase4 4 3 2" xfId="1256"/>
    <cellStyle name="20% - Ênfase4 4 3 2 2" xfId="2821"/>
    <cellStyle name="20% - Ênfase4 4 3 2 2 2" xfId="5950"/>
    <cellStyle name="20% - Ênfase4 4 3 2 2 2 2" xfId="12209"/>
    <cellStyle name="20% - Ênfase4 4 3 2 2 3" xfId="9081"/>
    <cellStyle name="20% - Ênfase4 4 3 2 3" xfId="4386"/>
    <cellStyle name="20% - Ênfase4 4 3 2 3 2" xfId="10645"/>
    <cellStyle name="20% - Ênfase4 4 3 2 4" xfId="7517"/>
    <cellStyle name="20% - Ênfase4 4 3 3" xfId="2045"/>
    <cellStyle name="20% - Ênfase4 4 3 3 2" xfId="5174"/>
    <cellStyle name="20% - Ênfase4 4 3 3 2 2" xfId="11433"/>
    <cellStyle name="20% - Ênfase4 4 3 3 3" xfId="8305"/>
    <cellStyle name="20% - Ênfase4 4 3 4" xfId="3610"/>
    <cellStyle name="20% - Ênfase4 4 3 4 2" xfId="9869"/>
    <cellStyle name="20% - Ênfase4 4 3 5" xfId="6741"/>
    <cellStyle name="20% - Ênfase4 4 4" xfId="868"/>
    <cellStyle name="20% - Ênfase4 4 4 2" xfId="2433"/>
    <cellStyle name="20% - Ênfase4 4 4 2 2" xfId="5562"/>
    <cellStyle name="20% - Ênfase4 4 4 2 2 2" xfId="11821"/>
    <cellStyle name="20% - Ênfase4 4 4 2 3" xfId="8693"/>
    <cellStyle name="20% - Ênfase4 4 4 3" xfId="3998"/>
    <cellStyle name="20% - Ênfase4 4 4 3 2" xfId="10257"/>
    <cellStyle name="20% - Ênfase4 4 4 4" xfId="7129"/>
    <cellStyle name="20% - Ênfase4 4 5" xfId="1657"/>
    <cellStyle name="20% - Ênfase4 4 5 2" xfId="4786"/>
    <cellStyle name="20% - Ênfase4 4 5 2 2" xfId="11045"/>
    <cellStyle name="20% - Ênfase4 4 5 3" xfId="7917"/>
    <cellStyle name="20% - Ênfase4 4 6" xfId="3222"/>
    <cellStyle name="20% - Ênfase4 4 6 2" xfId="9481"/>
    <cellStyle name="20% - Ênfase4 4 7" xfId="6353"/>
    <cellStyle name="20% - Ênfase4 5" xfId="76"/>
    <cellStyle name="20% - Ênfase4 5 2" xfId="264"/>
    <cellStyle name="20% - Ênfase4 5 2 2" xfId="653"/>
    <cellStyle name="20% - Ênfase4 5 2 2 2" xfId="1430"/>
    <cellStyle name="20% - Ênfase4 5 2 2 2 2" xfId="2995"/>
    <cellStyle name="20% - Ênfase4 5 2 2 2 2 2" xfId="6124"/>
    <cellStyle name="20% - Ênfase4 5 2 2 2 2 2 2" xfId="12383"/>
    <cellStyle name="20% - Ênfase4 5 2 2 2 2 3" xfId="9255"/>
    <cellStyle name="20% - Ênfase4 5 2 2 2 3" xfId="4560"/>
    <cellStyle name="20% - Ênfase4 5 2 2 2 3 2" xfId="10819"/>
    <cellStyle name="20% - Ênfase4 5 2 2 2 4" xfId="7691"/>
    <cellStyle name="20% - Ênfase4 5 2 2 3" xfId="2219"/>
    <cellStyle name="20% - Ênfase4 5 2 2 3 2" xfId="5348"/>
    <cellStyle name="20% - Ênfase4 5 2 2 3 2 2" xfId="11607"/>
    <cellStyle name="20% - Ênfase4 5 2 2 3 3" xfId="8479"/>
    <cellStyle name="20% - Ênfase4 5 2 2 4" xfId="3784"/>
    <cellStyle name="20% - Ênfase4 5 2 2 4 2" xfId="10043"/>
    <cellStyle name="20% - Ênfase4 5 2 2 5" xfId="6915"/>
    <cellStyle name="20% - Ênfase4 5 2 3" xfId="1042"/>
    <cellStyle name="20% - Ênfase4 5 2 3 2" xfId="2607"/>
    <cellStyle name="20% - Ênfase4 5 2 3 2 2" xfId="5736"/>
    <cellStyle name="20% - Ênfase4 5 2 3 2 2 2" xfId="11995"/>
    <cellStyle name="20% - Ênfase4 5 2 3 2 3" xfId="8867"/>
    <cellStyle name="20% - Ênfase4 5 2 3 3" xfId="4172"/>
    <cellStyle name="20% - Ênfase4 5 2 3 3 2" xfId="10431"/>
    <cellStyle name="20% - Ênfase4 5 2 3 4" xfId="7303"/>
    <cellStyle name="20% - Ênfase4 5 2 4" xfId="1831"/>
    <cellStyle name="20% - Ênfase4 5 2 4 2" xfId="4960"/>
    <cellStyle name="20% - Ênfase4 5 2 4 2 2" xfId="11219"/>
    <cellStyle name="20% - Ênfase4 5 2 4 3" xfId="8091"/>
    <cellStyle name="20% - Ênfase4 5 2 5" xfId="3396"/>
    <cellStyle name="20% - Ênfase4 5 2 5 2" xfId="9655"/>
    <cellStyle name="20% - Ênfase4 5 2 6" xfId="6527"/>
    <cellStyle name="20% - Ênfase4 5 3" xfId="466"/>
    <cellStyle name="20% - Ênfase4 5 3 2" xfId="1243"/>
    <cellStyle name="20% - Ênfase4 5 3 2 2" xfId="2808"/>
    <cellStyle name="20% - Ênfase4 5 3 2 2 2" xfId="5937"/>
    <cellStyle name="20% - Ênfase4 5 3 2 2 2 2" xfId="12196"/>
    <cellStyle name="20% - Ênfase4 5 3 2 2 3" xfId="9068"/>
    <cellStyle name="20% - Ênfase4 5 3 2 3" xfId="4373"/>
    <cellStyle name="20% - Ênfase4 5 3 2 3 2" xfId="10632"/>
    <cellStyle name="20% - Ênfase4 5 3 2 4" xfId="7504"/>
    <cellStyle name="20% - Ênfase4 5 3 3" xfId="2032"/>
    <cellStyle name="20% - Ênfase4 5 3 3 2" xfId="5161"/>
    <cellStyle name="20% - Ênfase4 5 3 3 2 2" xfId="11420"/>
    <cellStyle name="20% - Ênfase4 5 3 3 3" xfId="8292"/>
    <cellStyle name="20% - Ênfase4 5 3 4" xfId="3597"/>
    <cellStyle name="20% - Ênfase4 5 3 4 2" xfId="9856"/>
    <cellStyle name="20% - Ênfase4 5 3 5" xfId="6728"/>
    <cellStyle name="20% - Ênfase4 5 4" xfId="855"/>
    <cellStyle name="20% - Ênfase4 5 4 2" xfId="2420"/>
    <cellStyle name="20% - Ênfase4 5 4 2 2" xfId="5549"/>
    <cellStyle name="20% - Ênfase4 5 4 2 2 2" xfId="11808"/>
    <cellStyle name="20% - Ênfase4 5 4 2 3" xfId="8680"/>
    <cellStyle name="20% - Ênfase4 5 4 3" xfId="3985"/>
    <cellStyle name="20% - Ênfase4 5 4 3 2" xfId="10244"/>
    <cellStyle name="20% - Ênfase4 5 4 4" xfId="7116"/>
    <cellStyle name="20% - Ênfase4 5 5" xfId="1644"/>
    <cellStyle name="20% - Ênfase4 5 5 2" xfId="4773"/>
    <cellStyle name="20% - Ênfase4 5 5 2 2" xfId="11032"/>
    <cellStyle name="20% - Ênfase4 5 5 3" xfId="7904"/>
    <cellStyle name="20% - Ênfase4 5 6" xfId="3209"/>
    <cellStyle name="20% - Ênfase4 5 6 2" xfId="9468"/>
    <cellStyle name="20% - Ênfase4 5 7" xfId="6340"/>
    <cellStyle name="20% - Ênfase4 6" xfId="130"/>
    <cellStyle name="20% - Ênfase4 6 2" xfId="317"/>
    <cellStyle name="20% - Ênfase4 6 2 2" xfId="706"/>
    <cellStyle name="20% - Ênfase4 6 2 2 2" xfId="1483"/>
    <cellStyle name="20% - Ênfase4 6 2 2 2 2" xfId="3048"/>
    <cellStyle name="20% - Ênfase4 6 2 2 2 2 2" xfId="6177"/>
    <cellStyle name="20% - Ênfase4 6 2 2 2 2 2 2" xfId="12436"/>
    <cellStyle name="20% - Ênfase4 6 2 2 2 2 3" xfId="9308"/>
    <cellStyle name="20% - Ênfase4 6 2 2 2 3" xfId="4613"/>
    <cellStyle name="20% - Ênfase4 6 2 2 2 3 2" xfId="10872"/>
    <cellStyle name="20% - Ênfase4 6 2 2 2 4" xfId="7744"/>
    <cellStyle name="20% - Ênfase4 6 2 2 3" xfId="2272"/>
    <cellStyle name="20% - Ênfase4 6 2 2 3 2" xfId="5401"/>
    <cellStyle name="20% - Ênfase4 6 2 2 3 2 2" xfId="11660"/>
    <cellStyle name="20% - Ênfase4 6 2 2 3 3" xfId="8532"/>
    <cellStyle name="20% - Ênfase4 6 2 2 4" xfId="3837"/>
    <cellStyle name="20% - Ênfase4 6 2 2 4 2" xfId="10096"/>
    <cellStyle name="20% - Ênfase4 6 2 2 5" xfId="6968"/>
    <cellStyle name="20% - Ênfase4 6 2 3" xfId="1095"/>
    <cellStyle name="20% - Ênfase4 6 2 3 2" xfId="2660"/>
    <cellStyle name="20% - Ênfase4 6 2 3 2 2" xfId="5789"/>
    <cellStyle name="20% - Ênfase4 6 2 3 2 2 2" xfId="12048"/>
    <cellStyle name="20% - Ênfase4 6 2 3 2 3" xfId="8920"/>
    <cellStyle name="20% - Ênfase4 6 2 3 3" xfId="4225"/>
    <cellStyle name="20% - Ênfase4 6 2 3 3 2" xfId="10484"/>
    <cellStyle name="20% - Ênfase4 6 2 3 4" xfId="7356"/>
    <cellStyle name="20% - Ênfase4 6 2 4" xfId="1884"/>
    <cellStyle name="20% - Ênfase4 6 2 4 2" xfId="5013"/>
    <cellStyle name="20% - Ênfase4 6 2 4 2 2" xfId="11272"/>
    <cellStyle name="20% - Ênfase4 6 2 4 3" xfId="8144"/>
    <cellStyle name="20% - Ênfase4 6 2 5" xfId="3449"/>
    <cellStyle name="20% - Ênfase4 6 2 5 2" xfId="9708"/>
    <cellStyle name="20% - Ênfase4 6 2 6" xfId="6580"/>
    <cellStyle name="20% - Ênfase4 6 3" xfId="519"/>
    <cellStyle name="20% - Ênfase4 6 3 2" xfId="1296"/>
    <cellStyle name="20% - Ênfase4 6 3 2 2" xfId="2861"/>
    <cellStyle name="20% - Ênfase4 6 3 2 2 2" xfId="5990"/>
    <cellStyle name="20% - Ênfase4 6 3 2 2 2 2" xfId="12249"/>
    <cellStyle name="20% - Ênfase4 6 3 2 2 3" xfId="9121"/>
    <cellStyle name="20% - Ênfase4 6 3 2 3" xfId="4426"/>
    <cellStyle name="20% - Ênfase4 6 3 2 3 2" xfId="10685"/>
    <cellStyle name="20% - Ênfase4 6 3 2 4" xfId="7557"/>
    <cellStyle name="20% - Ênfase4 6 3 3" xfId="2085"/>
    <cellStyle name="20% - Ênfase4 6 3 3 2" xfId="5214"/>
    <cellStyle name="20% - Ênfase4 6 3 3 2 2" xfId="11473"/>
    <cellStyle name="20% - Ênfase4 6 3 3 3" xfId="8345"/>
    <cellStyle name="20% - Ênfase4 6 3 4" xfId="3650"/>
    <cellStyle name="20% - Ênfase4 6 3 4 2" xfId="9909"/>
    <cellStyle name="20% - Ênfase4 6 3 5" xfId="6781"/>
    <cellStyle name="20% - Ênfase4 6 4" xfId="908"/>
    <cellStyle name="20% - Ênfase4 6 4 2" xfId="2473"/>
    <cellStyle name="20% - Ênfase4 6 4 2 2" xfId="5602"/>
    <cellStyle name="20% - Ênfase4 6 4 2 2 2" xfId="11861"/>
    <cellStyle name="20% - Ênfase4 6 4 2 3" xfId="8733"/>
    <cellStyle name="20% - Ênfase4 6 4 3" xfId="4038"/>
    <cellStyle name="20% - Ênfase4 6 4 3 2" xfId="10297"/>
    <cellStyle name="20% - Ênfase4 6 4 4" xfId="7169"/>
    <cellStyle name="20% - Ênfase4 6 5" xfId="1697"/>
    <cellStyle name="20% - Ênfase4 6 5 2" xfId="4826"/>
    <cellStyle name="20% - Ênfase4 6 5 2 2" xfId="11085"/>
    <cellStyle name="20% - Ênfase4 6 5 3" xfId="7957"/>
    <cellStyle name="20% - Ênfase4 6 6" xfId="3262"/>
    <cellStyle name="20% - Ênfase4 6 6 2" xfId="9521"/>
    <cellStyle name="20% - Ênfase4 6 7" xfId="6393"/>
    <cellStyle name="20% - Ênfase4 7" xfId="144"/>
    <cellStyle name="20% - Ênfase4 7 2" xfId="331"/>
    <cellStyle name="20% - Ênfase4 7 2 2" xfId="720"/>
    <cellStyle name="20% - Ênfase4 7 2 2 2" xfId="1497"/>
    <cellStyle name="20% - Ênfase4 7 2 2 2 2" xfId="3062"/>
    <cellStyle name="20% - Ênfase4 7 2 2 2 2 2" xfId="6191"/>
    <cellStyle name="20% - Ênfase4 7 2 2 2 2 2 2" xfId="12450"/>
    <cellStyle name="20% - Ênfase4 7 2 2 2 2 3" xfId="9322"/>
    <cellStyle name="20% - Ênfase4 7 2 2 2 3" xfId="4627"/>
    <cellStyle name="20% - Ênfase4 7 2 2 2 3 2" xfId="10886"/>
    <cellStyle name="20% - Ênfase4 7 2 2 2 4" xfId="7758"/>
    <cellStyle name="20% - Ênfase4 7 2 2 3" xfId="2286"/>
    <cellStyle name="20% - Ênfase4 7 2 2 3 2" xfId="5415"/>
    <cellStyle name="20% - Ênfase4 7 2 2 3 2 2" xfId="11674"/>
    <cellStyle name="20% - Ênfase4 7 2 2 3 3" xfId="8546"/>
    <cellStyle name="20% - Ênfase4 7 2 2 4" xfId="3851"/>
    <cellStyle name="20% - Ênfase4 7 2 2 4 2" xfId="10110"/>
    <cellStyle name="20% - Ênfase4 7 2 2 5" xfId="6982"/>
    <cellStyle name="20% - Ênfase4 7 2 3" xfId="1109"/>
    <cellStyle name="20% - Ênfase4 7 2 3 2" xfId="2674"/>
    <cellStyle name="20% - Ênfase4 7 2 3 2 2" xfId="5803"/>
    <cellStyle name="20% - Ênfase4 7 2 3 2 2 2" xfId="12062"/>
    <cellStyle name="20% - Ênfase4 7 2 3 2 3" xfId="8934"/>
    <cellStyle name="20% - Ênfase4 7 2 3 3" xfId="4239"/>
    <cellStyle name="20% - Ênfase4 7 2 3 3 2" xfId="10498"/>
    <cellStyle name="20% - Ênfase4 7 2 3 4" xfId="7370"/>
    <cellStyle name="20% - Ênfase4 7 2 4" xfId="1898"/>
    <cellStyle name="20% - Ênfase4 7 2 4 2" xfId="5027"/>
    <cellStyle name="20% - Ênfase4 7 2 4 2 2" xfId="11286"/>
    <cellStyle name="20% - Ênfase4 7 2 4 3" xfId="8158"/>
    <cellStyle name="20% - Ênfase4 7 2 5" xfId="3463"/>
    <cellStyle name="20% - Ênfase4 7 2 5 2" xfId="9722"/>
    <cellStyle name="20% - Ênfase4 7 2 6" xfId="6594"/>
    <cellStyle name="20% - Ênfase4 7 3" xfId="533"/>
    <cellStyle name="20% - Ênfase4 7 3 2" xfId="1310"/>
    <cellStyle name="20% - Ênfase4 7 3 2 2" xfId="2875"/>
    <cellStyle name="20% - Ênfase4 7 3 2 2 2" xfId="6004"/>
    <cellStyle name="20% - Ênfase4 7 3 2 2 2 2" xfId="12263"/>
    <cellStyle name="20% - Ênfase4 7 3 2 2 3" xfId="9135"/>
    <cellStyle name="20% - Ênfase4 7 3 2 3" xfId="4440"/>
    <cellStyle name="20% - Ênfase4 7 3 2 3 2" xfId="10699"/>
    <cellStyle name="20% - Ênfase4 7 3 2 4" xfId="7571"/>
    <cellStyle name="20% - Ênfase4 7 3 3" xfId="2099"/>
    <cellStyle name="20% - Ênfase4 7 3 3 2" xfId="5228"/>
    <cellStyle name="20% - Ênfase4 7 3 3 2 2" xfId="11487"/>
    <cellStyle name="20% - Ênfase4 7 3 3 3" xfId="8359"/>
    <cellStyle name="20% - Ênfase4 7 3 4" xfId="3664"/>
    <cellStyle name="20% - Ênfase4 7 3 4 2" xfId="9923"/>
    <cellStyle name="20% - Ênfase4 7 3 5" xfId="6795"/>
    <cellStyle name="20% - Ênfase4 7 4" xfId="922"/>
    <cellStyle name="20% - Ênfase4 7 4 2" xfId="2487"/>
    <cellStyle name="20% - Ênfase4 7 4 2 2" xfId="5616"/>
    <cellStyle name="20% - Ênfase4 7 4 2 2 2" xfId="11875"/>
    <cellStyle name="20% - Ênfase4 7 4 2 3" xfId="8747"/>
    <cellStyle name="20% - Ênfase4 7 4 3" xfId="4052"/>
    <cellStyle name="20% - Ênfase4 7 4 3 2" xfId="10311"/>
    <cellStyle name="20% - Ênfase4 7 4 4" xfId="7183"/>
    <cellStyle name="20% - Ênfase4 7 5" xfId="1711"/>
    <cellStyle name="20% - Ênfase4 7 5 2" xfId="4840"/>
    <cellStyle name="20% - Ênfase4 7 5 2 2" xfId="11099"/>
    <cellStyle name="20% - Ênfase4 7 5 3" xfId="7971"/>
    <cellStyle name="20% - Ênfase4 7 6" xfId="3276"/>
    <cellStyle name="20% - Ênfase4 7 6 2" xfId="9535"/>
    <cellStyle name="20% - Ênfase4 7 7" xfId="6407"/>
    <cellStyle name="20% - Ênfase4 8" xfId="157"/>
    <cellStyle name="20% - Ênfase4 8 2" xfId="344"/>
    <cellStyle name="20% - Ênfase4 8 2 2" xfId="733"/>
    <cellStyle name="20% - Ênfase4 8 2 2 2" xfId="1510"/>
    <cellStyle name="20% - Ênfase4 8 2 2 2 2" xfId="3075"/>
    <cellStyle name="20% - Ênfase4 8 2 2 2 2 2" xfId="6204"/>
    <cellStyle name="20% - Ênfase4 8 2 2 2 2 2 2" xfId="12463"/>
    <cellStyle name="20% - Ênfase4 8 2 2 2 2 3" xfId="9335"/>
    <cellStyle name="20% - Ênfase4 8 2 2 2 3" xfId="4640"/>
    <cellStyle name="20% - Ênfase4 8 2 2 2 3 2" xfId="10899"/>
    <cellStyle name="20% - Ênfase4 8 2 2 2 4" xfId="7771"/>
    <cellStyle name="20% - Ênfase4 8 2 2 3" xfId="2299"/>
    <cellStyle name="20% - Ênfase4 8 2 2 3 2" xfId="5428"/>
    <cellStyle name="20% - Ênfase4 8 2 2 3 2 2" xfId="11687"/>
    <cellStyle name="20% - Ênfase4 8 2 2 3 3" xfId="8559"/>
    <cellStyle name="20% - Ênfase4 8 2 2 4" xfId="3864"/>
    <cellStyle name="20% - Ênfase4 8 2 2 4 2" xfId="10123"/>
    <cellStyle name="20% - Ênfase4 8 2 2 5" xfId="6995"/>
    <cellStyle name="20% - Ênfase4 8 2 3" xfId="1122"/>
    <cellStyle name="20% - Ênfase4 8 2 3 2" xfId="2687"/>
    <cellStyle name="20% - Ênfase4 8 2 3 2 2" xfId="5816"/>
    <cellStyle name="20% - Ênfase4 8 2 3 2 2 2" xfId="12075"/>
    <cellStyle name="20% - Ênfase4 8 2 3 2 3" xfId="8947"/>
    <cellStyle name="20% - Ênfase4 8 2 3 3" xfId="4252"/>
    <cellStyle name="20% - Ênfase4 8 2 3 3 2" xfId="10511"/>
    <cellStyle name="20% - Ênfase4 8 2 3 4" xfId="7383"/>
    <cellStyle name="20% - Ênfase4 8 2 4" xfId="1911"/>
    <cellStyle name="20% - Ênfase4 8 2 4 2" xfId="5040"/>
    <cellStyle name="20% - Ênfase4 8 2 4 2 2" xfId="11299"/>
    <cellStyle name="20% - Ênfase4 8 2 4 3" xfId="8171"/>
    <cellStyle name="20% - Ênfase4 8 2 5" xfId="3476"/>
    <cellStyle name="20% - Ênfase4 8 2 5 2" xfId="9735"/>
    <cellStyle name="20% - Ênfase4 8 2 6" xfId="6607"/>
    <cellStyle name="20% - Ênfase4 8 3" xfId="546"/>
    <cellStyle name="20% - Ênfase4 8 3 2" xfId="1323"/>
    <cellStyle name="20% - Ênfase4 8 3 2 2" xfId="2888"/>
    <cellStyle name="20% - Ênfase4 8 3 2 2 2" xfId="6017"/>
    <cellStyle name="20% - Ênfase4 8 3 2 2 2 2" xfId="12276"/>
    <cellStyle name="20% - Ênfase4 8 3 2 2 3" xfId="9148"/>
    <cellStyle name="20% - Ênfase4 8 3 2 3" xfId="4453"/>
    <cellStyle name="20% - Ênfase4 8 3 2 3 2" xfId="10712"/>
    <cellStyle name="20% - Ênfase4 8 3 2 4" xfId="7584"/>
    <cellStyle name="20% - Ênfase4 8 3 3" xfId="2112"/>
    <cellStyle name="20% - Ênfase4 8 3 3 2" xfId="5241"/>
    <cellStyle name="20% - Ênfase4 8 3 3 2 2" xfId="11500"/>
    <cellStyle name="20% - Ênfase4 8 3 3 3" xfId="8372"/>
    <cellStyle name="20% - Ênfase4 8 3 4" xfId="3677"/>
    <cellStyle name="20% - Ênfase4 8 3 4 2" xfId="9936"/>
    <cellStyle name="20% - Ênfase4 8 3 5" xfId="6808"/>
    <cellStyle name="20% - Ênfase4 8 4" xfId="935"/>
    <cellStyle name="20% - Ênfase4 8 4 2" xfId="2500"/>
    <cellStyle name="20% - Ênfase4 8 4 2 2" xfId="5629"/>
    <cellStyle name="20% - Ênfase4 8 4 2 2 2" xfId="11888"/>
    <cellStyle name="20% - Ênfase4 8 4 2 3" xfId="8760"/>
    <cellStyle name="20% - Ênfase4 8 4 3" xfId="4065"/>
    <cellStyle name="20% - Ênfase4 8 4 3 2" xfId="10324"/>
    <cellStyle name="20% - Ênfase4 8 4 4" xfId="7196"/>
    <cellStyle name="20% - Ênfase4 8 5" xfId="1724"/>
    <cellStyle name="20% - Ênfase4 8 5 2" xfId="4853"/>
    <cellStyle name="20% - Ênfase4 8 5 2 2" xfId="11112"/>
    <cellStyle name="20% - Ênfase4 8 5 3" xfId="7984"/>
    <cellStyle name="20% - Ênfase4 8 6" xfId="3289"/>
    <cellStyle name="20% - Ênfase4 8 6 2" xfId="9548"/>
    <cellStyle name="20% - Ênfase4 8 7" xfId="6420"/>
    <cellStyle name="20% - Ênfase4 9" xfId="170"/>
    <cellStyle name="20% - Ênfase4 9 2" xfId="357"/>
    <cellStyle name="20% - Ênfase4 9 2 2" xfId="746"/>
    <cellStyle name="20% - Ênfase4 9 2 2 2" xfId="1523"/>
    <cellStyle name="20% - Ênfase4 9 2 2 2 2" xfId="3088"/>
    <cellStyle name="20% - Ênfase4 9 2 2 2 2 2" xfId="6217"/>
    <cellStyle name="20% - Ênfase4 9 2 2 2 2 2 2" xfId="12476"/>
    <cellStyle name="20% - Ênfase4 9 2 2 2 2 3" xfId="9348"/>
    <cellStyle name="20% - Ênfase4 9 2 2 2 3" xfId="4653"/>
    <cellStyle name="20% - Ênfase4 9 2 2 2 3 2" xfId="10912"/>
    <cellStyle name="20% - Ênfase4 9 2 2 2 4" xfId="7784"/>
    <cellStyle name="20% - Ênfase4 9 2 2 3" xfId="2312"/>
    <cellStyle name="20% - Ênfase4 9 2 2 3 2" xfId="5441"/>
    <cellStyle name="20% - Ênfase4 9 2 2 3 2 2" xfId="11700"/>
    <cellStyle name="20% - Ênfase4 9 2 2 3 3" xfId="8572"/>
    <cellStyle name="20% - Ênfase4 9 2 2 4" xfId="3877"/>
    <cellStyle name="20% - Ênfase4 9 2 2 4 2" xfId="10136"/>
    <cellStyle name="20% - Ênfase4 9 2 2 5" xfId="7008"/>
    <cellStyle name="20% - Ênfase4 9 2 3" xfId="1135"/>
    <cellStyle name="20% - Ênfase4 9 2 3 2" xfId="2700"/>
    <cellStyle name="20% - Ênfase4 9 2 3 2 2" xfId="5829"/>
    <cellStyle name="20% - Ênfase4 9 2 3 2 2 2" xfId="12088"/>
    <cellStyle name="20% - Ênfase4 9 2 3 2 3" xfId="8960"/>
    <cellStyle name="20% - Ênfase4 9 2 3 3" xfId="4265"/>
    <cellStyle name="20% - Ênfase4 9 2 3 3 2" xfId="10524"/>
    <cellStyle name="20% - Ênfase4 9 2 3 4" xfId="7396"/>
    <cellStyle name="20% - Ênfase4 9 2 4" xfId="1924"/>
    <cellStyle name="20% - Ênfase4 9 2 4 2" xfId="5053"/>
    <cellStyle name="20% - Ênfase4 9 2 4 2 2" xfId="11312"/>
    <cellStyle name="20% - Ênfase4 9 2 4 3" xfId="8184"/>
    <cellStyle name="20% - Ênfase4 9 2 5" xfId="3489"/>
    <cellStyle name="20% - Ênfase4 9 2 5 2" xfId="9748"/>
    <cellStyle name="20% - Ênfase4 9 2 6" xfId="6620"/>
    <cellStyle name="20% - Ênfase4 9 3" xfId="559"/>
    <cellStyle name="20% - Ênfase4 9 3 2" xfId="1336"/>
    <cellStyle name="20% - Ênfase4 9 3 2 2" xfId="2901"/>
    <cellStyle name="20% - Ênfase4 9 3 2 2 2" xfId="6030"/>
    <cellStyle name="20% - Ênfase4 9 3 2 2 2 2" xfId="12289"/>
    <cellStyle name="20% - Ênfase4 9 3 2 2 3" xfId="9161"/>
    <cellStyle name="20% - Ênfase4 9 3 2 3" xfId="4466"/>
    <cellStyle name="20% - Ênfase4 9 3 2 3 2" xfId="10725"/>
    <cellStyle name="20% - Ênfase4 9 3 2 4" xfId="7597"/>
    <cellStyle name="20% - Ênfase4 9 3 3" xfId="2125"/>
    <cellStyle name="20% - Ênfase4 9 3 3 2" xfId="5254"/>
    <cellStyle name="20% - Ênfase4 9 3 3 2 2" xfId="11513"/>
    <cellStyle name="20% - Ênfase4 9 3 3 3" xfId="8385"/>
    <cellStyle name="20% - Ênfase4 9 3 4" xfId="3690"/>
    <cellStyle name="20% - Ênfase4 9 3 4 2" xfId="9949"/>
    <cellStyle name="20% - Ênfase4 9 3 5" xfId="6821"/>
    <cellStyle name="20% - Ênfase4 9 4" xfId="948"/>
    <cellStyle name="20% - Ênfase4 9 4 2" xfId="2513"/>
    <cellStyle name="20% - Ênfase4 9 4 2 2" xfId="5642"/>
    <cellStyle name="20% - Ênfase4 9 4 2 2 2" xfId="11901"/>
    <cellStyle name="20% - Ênfase4 9 4 2 3" xfId="8773"/>
    <cellStyle name="20% - Ênfase4 9 4 3" xfId="4078"/>
    <cellStyle name="20% - Ênfase4 9 4 3 2" xfId="10337"/>
    <cellStyle name="20% - Ênfase4 9 4 4" xfId="7209"/>
    <cellStyle name="20% - Ênfase4 9 5" xfId="1737"/>
    <cellStyle name="20% - Ênfase4 9 5 2" xfId="4866"/>
    <cellStyle name="20% - Ênfase4 9 5 2 2" xfId="11125"/>
    <cellStyle name="20% - Ênfase4 9 5 3" xfId="7997"/>
    <cellStyle name="20% - Ênfase4 9 6" xfId="3302"/>
    <cellStyle name="20% - Ênfase4 9 6 2" xfId="9561"/>
    <cellStyle name="20% - Ênfase4 9 7" xfId="6433"/>
    <cellStyle name="20% - Ênfase5" xfId="35" builtinId="46" customBuiltin="1"/>
    <cellStyle name="20% - Ênfase5 10" xfId="186"/>
    <cellStyle name="20% - Ênfase5 10 2" xfId="373"/>
    <cellStyle name="20% - Ênfase5 10 2 2" xfId="762"/>
    <cellStyle name="20% - Ênfase5 10 2 2 2" xfId="1539"/>
    <cellStyle name="20% - Ênfase5 10 2 2 2 2" xfId="3104"/>
    <cellStyle name="20% - Ênfase5 10 2 2 2 2 2" xfId="6233"/>
    <cellStyle name="20% - Ênfase5 10 2 2 2 2 2 2" xfId="12492"/>
    <cellStyle name="20% - Ênfase5 10 2 2 2 2 3" xfId="9364"/>
    <cellStyle name="20% - Ênfase5 10 2 2 2 3" xfId="4669"/>
    <cellStyle name="20% - Ênfase5 10 2 2 2 3 2" xfId="10928"/>
    <cellStyle name="20% - Ênfase5 10 2 2 2 4" xfId="7800"/>
    <cellStyle name="20% - Ênfase5 10 2 2 3" xfId="2328"/>
    <cellStyle name="20% - Ênfase5 10 2 2 3 2" xfId="5457"/>
    <cellStyle name="20% - Ênfase5 10 2 2 3 2 2" xfId="11716"/>
    <cellStyle name="20% - Ênfase5 10 2 2 3 3" xfId="8588"/>
    <cellStyle name="20% - Ênfase5 10 2 2 4" xfId="3893"/>
    <cellStyle name="20% - Ênfase5 10 2 2 4 2" xfId="10152"/>
    <cellStyle name="20% - Ênfase5 10 2 2 5" xfId="7024"/>
    <cellStyle name="20% - Ênfase5 10 2 3" xfId="1151"/>
    <cellStyle name="20% - Ênfase5 10 2 3 2" xfId="2716"/>
    <cellStyle name="20% - Ênfase5 10 2 3 2 2" xfId="5845"/>
    <cellStyle name="20% - Ênfase5 10 2 3 2 2 2" xfId="12104"/>
    <cellStyle name="20% - Ênfase5 10 2 3 2 3" xfId="8976"/>
    <cellStyle name="20% - Ênfase5 10 2 3 3" xfId="4281"/>
    <cellStyle name="20% - Ênfase5 10 2 3 3 2" xfId="10540"/>
    <cellStyle name="20% - Ênfase5 10 2 3 4" xfId="7412"/>
    <cellStyle name="20% - Ênfase5 10 2 4" xfId="1940"/>
    <cellStyle name="20% - Ênfase5 10 2 4 2" xfId="5069"/>
    <cellStyle name="20% - Ênfase5 10 2 4 2 2" xfId="11328"/>
    <cellStyle name="20% - Ênfase5 10 2 4 3" xfId="8200"/>
    <cellStyle name="20% - Ênfase5 10 2 5" xfId="3505"/>
    <cellStyle name="20% - Ênfase5 10 2 5 2" xfId="9764"/>
    <cellStyle name="20% - Ênfase5 10 2 6" xfId="6636"/>
    <cellStyle name="20% - Ênfase5 10 3" xfId="575"/>
    <cellStyle name="20% - Ênfase5 10 3 2" xfId="1352"/>
    <cellStyle name="20% - Ênfase5 10 3 2 2" xfId="2917"/>
    <cellStyle name="20% - Ênfase5 10 3 2 2 2" xfId="6046"/>
    <cellStyle name="20% - Ênfase5 10 3 2 2 2 2" xfId="12305"/>
    <cellStyle name="20% - Ênfase5 10 3 2 2 3" xfId="9177"/>
    <cellStyle name="20% - Ênfase5 10 3 2 3" xfId="4482"/>
    <cellStyle name="20% - Ênfase5 10 3 2 3 2" xfId="10741"/>
    <cellStyle name="20% - Ênfase5 10 3 2 4" xfId="7613"/>
    <cellStyle name="20% - Ênfase5 10 3 3" xfId="2141"/>
    <cellStyle name="20% - Ênfase5 10 3 3 2" xfId="5270"/>
    <cellStyle name="20% - Ênfase5 10 3 3 2 2" xfId="11529"/>
    <cellStyle name="20% - Ênfase5 10 3 3 3" xfId="8401"/>
    <cellStyle name="20% - Ênfase5 10 3 4" xfId="3706"/>
    <cellStyle name="20% - Ênfase5 10 3 4 2" xfId="9965"/>
    <cellStyle name="20% - Ênfase5 10 3 5" xfId="6837"/>
    <cellStyle name="20% - Ênfase5 10 4" xfId="964"/>
    <cellStyle name="20% - Ênfase5 10 4 2" xfId="2529"/>
    <cellStyle name="20% - Ênfase5 10 4 2 2" xfId="5658"/>
    <cellStyle name="20% - Ênfase5 10 4 2 2 2" xfId="11917"/>
    <cellStyle name="20% - Ênfase5 10 4 2 3" xfId="8789"/>
    <cellStyle name="20% - Ênfase5 10 4 3" xfId="4094"/>
    <cellStyle name="20% - Ênfase5 10 4 3 2" xfId="10353"/>
    <cellStyle name="20% - Ênfase5 10 4 4" xfId="7225"/>
    <cellStyle name="20% - Ênfase5 10 5" xfId="1753"/>
    <cellStyle name="20% - Ênfase5 10 5 2" xfId="4882"/>
    <cellStyle name="20% - Ênfase5 10 5 2 2" xfId="11141"/>
    <cellStyle name="20% - Ênfase5 10 5 3" xfId="8013"/>
    <cellStyle name="20% - Ênfase5 10 6" xfId="3318"/>
    <cellStyle name="20% - Ênfase5 10 6 2" xfId="9577"/>
    <cellStyle name="20% - Ênfase5 10 7" xfId="6449"/>
    <cellStyle name="20% - Ênfase5 11" xfId="200"/>
    <cellStyle name="20% - Ênfase5 11 2" xfId="387"/>
    <cellStyle name="20% - Ênfase5 11 2 2" xfId="776"/>
    <cellStyle name="20% - Ênfase5 11 2 2 2" xfId="1553"/>
    <cellStyle name="20% - Ênfase5 11 2 2 2 2" xfId="3118"/>
    <cellStyle name="20% - Ênfase5 11 2 2 2 2 2" xfId="6247"/>
    <cellStyle name="20% - Ênfase5 11 2 2 2 2 2 2" xfId="12506"/>
    <cellStyle name="20% - Ênfase5 11 2 2 2 2 3" xfId="9378"/>
    <cellStyle name="20% - Ênfase5 11 2 2 2 3" xfId="4683"/>
    <cellStyle name="20% - Ênfase5 11 2 2 2 3 2" xfId="10942"/>
    <cellStyle name="20% - Ênfase5 11 2 2 2 4" xfId="7814"/>
    <cellStyle name="20% - Ênfase5 11 2 2 3" xfId="2342"/>
    <cellStyle name="20% - Ênfase5 11 2 2 3 2" xfId="5471"/>
    <cellStyle name="20% - Ênfase5 11 2 2 3 2 2" xfId="11730"/>
    <cellStyle name="20% - Ênfase5 11 2 2 3 3" xfId="8602"/>
    <cellStyle name="20% - Ênfase5 11 2 2 4" xfId="3907"/>
    <cellStyle name="20% - Ênfase5 11 2 2 4 2" xfId="10166"/>
    <cellStyle name="20% - Ênfase5 11 2 2 5" xfId="7038"/>
    <cellStyle name="20% - Ênfase5 11 2 3" xfId="1165"/>
    <cellStyle name="20% - Ênfase5 11 2 3 2" xfId="2730"/>
    <cellStyle name="20% - Ênfase5 11 2 3 2 2" xfId="5859"/>
    <cellStyle name="20% - Ênfase5 11 2 3 2 2 2" xfId="12118"/>
    <cellStyle name="20% - Ênfase5 11 2 3 2 3" xfId="8990"/>
    <cellStyle name="20% - Ênfase5 11 2 3 3" xfId="4295"/>
    <cellStyle name="20% - Ênfase5 11 2 3 3 2" xfId="10554"/>
    <cellStyle name="20% - Ênfase5 11 2 3 4" xfId="7426"/>
    <cellStyle name="20% - Ênfase5 11 2 4" xfId="1954"/>
    <cellStyle name="20% - Ênfase5 11 2 4 2" xfId="5083"/>
    <cellStyle name="20% - Ênfase5 11 2 4 2 2" xfId="11342"/>
    <cellStyle name="20% - Ênfase5 11 2 4 3" xfId="8214"/>
    <cellStyle name="20% - Ênfase5 11 2 5" xfId="3519"/>
    <cellStyle name="20% - Ênfase5 11 2 5 2" xfId="9778"/>
    <cellStyle name="20% - Ênfase5 11 2 6" xfId="6650"/>
    <cellStyle name="20% - Ênfase5 11 3" xfId="589"/>
    <cellStyle name="20% - Ênfase5 11 3 2" xfId="1366"/>
    <cellStyle name="20% - Ênfase5 11 3 2 2" xfId="2931"/>
    <cellStyle name="20% - Ênfase5 11 3 2 2 2" xfId="6060"/>
    <cellStyle name="20% - Ênfase5 11 3 2 2 2 2" xfId="12319"/>
    <cellStyle name="20% - Ênfase5 11 3 2 2 3" xfId="9191"/>
    <cellStyle name="20% - Ênfase5 11 3 2 3" xfId="4496"/>
    <cellStyle name="20% - Ênfase5 11 3 2 3 2" xfId="10755"/>
    <cellStyle name="20% - Ênfase5 11 3 2 4" xfId="7627"/>
    <cellStyle name="20% - Ênfase5 11 3 3" xfId="2155"/>
    <cellStyle name="20% - Ênfase5 11 3 3 2" xfId="5284"/>
    <cellStyle name="20% - Ênfase5 11 3 3 2 2" xfId="11543"/>
    <cellStyle name="20% - Ênfase5 11 3 3 3" xfId="8415"/>
    <cellStyle name="20% - Ênfase5 11 3 4" xfId="3720"/>
    <cellStyle name="20% - Ênfase5 11 3 4 2" xfId="9979"/>
    <cellStyle name="20% - Ênfase5 11 3 5" xfId="6851"/>
    <cellStyle name="20% - Ênfase5 11 4" xfId="978"/>
    <cellStyle name="20% - Ênfase5 11 4 2" xfId="2543"/>
    <cellStyle name="20% - Ênfase5 11 4 2 2" xfId="5672"/>
    <cellStyle name="20% - Ênfase5 11 4 2 2 2" xfId="11931"/>
    <cellStyle name="20% - Ênfase5 11 4 2 3" xfId="8803"/>
    <cellStyle name="20% - Ênfase5 11 4 3" xfId="4108"/>
    <cellStyle name="20% - Ênfase5 11 4 3 2" xfId="10367"/>
    <cellStyle name="20% - Ênfase5 11 4 4" xfId="7239"/>
    <cellStyle name="20% - Ênfase5 11 5" xfId="1767"/>
    <cellStyle name="20% - Ênfase5 11 5 2" xfId="4896"/>
    <cellStyle name="20% - Ênfase5 11 5 2 2" xfId="11155"/>
    <cellStyle name="20% - Ênfase5 11 5 3" xfId="8027"/>
    <cellStyle name="20% - Ênfase5 11 6" xfId="3332"/>
    <cellStyle name="20% - Ênfase5 11 6 2" xfId="9591"/>
    <cellStyle name="20% - Ênfase5 11 7" xfId="6463"/>
    <cellStyle name="20% - Ênfase5 12" xfId="226"/>
    <cellStyle name="20% - Ênfase5 12 2" xfId="615"/>
    <cellStyle name="20% - Ênfase5 12 2 2" xfId="1392"/>
    <cellStyle name="20% - Ênfase5 12 2 2 2" xfId="2957"/>
    <cellStyle name="20% - Ênfase5 12 2 2 2 2" xfId="6086"/>
    <cellStyle name="20% - Ênfase5 12 2 2 2 2 2" xfId="12345"/>
    <cellStyle name="20% - Ênfase5 12 2 2 2 3" xfId="9217"/>
    <cellStyle name="20% - Ênfase5 12 2 2 3" xfId="4522"/>
    <cellStyle name="20% - Ênfase5 12 2 2 3 2" xfId="10781"/>
    <cellStyle name="20% - Ênfase5 12 2 2 4" xfId="7653"/>
    <cellStyle name="20% - Ênfase5 12 2 3" xfId="2181"/>
    <cellStyle name="20% - Ênfase5 12 2 3 2" xfId="5310"/>
    <cellStyle name="20% - Ênfase5 12 2 3 2 2" xfId="11569"/>
    <cellStyle name="20% - Ênfase5 12 2 3 3" xfId="8441"/>
    <cellStyle name="20% - Ênfase5 12 2 4" xfId="3746"/>
    <cellStyle name="20% - Ênfase5 12 2 4 2" xfId="10005"/>
    <cellStyle name="20% - Ênfase5 12 2 5" xfId="6877"/>
    <cellStyle name="20% - Ênfase5 12 3" xfId="1004"/>
    <cellStyle name="20% - Ênfase5 12 3 2" xfId="2569"/>
    <cellStyle name="20% - Ênfase5 12 3 2 2" xfId="5698"/>
    <cellStyle name="20% - Ênfase5 12 3 2 2 2" xfId="11957"/>
    <cellStyle name="20% - Ênfase5 12 3 2 3" xfId="8829"/>
    <cellStyle name="20% - Ênfase5 12 3 3" xfId="4134"/>
    <cellStyle name="20% - Ênfase5 12 3 3 2" xfId="10393"/>
    <cellStyle name="20% - Ênfase5 12 3 4" xfId="7265"/>
    <cellStyle name="20% - Ênfase5 12 4" xfId="1793"/>
    <cellStyle name="20% - Ênfase5 12 4 2" xfId="4922"/>
    <cellStyle name="20% - Ênfase5 12 4 2 2" xfId="11181"/>
    <cellStyle name="20% - Ênfase5 12 4 3" xfId="8053"/>
    <cellStyle name="20% - Ênfase5 12 5" xfId="3358"/>
    <cellStyle name="20% - Ênfase5 12 5 2" xfId="9617"/>
    <cellStyle name="20% - Ênfase5 12 6" xfId="6489"/>
    <cellStyle name="20% - Ênfase5 13" xfId="400"/>
    <cellStyle name="20% - Ênfase5 13 2" xfId="789"/>
    <cellStyle name="20% - Ênfase5 13 2 2" xfId="1566"/>
    <cellStyle name="20% - Ênfase5 13 2 2 2" xfId="3131"/>
    <cellStyle name="20% - Ênfase5 13 2 2 2 2" xfId="6260"/>
    <cellStyle name="20% - Ênfase5 13 2 2 2 2 2" xfId="12519"/>
    <cellStyle name="20% - Ênfase5 13 2 2 2 3" xfId="9391"/>
    <cellStyle name="20% - Ênfase5 13 2 2 3" xfId="4696"/>
    <cellStyle name="20% - Ênfase5 13 2 2 3 2" xfId="10955"/>
    <cellStyle name="20% - Ênfase5 13 2 2 4" xfId="7827"/>
    <cellStyle name="20% - Ênfase5 13 2 3" xfId="2355"/>
    <cellStyle name="20% - Ênfase5 13 2 3 2" xfId="5484"/>
    <cellStyle name="20% - Ênfase5 13 2 3 2 2" xfId="11743"/>
    <cellStyle name="20% - Ênfase5 13 2 3 3" xfId="8615"/>
    <cellStyle name="20% - Ênfase5 13 2 4" xfId="3920"/>
    <cellStyle name="20% - Ênfase5 13 2 4 2" xfId="10179"/>
    <cellStyle name="20% - Ênfase5 13 2 5" xfId="7051"/>
    <cellStyle name="20% - Ênfase5 13 3" xfId="1178"/>
    <cellStyle name="20% - Ênfase5 13 3 2" xfId="2743"/>
    <cellStyle name="20% - Ênfase5 13 3 2 2" xfId="5872"/>
    <cellStyle name="20% - Ênfase5 13 3 2 2 2" xfId="12131"/>
    <cellStyle name="20% - Ênfase5 13 3 2 3" xfId="9003"/>
    <cellStyle name="20% - Ênfase5 13 3 3" xfId="4308"/>
    <cellStyle name="20% - Ênfase5 13 3 3 2" xfId="10567"/>
    <cellStyle name="20% - Ênfase5 13 3 4" xfId="7439"/>
    <cellStyle name="20% - Ênfase5 13 4" xfId="1967"/>
    <cellStyle name="20% - Ênfase5 13 4 2" xfId="5096"/>
    <cellStyle name="20% - Ênfase5 13 4 2 2" xfId="11355"/>
    <cellStyle name="20% - Ênfase5 13 4 3" xfId="8227"/>
    <cellStyle name="20% - Ênfase5 13 5" xfId="3532"/>
    <cellStyle name="20% - Ênfase5 13 5 2" xfId="9791"/>
    <cellStyle name="20% - Ênfase5 13 6" xfId="6663"/>
    <cellStyle name="20% - Ênfase5 14" xfId="213"/>
    <cellStyle name="20% - Ênfase5 14 2" xfId="602"/>
    <cellStyle name="20% - Ênfase5 14 2 2" xfId="1379"/>
    <cellStyle name="20% - Ênfase5 14 2 2 2" xfId="2944"/>
    <cellStyle name="20% - Ênfase5 14 2 2 2 2" xfId="6073"/>
    <cellStyle name="20% - Ênfase5 14 2 2 2 2 2" xfId="12332"/>
    <cellStyle name="20% - Ênfase5 14 2 2 2 3" xfId="9204"/>
    <cellStyle name="20% - Ênfase5 14 2 2 3" xfId="4509"/>
    <cellStyle name="20% - Ênfase5 14 2 2 3 2" xfId="10768"/>
    <cellStyle name="20% - Ênfase5 14 2 2 4" xfId="7640"/>
    <cellStyle name="20% - Ênfase5 14 2 3" xfId="2168"/>
    <cellStyle name="20% - Ênfase5 14 2 3 2" xfId="5297"/>
    <cellStyle name="20% - Ênfase5 14 2 3 2 2" xfId="11556"/>
    <cellStyle name="20% - Ênfase5 14 2 3 3" xfId="8428"/>
    <cellStyle name="20% - Ênfase5 14 2 4" xfId="3733"/>
    <cellStyle name="20% - Ênfase5 14 2 4 2" xfId="9992"/>
    <cellStyle name="20% - Ênfase5 14 2 5" xfId="6864"/>
    <cellStyle name="20% - Ênfase5 14 3" xfId="991"/>
    <cellStyle name="20% - Ênfase5 14 3 2" xfId="2556"/>
    <cellStyle name="20% - Ênfase5 14 3 2 2" xfId="5685"/>
    <cellStyle name="20% - Ênfase5 14 3 2 2 2" xfId="11944"/>
    <cellStyle name="20% - Ênfase5 14 3 2 3" xfId="8816"/>
    <cellStyle name="20% - Ênfase5 14 3 3" xfId="4121"/>
    <cellStyle name="20% - Ênfase5 14 3 3 2" xfId="10380"/>
    <cellStyle name="20% - Ênfase5 14 3 4" xfId="7252"/>
    <cellStyle name="20% - Ênfase5 14 4" xfId="1780"/>
    <cellStyle name="20% - Ênfase5 14 4 2" xfId="4909"/>
    <cellStyle name="20% - Ênfase5 14 4 2 2" xfId="11168"/>
    <cellStyle name="20% - Ênfase5 14 4 3" xfId="8040"/>
    <cellStyle name="20% - Ênfase5 14 5" xfId="3345"/>
    <cellStyle name="20% - Ênfase5 14 5 2" xfId="9604"/>
    <cellStyle name="20% - Ênfase5 14 6" xfId="6476"/>
    <cellStyle name="20% - Ênfase5 15" xfId="413"/>
    <cellStyle name="20% - Ênfase5 15 2" xfId="802"/>
    <cellStyle name="20% - Ênfase5 15 2 2" xfId="1579"/>
    <cellStyle name="20% - Ênfase5 15 2 2 2" xfId="3144"/>
    <cellStyle name="20% - Ênfase5 15 2 2 2 2" xfId="6273"/>
    <cellStyle name="20% - Ênfase5 15 2 2 2 2 2" xfId="12532"/>
    <cellStyle name="20% - Ênfase5 15 2 2 2 3" xfId="9404"/>
    <cellStyle name="20% - Ênfase5 15 2 2 3" xfId="4709"/>
    <cellStyle name="20% - Ênfase5 15 2 2 3 2" xfId="10968"/>
    <cellStyle name="20% - Ênfase5 15 2 2 4" xfId="7840"/>
    <cellStyle name="20% - Ênfase5 15 2 3" xfId="2368"/>
    <cellStyle name="20% - Ênfase5 15 2 3 2" xfId="5497"/>
    <cellStyle name="20% - Ênfase5 15 2 3 2 2" xfId="11756"/>
    <cellStyle name="20% - Ênfase5 15 2 3 3" xfId="8628"/>
    <cellStyle name="20% - Ênfase5 15 2 4" xfId="3933"/>
    <cellStyle name="20% - Ênfase5 15 2 4 2" xfId="10192"/>
    <cellStyle name="20% - Ênfase5 15 2 5" xfId="7064"/>
    <cellStyle name="20% - Ênfase5 15 3" xfId="1191"/>
    <cellStyle name="20% - Ênfase5 15 3 2" xfId="2756"/>
    <cellStyle name="20% - Ênfase5 15 3 2 2" xfId="5885"/>
    <cellStyle name="20% - Ênfase5 15 3 2 2 2" xfId="12144"/>
    <cellStyle name="20% - Ênfase5 15 3 2 3" xfId="9016"/>
    <cellStyle name="20% - Ênfase5 15 3 3" xfId="4321"/>
    <cellStyle name="20% - Ênfase5 15 3 3 2" xfId="10580"/>
    <cellStyle name="20% - Ênfase5 15 3 4" xfId="7452"/>
    <cellStyle name="20% - Ênfase5 15 4" xfId="1980"/>
    <cellStyle name="20% - Ênfase5 15 4 2" xfId="5109"/>
    <cellStyle name="20% - Ênfase5 15 4 2 2" xfId="11368"/>
    <cellStyle name="20% - Ênfase5 15 4 3" xfId="8240"/>
    <cellStyle name="20% - Ênfase5 15 5" xfId="3545"/>
    <cellStyle name="20% - Ênfase5 15 5 2" xfId="9804"/>
    <cellStyle name="20% - Ênfase5 15 6" xfId="6676"/>
    <cellStyle name="20% - Ênfase5 16" xfId="427"/>
    <cellStyle name="20% - Ênfase5 16 2" xfId="1205"/>
    <cellStyle name="20% - Ênfase5 16 2 2" xfId="2770"/>
    <cellStyle name="20% - Ênfase5 16 2 2 2" xfId="5899"/>
    <cellStyle name="20% - Ênfase5 16 2 2 2 2" xfId="12158"/>
    <cellStyle name="20% - Ênfase5 16 2 2 3" xfId="9030"/>
    <cellStyle name="20% - Ênfase5 16 2 3" xfId="4335"/>
    <cellStyle name="20% - Ênfase5 16 2 3 2" xfId="10594"/>
    <cellStyle name="20% - Ênfase5 16 2 4" xfId="7466"/>
    <cellStyle name="20% - Ênfase5 16 3" xfId="1994"/>
    <cellStyle name="20% - Ênfase5 16 3 2" xfId="5123"/>
    <cellStyle name="20% - Ênfase5 16 3 2 2" xfId="11382"/>
    <cellStyle name="20% - Ênfase5 16 3 3" xfId="8254"/>
    <cellStyle name="20% - Ênfase5 16 4" xfId="3559"/>
    <cellStyle name="20% - Ênfase5 16 4 2" xfId="9818"/>
    <cellStyle name="20% - Ênfase5 16 5" xfId="6690"/>
    <cellStyle name="20% - Ênfase5 17" xfId="816"/>
    <cellStyle name="20% - Ênfase5 17 2" xfId="2382"/>
    <cellStyle name="20% - Ênfase5 17 2 2" xfId="5511"/>
    <cellStyle name="20% - Ênfase5 17 2 2 2" xfId="11770"/>
    <cellStyle name="20% - Ênfase5 17 2 3" xfId="8642"/>
    <cellStyle name="20% - Ênfase5 17 3" xfId="3947"/>
    <cellStyle name="20% - Ênfase5 17 3 2" xfId="10206"/>
    <cellStyle name="20% - Ênfase5 17 4" xfId="7078"/>
    <cellStyle name="20% - Ênfase5 18" xfId="1592"/>
    <cellStyle name="20% - Ênfase5 18 2" xfId="4722"/>
    <cellStyle name="20% - Ênfase5 18 2 2" xfId="10981"/>
    <cellStyle name="20% - Ênfase5 18 3" xfId="7853"/>
    <cellStyle name="20% - Ênfase5 19" xfId="1606"/>
    <cellStyle name="20% - Ênfase5 19 2" xfId="4735"/>
    <cellStyle name="20% - Ênfase5 19 2 2" xfId="10994"/>
    <cellStyle name="20% - Ênfase5 19 3" xfId="7866"/>
    <cellStyle name="20% - Ênfase5 2" xfId="52"/>
    <cellStyle name="20% - Ênfase5 2 2" xfId="106"/>
    <cellStyle name="20% - Ênfase5 2 2 2" xfId="293"/>
    <cellStyle name="20% - Ênfase5 2 2 2 2" xfId="682"/>
    <cellStyle name="20% - Ênfase5 2 2 2 2 2" xfId="1459"/>
    <cellStyle name="20% - Ênfase5 2 2 2 2 2 2" xfId="3024"/>
    <cellStyle name="20% - Ênfase5 2 2 2 2 2 2 2" xfId="6153"/>
    <cellStyle name="20% - Ênfase5 2 2 2 2 2 2 2 2" xfId="12412"/>
    <cellStyle name="20% - Ênfase5 2 2 2 2 2 2 3" xfId="9284"/>
    <cellStyle name="20% - Ênfase5 2 2 2 2 2 3" xfId="4589"/>
    <cellStyle name="20% - Ênfase5 2 2 2 2 2 3 2" xfId="10848"/>
    <cellStyle name="20% - Ênfase5 2 2 2 2 2 4" xfId="7720"/>
    <cellStyle name="20% - Ênfase5 2 2 2 2 3" xfId="2248"/>
    <cellStyle name="20% - Ênfase5 2 2 2 2 3 2" xfId="5377"/>
    <cellStyle name="20% - Ênfase5 2 2 2 2 3 2 2" xfId="11636"/>
    <cellStyle name="20% - Ênfase5 2 2 2 2 3 3" xfId="8508"/>
    <cellStyle name="20% - Ênfase5 2 2 2 2 4" xfId="3813"/>
    <cellStyle name="20% - Ênfase5 2 2 2 2 4 2" xfId="10072"/>
    <cellStyle name="20% - Ênfase5 2 2 2 2 5" xfId="6944"/>
    <cellStyle name="20% - Ênfase5 2 2 2 3" xfId="1071"/>
    <cellStyle name="20% - Ênfase5 2 2 2 3 2" xfId="2636"/>
    <cellStyle name="20% - Ênfase5 2 2 2 3 2 2" xfId="5765"/>
    <cellStyle name="20% - Ênfase5 2 2 2 3 2 2 2" xfId="12024"/>
    <cellStyle name="20% - Ênfase5 2 2 2 3 2 3" xfId="8896"/>
    <cellStyle name="20% - Ênfase5 2 2 2 3 3" xfId="4201"/>
    <cellStyle name="20% - Ênfase5 2 2 2 3 3 2" xfId="10460"/>
    <cellStyle name="20% - Ênfase5 2 2 2 3 4" xfId="7332"/>
    <cellStyle name="20% - Ênfase5 2 2 2 4" xfId="1860"/>
    <cellStyle name="20% - Ênfase5 2 2 2 4 2" xfId="4989"/>
    <cellStyle name="20% - Ênfase5 2 2 2 4 2 2" xfId="11248"/>
    <cellStyle name="20% - Ênfase5 2 2 2 4 3" xfId="8120"/>
    <cellStyle name="20% - Ênfase5 2 2 2 5" xfId="3425"/>
    <cellStyle name="20% - Ênfase5 2 2 2 5 2" xfId="9684"/>
    <cellStyle name="20% - Ênfase5 2 2 2 6" xfId="6556"/>
    <cellStyle name="20% - Ênfase5 2 2 3" xfId="495"/>
    <cellStyle name="20% - Ênfase5 2 2 3 2" xfId="1272"/>
    <cellStyle name="20% - Ênfase5 2 2 3 2 2" xfId="2837"/>
    <cellStyle name="20% - Ênfase5 2 2 3 2 2 2" xfId="5966"/>
    <cellStyle name="20% - Ênfase5 2 2 3 2 2 2 2" xfId="12225"/>
    <cellStyle name="20% - Ênfase5 2 2 3 2 2 3" xfId="9097"/>
    <cellStyle name="20% - Ênfase5 2 2 3 2 3" xfId="4402"/>
    <cellStyle name="20% - Ênfase5 2 2 3 2 3 2" xfId="10661"/>
    <cellStyle name="20% - Ênfase5 2 2 3 2 4" xfId="7533"/>
    <cellStyle name="20% - Ênfase5 2 2 3 3" xfId="2061"/>
    <cellStyle name="20% - Ênfase5 2 2 3 3 2" xfId="5190"/>
    <cellStyle name="20% - Ênfase5 2 2 3 3 2 2" xfId="11449"/>
    <cellStyle name="20% - Ênfase5 2 2 3 3 3" xfId="8321"/>
    <cellStyle name="20% - Ênfase5 2 2 3 4" xfId="3626"/>
    <cellStyle name="20% - Ênfase5 2 2 3 4 2" xfId="9885"/>
    <cellStyle name="20% - Ênfase5 2 2 3 5" xfId="6757"/>
    <cellStyle name="20% - Ênfase5 2 2 4" xfId="884"/>
    <cellStyle name="20% - Ênfase5 2 2 4 2" xfId="2449"/>
    <cellStyle name="20% - Ênfase5 2 2 4 2 2" xfId="5578"/>
    <cellStyle name="20% - Ênfase5 2 2 4 2 2 2" xfId="11837"/>
    <cellStyle name="20% - Ênfase5 2 2 4 2 3" xfId="8709"/>
    <cellStyle name="20% - Ênfase5 2 2 4 3" xfId="4014"/>
    <cellStyle name="20% - Ênfase5 2 2 4 3 2" xfId="10273"/>
    <cellStyle name="20% - Ênfase5 2 2 4 4" xfId="7145"/>
    <cellStyle name="20% - Ênfase5 2 2 5" xfId="1673"/>
    <cellStyle name="20% - Ênfase5 2 2 5 2" xfId="4802"/>
    <cellStyle name="20% - Ênfase5 2 2 5 2 2" xfId="11061"/>
    <cellStyle name="20% - Ênfase5 2 2 5 3" xfId="7933"/>
    <cellStyle name="20% - Ênfase5 2 2 6" xfId="3238"/>
    <cellStyle name="20% - Ênfase5 2 2 6 2" xfId="9497"/>
    <cellStyle name="20% - Ênfase5 2 2 7" xfId="6369"/>
    <cellStyle name="20% - Ênfase5 2 3" xfId="240"/>
    <cellStyle name="20% - Ênfase5 2 3 2" xfId="629"/>
    <cellStyle name="20% - Ênfase5 2 3 2 2" xfId="1406"/>
    <cellStyle name="20% - Ênfase5 2 3 2 2 2" xfId="2971"/>
    <cellStyle name="20% - Ênfase5 2 3 2 2 2 2" xfId="6100"/>
    <cellStyle name="20% - Ênfase5 2 3 2 2 2 2 2" xfId="12359"/>
    <cellStyle name="20% - Ênfase5 2 3 2 2 2 3" xfId="9231"/>
    <cellStyle name="20% - Ênfase5 2 3 2 2 3" xfId="4536"/>
    <cellStyle name="20% - Ênfase5 2 3 2 2 3 2" xfId="10795"/>
    <cellStyle name="20% - Ênfase5 2 3 2 2 4" xfId="7667"/>
    <cellStyle name="20% - Ênfase5 2 3 2 3" xfId="2195"/>
    <cellStyle name="20% - Ênfase5 2 3 2 3 2" xfId="5324"/>
    <cellStyle name="20% - Ênfase5 2 3 2 3 2 2" xfId="11583"/>
    <cellStyle name="20% - Ênfase5 2 3 2 3 3" xfId="8455"/>
    <cellStyle name="20% - Ênfase5 2 3 2 4" xfId="3760"/>
    <cellStyle name="20% - Ênfase5 2 3 2 4 2" xfId="10019"/>
    <cellStyle name="20% - Ênfase5 2 3 2 5" xfId="6891"/>
    <cellStyle name="20% - Ênfase5 2 3 3" xfId="1018"/>
    <cellStyle name="20% - Ênfase5 2 3 3 2" xfId="2583"/>
    <cellStyle name="20% - Ênfase5 2 3 3 2 2" xfId="5712"/>
    <cellStyle name="20% - Ênfase5 2 3 3 2 2 2" xfId="11971"/>
    <cellStyle name="20% - Ênfase5 2 3 3 2 3" xfId="8843"/>
    <cellStyle name="20% - Ênfase5 2 3 3 3" xfId="4148"/>
    <cellStyle name="20% - Ênfase5 2 3 3 3 2" xfId="10407"/>
    <cellStyle name="20% - Ênfase5 2 3 3 4" xfId="7279"/>
    <cellStyle name="20% - Ênfase5 2 3 4" xfId="1807"/>
    <cellStyle name="20% - Ênfase5 2 3 4 2" xfId="4936"/>
    <cellStyle name="20% - Ênfase5 2 3 4 2 2" xfId="11195"/>
    <cellStyle name="20% - Ênfase5 2 3 4 3" xfId="8067"/>
    <cellStyle name="20% - Ênfase5 2 3 5" xfId="3372"/>
    <cellStyle name="20% - Ênfase5 2 3 5 2" xfId="9631"/>
    <cellStyle name="20% - Ênfase5 2 3 6" xfId="6503"/>
    <cellStyle name="20% - Ênfase5 2 4" xfId="442"/>
    <cellStyle name="20% - Ênfase5 2 4 2" xfId="1219"/>
    <cellStyle name="20% - Ênfase5 2 4 2 2" xfId="2784"/>
    <cellStyle name="20% - Ênfase5 2 4 2 2 2" xfId="5913"/>
    <cellStyle name="20% - Ênfase5 2 4 2 2 2 2" xfId="12172"/>
    <cellStyle name="20% - Ênfase5 2 4 2 2 3" xfId="9044"/>
    <cellStyle name="20% - Ênfase5 2 4 2 3" xfId="4349"/>
    <cellStyle name="20% - Ênfase5 2 4 2 3 2" xfId="10608"/>
    <cellStyle name="20% - Ênfase5 2 4 2 4" xfId="7480"/>
    <cellStyle name="20% - Ênfase5 2 4 3" xfId="2008"/>
    <cellStyle name="20% - Ênfase5 2 4 3 2" xfId="5137"/>
    <cellStyle name="20% - Ênfase5 2 4 3 2 2" xfId="11396"/>
    <cellStyle name="20% - Ênfase5 2 4 3 3" xfId="8268"/>
    <cellStyle name="20% - Ênfase5 2 4 4" xfId="3573"/>
    <cellStyle name="20% - Ênfase5 2 4 4 2" xfId="9832"/>
    <cellStyle name="20% - Ênfase5 2 4 5" xfId="6704"/>
    <cellStyle name="20% - Ênfase5 2 5" xfId="831"/>
    <cellStyle name="20% - Ênfase5 2 5 2" xfId="2396"/>
    <cellStyle name="20% - Ênfase5 2 5 2 2" xfId="5525"/>
    <cellStyle name="20% - Ênfase5 2 5 2 2 2" xfId="11784"/>
    <cellStyle name="20% - Ênfase5 2 5 2 3" xfId="8656"/>
    <cellStyle name="20% - Ênfase5 2 5 3" xfId="3961"/>
    <cellStyle name="20% - Ênfase5 2 5 3 2" xfId="10220"/>
    <cellStyle name="20% - Ênfase5 2 5 4" xfId="7092"/>
    <cellStyle name="20% - Ênfase5 2 6" xfId="1620"/>
    <cellStyle name="20% - Ênfase5 2 6 2" xfId="4749"/>
    <cellStyle name="20% - Ênfase5 2 6 2 2" xfId="11008"/>
    <cellStyle name="20% - Ênfase5 2 6 3" xfId="7880"/>
    <cellStyle name="20% - Ênfase5 2 7" xfId="3185"/>
    <cellStyle name="20% - Ênfase5 2 7 2" xfId="9444"/>
    <cellStyle name="20% - Ênfase5 2 8" xfId="6316"/>
    <cellStyle name="20% - Ênfase5 20" xfId="3171"/>
    <cellStyle name="20% - Ênfase5 20 2" xfId="9430"/>
    <cellStyle name="20% - Ênfase5 21" xfId="3157"/>
    <cellStyle name="20% - Ênfase5 21 2" xfId="9417"/>
    <cellStyle name="20% - Ênfase5 22" xfId="6287"/>
    <cellStyle name="20% - Ênfase5 22 2" xfId="12546"/>
    <cellStyle name="20% - Ênfase5 23" xfId="6301"/>
    <cellStyle name="20% - Ênfase5 24" xfId="12558"/>
    <cellStyle name="20% - Ênfase5 3" xfId="65"/>
    <cellStyle name="20% - Ênfase5 3 2" xfId="119"/>
    <cellStyle name="20% - Ênfase5 3 2 2" xfId="306"/>
    <cellStyle name="20% - Ênfase5 3 2 2 2" xfId="695"/>
    <cellStyle name="20% - Ênfase5 3 2 2 2 2" xfId="1472"/>
    <cellStyle name="20% - Ênfase5 3 2 2 2 2 2" xfId="3037"/>
    <cellStyle name="20% - Ênfase5 3 2 2 2 2 2 2" xfId="6166"/>
    <cellStyle name="20% - Ênfase5 3 2 2 2 2 2 2 2" xfId="12425"/>
    <cellStyle name="20% - Ênfase5 3 2 2 2 2 2 3" xfId="9297"/>
    <cellStyle name="20% - Ênfase5 3 2 2 2 2 3" xfId="4602"/>
    <cellStyle name="20% - Ênfase5 3 2 2 2 2 3 2" xfId="10861"/>
    <cellStyle name="20% - Ênfase5 3 2 2 2 2 4" xfId="7733"/>
    <cellStyle name="20% - Ênfase5 3 2 2 2 3" xfId="2261"/>
    <cellStyle name="20% - Ênfase5 3 2 2 2 3 2" xfId="5390"/>
    <cellStyle name="20% - Ênfase5 3 2 2 2 3 2 2" xfId="11649"/>
    <cellStyle name="20% - Ênfase5 3 2 2 2 3 3" xfId="8521"/>
    <cellStyle name="20% - Ênfase5 3 2 2 2 4" xfId="3826"/>
    <cellStyle name="20% - Ênfase5 3 2 2 2 4 2" xfId="10085"/>
    <cellStyle name="20% - Ênfase5 3 2 2 2 5" xfId="6957"/>
    <cellStyle name="20% - Ênfase5 3 2 2 3" xfId="1084"/>
    <cellStyle name="20% - Ênfase5 3 2 2 3 2" xfId="2649"/>
    <cellStyle name="20% - Ênfase5 3 2 2 3 2 2" xfId="5778"/>
    <cellStyle name="20% - Ênfase5 3 2 2 3 2 2 2" xfId="12037"/>
    <cellStyle name="20% - Ênfase5 3 2 2 3 2 3" xfId="8909"/>
    <cellStyle name="20% - Ênfase5 3 2 2 3 3" xfId="4214"/>
    <cellStyle name="20% - Ênfase5 3 2 2 3 3 2" xfId="10473"/>
    <cellStyle name="20% - Ênfase5 3 2 2 3 4" xfId="7345"/>
    <cellStyle name="20% - Ênfase5 3 2 2 4" xfId="1873"/>
    <cellStyle name="20% - Ênfase5 3 2 2 4 2" xfId="5002"/>
    <cellStyle name="20% - Ênfase5 3 2 2 4 2 2" xfId="11261"/>
    <cellStyle name="20% - Ênfase5 3 2 2 4 3" xfId="8133"/>
    <cellStyle name="20% - Ênfase5 3 2 2 5" xfId="3438"/>
    <cellStyle name="20% - Ênfase5 3 2 2 5 2" xfId="9697"/>
    <cellStyle name="20% - Ênfase5 3 2 2 6" xfId="6569"/>
    <cellStyle name="20% - Ênfase5 3 2 3" xfId="508"/>
    <cellStyle name="20% - Ênfase5 3 2 3 2" xfId="1285"/>
    <cellStyle name="20% - Ênfase5 3 2 3 2 2" xfId="2850"/>
    <cellStyle name="20% - Ênfase5 3 2 3 2 2 2" xfId="5979"/>
    <cellStyle name="20% - Ênfase5 3 2 3 2 2 2 2" xfId="12238"/>
    <cellStyle name="20% - Ênfase5 3 2 3 2 2 3" xfId="9110"/>
    <cellStyle name="20% - Ênfase5 3 2 3 2 3" xfId="4415"/>
    <cellStyle name="20% - Ênfase5 3 2 3 2 3 2" xfId="10674"/>
    <cellStyle name="20% - Ênfase5 3 2 3 2 4" xfId="7546"/>
    <cellStyle name="20% - Ênfase5 3 2 3 3" xfId="2074"/>
    <cellStyle name="20% - Ênfase5 3 2 3 3 2" xfId="5203"/>
    <cellStyle name="20% - Ênfase5 3 2 3 3 2 2" xfId="11462"/>
    <cellStyle name="20% - Ênfase5 3 2 3 3 3" xfId="8334"/>
    <cellStyle name="20% - Ênfase5 3 2 3 4" xfId="3639"/>
    <cellStyle name="20% - Ênfase5 3 2 3 4 2" xfId="9898"/>
    <cellStyle name="20% - Ênfase5 3 2 3 5" xfId="6770"/>
    <cellStyle name="20% - Ênfase5 3 2 4" xfId="897"/>
    <cellStyle name="20% - Ênfase5 3 2 4 2" xfId="2462"/>
    <cellStyle name="20% - Ênfase5 3 2 4 2 2" xfId="5591"/>
    <cellStyle name="20% - Ênfase5 3 2 4 2 2 2" xfId="11850"/>
    <cellStyle name="20% - Ênfase5 3 2 4 2 3" xfId="8722"/>
    <cellStyle name="20% - Ênfase5 3 2 4 3" xfId="4027"/>
    <cellStyle name="20% - Ênfase5 3 2 4 3 2" xfId="10286"/>
    <cellStyle name="20% - Ênfase5 3 2 4 4" xfId="7158"/>
    <cellStyle name="20% - Ênfase5 3 2 5" xfId="1686"/>
    <cellStyle name="20% - Ênfase5 3 2 5 2" xfId="4815"/>
    <cellStyle name="20% - Ênfase5 3 2 5 2 2" xfId="11074"/>
    <cellStyle name="20% - Ênfase5 3 2 5 3" xfId="7946"/>
    <cellStyle name="20% - Ênfase5 3 2 6" xfId="3251"/>
    <cellStyle name="20% - Ênfase5 3 2 6 2" xfId="9510"/>
    <cellStyle name="20% - Ênfase5 3 2 7" xfId="6382"/>
    <cellStyle name="20% - Ênfase5 3 3" xfId="253"/>
    <cellStyle name="20% - Ênfase5 3 3 2" xfId="642"/>
    <cellStyle name="20% - Ênfase5 3 3 2 2" xfId="1419"/>
    <cellStyle name="20% - Ênfase5 3 3 2 2 2" xfId="2984"/>
    <cellStyle name="20% - Ênfase5 3 3 2 2 2 2" xfId="6113"/>
    <cellStyle name="20% - Ênfase5 3 3 2 2 2 2 2" xfId="12372"/>
    <cellStyle name="20% - Ênfase5 3 3 2 2 2 3" xfId="9244"/>
    <cellStyle name="20% - Ênfase5 3 3 2 2 3" xfId="4549"/>
    <cellStyle name="20% - Ênfase5 3 3 2 2 3 2" xfId="10808"/>
    <cellStyle name="20% - Ênfase5 3 3 2 2 4" xfId="7680"/>
    <cellStyle name="20% - Ênfase5 3 3 2 3" xfId="2208"/>
    <cellStyle name="20% - Ênfase5 3 3 2 3 2" xfId="5337"/>
    <cellStyle name="20% - Ênfase5 3 3 2 3 2 2" xfId="11596"/>
    <cellStyle name="20% - Ênfase5 3 3 2 3 3" xfId="8468"/>
    <cellStyle name="20% - Ênfase5 3 3 2 4" xfId="3773"/>
    <cellStyle name="20% - Ênfase5 3 3 2 4 2" xfId="10032"/>
    <cellStyle name="20% - Ênfase5 3 3 2 5" xfId="6904"/>
    <cellStyle name="20% - Ênfase5 3 3 3" xfId="1031"/>
    <cellStyle name="20% - Ênfase5 3 3 3 2" xfId="2596"/>
    <cellStyle name="20% - Ênfase5 3 3 3 2 2" xfId="5725"/>
    <cellStyle name="20% - Ênfase5 3 3 3 2 2 2" xfId="11984"/>
    <cellStyle name="20% - Ênfase5 3 3 3 2 3" xfId="8856"/>
    <cellStyle name="20% - Ênfase5 3 3 3 3" xfId="4161"/>
    <cellStyle name="20% - Ênfase5 3 3 3 3 2" xfId="10420"/>
    <cellStyle name="20% - Ênfase5 3 3 3 4" xfId="7292"/>
    <cellStyle name="20% - Ênfase5 3 3 4" xfId="1820"/>
    <cellStyle name="20% - Ênfase5 3 3 4 2" xfId="4949"/>
    <cellStyle name="20% - Ênfase5 3 3 4 2 2" xfId="11208"/>
    <cellStyle name="20% - Ênfase5 3 3 4 3" xfId="8080"/>
    <cellStyle name="20% - Ênfase5 3 3 5" xfId="3385"/>
    <cellStyle name="20% - Ênfase5 3 3 5 2" xfId="9644"/>
    <cellStyle name="20% - Ênfase5 3 3 6" xfId="6516"/>
    <cellStyle name="20% - Ênfase5 3 4" xfId="455"/>
    <cellStyle name="20% - Ênfase5 3 4 2" xfId="1232"/>
    <cellStyle name="20% - Ênfase5 3 4 2 2" xfId="2797"/>
    <cellStyle name="20% - Ênfase5 3 4 2 2 2" xfId="5926"/>
    <cellStyle name="20% - Ênfase5 3 4 2 2 2 2" xfId="12185"/>
    <cellStyle name="20% - Ênfase5 3 4 2 2 3" xfId="9057"/>
    <cellStyle name="20% - Ênfase5 3 4 2 3" xfId="4362"/>
    <cellStyle name="20% - Ênfase5 3 4 2 3 2" xfId="10621"/>
    <cellStyle name="20% - Ênfase5 3 4 2 4" xfId="7493"/>
    <cellStyle name="20% - Ênfase5 3 4 3" xfId="2021"/>
    <cellStyle name="20% - Ênfase5 3 4 3 2" xfId="5150"/>
    <cellStyle name="20% - Ênfase5 3 4 3 2 2" xfId="11409"/>
    <cellStyle name="20% - Ênfase5 3 4 3 3" xfId="8281"/>
    <cellStyle name="20% - Ênfase5 3 4 4" xfId="3586"/>
    <cellStyle name="20% - Ênfase5 3 4 4 2" xfId="9845"/>
    <cellStyle name="20% - Ênfase5 3 4 5" xfId="6717"/>
    <cellStyle name="20% - Ênfase5 3 5" xfId="844"/>
    <cellStyle name="20% - Ênfase5 3 5 2" xfId="2409"/>
    <cellStyle name="20% - Ênfase5 3 5 2 2" xfId="5538"/>
    <cellStyle name="20% - Ênfase5 3 5 2 2 2" xfId="11797"/>
    <cellStyle name="20% - Ênfase5 3 5 2 3" xfId="8669"/>
    <cellStyle name="20% - Ênfase5 3 5 3" xfId="3974"/>
    <cellStyle name="20% - Ênfase5 3 5 3 2" xfId="10233"/>
    <cellStyle name="20% - Ênfase5 3 5 4" xfId="7105"/>
    <cellStyle name="20% - Ênfase5 3 6" xfId="1633"/>
    <cellStyle name="20% - Ênfase5 3 6 2" xfId="4762"/>
    <cellStyle name="20% - Ênfase5 3 6 2 2" xfId="11021"/>
    <cellStyle name="20% - Ênfase5 3 6 3" xfId="7893"/>
    <cellStyle name="20% - Ênfase5 3 7" xfId="3198"/>
    <cellStyle name="20% - Ênfase5 3 7 2" xfId="9457"/>
    <cellStyle name="20% - Ênfase5 3 8" xfId="6329"/>
    <cellStyle name="20% - Ênfase5 4" xfId="92"/>
    <cellStyle name="20% - Ênfase5 4 2" xfId="279"/>
    <cellStyle name="20% - Ênfase5 4 2 2" xfId="668"/>
    <cellStyle name="20% - Ênfase5 4 2 2 2" xfId="1445"/>
    <cellStyle name="20% - Ênfase5 4 2 2 2 2" xfId="3010"/>
    <cellStyle name="20% - Ênfase5 4 2 2 2 2 2" xfId="6139"/>
    <cellStyle name="20% - Ênfase5 4 2 2 2 2 2 2" xfId="12398"/>
    <cellStyle name="20% - Ênfase5 4 2 2 2 2 3" xfId="9270"/>
    <cellStyle name="20% - Ênfase5 4 2 2 2 3" xfId="4575"/>
    <cellStyle name="20% - Ênfase5 4 2 2 2 3 2" xfId="10834"/>
    <cellStyle name="20% - Ênfase5 4 2 2 2 4" xfId="7706"/>
    <cellStyle name="20% - Ênfase5 4 2 2 3" xfId="2234"/>
    <cellStyle name="20% - Ênfase5 4 2 2 3 2" xfId="5363"/>
    <cellStyle name="20% - Ênfase5 4 2 2 3 2 2" xfId="11622"/>
    <cellStyle name="20% - Ênfase5 4 2 2 3 3" xfId="8494"/>
    <cellStyle name="20% - Ênfase5 4 2 2 4" xfId="3799"/>
    <cellStyle name="20% - Ênfase5 4 2 2 4 2" xfId="10058"/>
    <cellStyle name="20% - Ênfase5 4 2 2 5" xfId="6930"/>
    <cellStyle name="20% - Ênfase5 4 2 3" xfId="1057"/>
    <cellStyle name="20% - Ênfase5 4 2 3 2" xfId="2622"/>
    <cellStyle name="20% - Ênfase5 4 2 3 2 2" xfId="5751"/>
    <cellStyle name="20% - Ênfase5 4 2 3 2 2 2" xfId="12010"/>
    <cellStyle name="20% - Ênfase5 4 2 3 2 3" xfId="8882"/>
    <cellStyle name="20% - Ênfase5 4 2 3 3" xfId="4187"/>
    <cellStyle name="20% - Ênfase5 4 2 3 3 2" xfId="10446"/>
    <cellStyle name="20% - Ênfase5 4 2 3 4" xfId="7318"/>
    <cellStyle name="20% - Ênfase5 4 2 4" xfId="1846"/>
    <cellStyle name="20% - Ênfase5 4 2 4 2" xfId="4975"/>
    <cellStyle name="20% - Ênfase5 4 2 4 2 2" xfId="11234"/>
    <cellStyle name="20% - Ênfase5 4 2 4 3" xfId="8106"/>
    <cellStyle name="20% - Ênfase5 4 2 5" xfId="3411"/>
    <cellStyle name="20% - Ênfase5 4 2 5 2" xfId="9670"/>
    <cellStyle name="20% - Ênfase5 4 2 6" xfId="6542"/>
    <cellStyle name="20% - Ênfase5 4 3" xfId="481"/>
    <cellStyle name="20% - Ênfase5 4 3 2" xfId="1258"/>
    <cellStyle name="20% - Ênfase5 4 3 2 2" xfId="2823"/>
    <cellStyle name="20% - Ênfase5 4 3 2 2 2" xfId="5952"/>
    <cellStyle name="20% - Ênfase5 4 3 2 2 2 2" xfId="12211"/>
    <cellStyle name="20% - Ênfase5 4 3 2 2 3" xfId="9083"/>
    <cellStyle name="20% - Ênfase5 4 3 2 3" xfId="4388"/>
    <cellStyle name="20% - Ênfase5 4 3 2 3 2" xfId="10647"/>
    <cellStyle name="20% - Ênfase5 4 3 2 4" xfId="7519"/>
    <cellStyle name="20% - Ênfase5 4 3 3" xfId="2047"/>
    <cellStyle name="20% - Ênfase5 4 3 3 2" xfId="5176"/>
    <cellStyle name="20% - Ênfase5 4 3 3 2 2" xfId="11435"/>
    <cellStyle name="20% - Ênfase5 4 3 3 3" xfId="8307"/>
    <cellStyle name="20% - Ênfase5 4 3 4" xfId="3612"/>
    <cellStyle name="20% - Ênfase5 4 3 4 2" xfId="9871"/>
    <cellStyle name="20% - Ênfase5 4 3 5" xfId="6743"/>
    <cellStyle name="20% - Ênfase5 4 4" xfId="870"/>
    <cellStyle name="20% - Ênfase5 4 4 2" xfId="2435"/>
    <cellStyle name="20% - Ênfase5 4 4 2 2" xfId="5564"/>
    <cellStyle name="20% - Ênfase5 4 4 2 2 2" xfId="11823"/>
    <cellStyle name="20% - Ênfase5 4 4 2 3" xfId="8695"/>
    <cellStyle name="20% - Ênfase5 4 4 3" xfId="4000"/>
    <cellStyle name="20% - Ênfase5 4 4 3 2" xfId="10259"/>
    <cellStyle name="20% - Ênfase5 4 4 4" xfId="7131"/>
    <cellStyle name="20% - Ênfase5 4 5" xfId="1659"/>
    <cellStyle name="20% - Ênfase5 4 5 2" xfId="4788"/>
    <cellStyle name="20% - Ênfase5 4 5 2 2" xfId="11047"/>
    <cellStyle name="20% - Ênfase5 4 5 3" xfId="7919"/>
    <cellStyle name="20% - Ênfase5 4 6" xfId="3224"/>
    <cellStyle name="20% - Ênfase5 4 6 2" xfId="9483"/>
    <cellStyle name="20% - Ênfase5 4 7" xfId="6355"/>
    <cellStyle name="20% - Ênfase5 5" xfId="78"/>
    <cellStyle name="20% - Ênfase5 5 2" xfId="266"/>
    <cellStyle name="20% - Ênfase5 5 2 2" xfId="655"/>
    <cellStyle name="20% - Ênfase5 5 2 2 2" xfId="1432"/>
    <cellStyle name="20% - Ênfase5 5 2 2 2 2" xfId="2997"/>
    <cellStyle name="20% - Ênfase5 5 2 2 2 2 2" xfId="6126"/>
    <cellStyle name="20% - Ênfase5 5 2 2 2 2 2 2" xfId="12385"/>
    <cellStyle name="20% - Ênfase5 5 2 2 2 2 3" xfId="9257"/>
    <cellStyle name="20% - Ênfase5 5 2 2 2 3" xfId="4562"/>
    <cellStyle name="20% - Ênfase5 5 2 2 2 3 2" xfId="10821"/>
    <cellStyle name="20% - Ênfase5 5 2 2 2 4" xfId="7693"/>
    <cellStyle name="20% - Ênfase5 5 2 2 3" xfId="2221"/>
    <cellStyle name="20% - Ênfase5 5 2 2 3 2" xfId="5350"/>
    <cellStyle name="20% - Ênfase5 5 2 2 3 2 2" xfId="11609"/>
    <cellStyle name="20% - Ênfase5 5 2 2 3 3" xfId="8481"/>
    <cellStyle name="20% - Ênfase5 5 2 2 4" xfId="3786"/>
    <cellStyle name="20% - Ênfase5 5 2 2 4 2" xfId="10045"/>
    <cellStyle name="20% - Ênfase5 5 2 2 5" xfId="6917"/>
    <cellStyle name="20% - Ênfase5 5 2 3" xfId="1044"/>
    <cellStyle name="20% - Ênfase5 5 2 3 2" xfId="2609"/>
    <cellStyle name="20% - Ênfase5 5 2 3 2 2" xfId="5738"/>
    <cellStyle name="20% - Ênfase5 5 2 3 2 2 2" xfId="11997"/>
    <cellStyle name="20% - Ênfase5 5 2 3 2 3" xfId="8869"/>
    <cellStyle name="20% - Ênfase5 5 2 3 3" xfId="4174"/>
    <cellStyle name="20% - Ênfase5 5 2 3 3 2" xfId="10433"/>
    <cellStyle name="20% - Ênfase5 5 2 3 4" xfId="7305"/>
    <cellStyle name="20% - Ênfase5 5 2 4" xfId="1833"/>
    <cellStyle name="20% - Ênfase5 5 2 4 2" xfId="4962"/>
    <cellStyle name="20% - Ênfase5 5 2 4 2 2" xfId="11221"/>
    <cellStyle name="20% - Ênfase5 5 2 4 3" xfId="8093"/>
    <cellStyle name="20% - Ênfase5 5 2 5" xfId="3398"/>
    <cellStyle name="20% - Ênfase5 5 2 5 2" xfId="9657"/>
    <cellStyle name="20% - Ênfase5 5 2 6" xfId="6529"/>
    <cellStyle name="20% - Ênfase5 5 3" xfId="468"/>
    <cellStyle name="20% - Ênfase5 5 3 2" xfId="1245"/>
    <cellStyle name="20% - Ênfase5 5 3 2 2" xfId="2810"/>
    <cellStyle name="20% - Ênfase5 5 3 2 2 2" xfId="5939"/>
    <cellStyle name="20% - Ênfase5 5 3 2 2 2 2" xfId="12198"/>
    <cellStyle name="20% - Ênfase5 5 3 2 2 3" xfId="9070"/>
    <cellStyle name="20% - Ênfase5 5 3 2 3" xfId="4375"/>
    <cellStyle name="20% - Ênfase5 5 3 2 3 2" xfId="10634"/>
    <cellStyle name="20% - Ênfase5 5 3 2 4" xfId="7506"/>
    <cellStyle name="20% - Ênfase5 5 3 3" xfId="2034"/>
    <cellStyle name="20% - Ênfase5 5 3 3 2" xfId="5163"/>
    <cellStyle name="20% - Ênfase5 5 3 3 2 2" xfId="11422"/>
    <cellStyle name="20% - Ênfase5 5 3 3 3" xfId="8294"/>
    <cellStyle name="20% - Ênfase5 5 3 4" xfId="3599"/>
    <cellStyle name="20% - Ênfase5 5 3 4 2" xfId="9858"/>
    <cellStyle name="20% - Ênfase5 5 3 5" xfId="6730"/>
    <cellStyle name="20% - Ênfase5 5 4" xfId="857"/>
    <cellStyle name="20% - Ênfase5 5 4 2" xfId="2422"/>
    <cellStyle name="20% - Ênfase5 5 4 2 2" xfId="5551"/>
    <cellStyle name="20% - Ênfase5 5 4 2 2 2" xfId="11810"/>
    <cellStyle name="20% - Ênfase5 5 4 2 3" xfId="8682"/>
    <cellStyle name="20% - Ênfase5 5 4 3" xfId="3987"/>
    <cellStyle name="20% - Ênfase5 5 4 3 2" xfId="10246"/>
    <cellStyle name="20% - Ênfase5 5 4 4" xfId="7118"/>
    <cellStyle name="20% - Ênfase5 5 5" xfId="1646"/>
    <cellStyle name="20% - Ênfase5 5 5 2" xfId="4775"/>
    <cellStyle name="20% - Ênfase5 5 5 2 2" xfId="11034"/>
    <cellStyle name="20% - Ênfase5 5 5 3" xfId="7906"/>
    <cellStyle name="20% - Ênfase5 5 6" xfId="3211"/>
    <cellStyle name="20% - Ênfase5 5 6 2" xfId="9470"/>
    <cellStyle name="20% - Ênfase5 5 7" xfId="6342"/>
    <cellStyle name="20% - Ênfase5 6" xfId="132"/>
    <cellStyle name="20% - Ênfase5 6 2" xfId="319"/>
    <cellStyle name="20% - Ênfase5 6 2 2" xfId="708"/>
    <cellStyle name="20% - Ênfase5 6 2 2 2" xfId="1485"/>
    <cellStyle name="20% - Ênfase5 6 2 2 2 2" xfId="3050"/>
    <cellStyle name="20% - Ênfase5 6 2 2 2 2 2" xfId="6179"/>
    <cellStyle name="20% - Ênfase5 6 2 2 2 2 2 2" xfId="12438"/>
    <cellStyle name="20% - Ênfase5 6 2 2 2 2 3" xfId="9310"/>
    <cellStyle name="20% - Ênfase5 6 2 2 2 3" xfId="4615"/>
    <cellStyle name="20% - Ênfase5 6 2 2 2 3 2" xfId="10874"/>
    <cellStyle name="20% - Ênfase5 6 2 2 2 4" xfId="7746"/>
    <cellStyle name="20% - Ênfase5 6 2 2 3" xfId="2274"/>
    <cellStyle name="20% - Ênfase5 6 2 2 3 2" xfId="5403"/>
    <cellStyle name="20% - Ênfase5 6 2 2 3 2 2" xfId="11662"/>
    <cellStyle name="20% - Ênfase5 6 2 2 3 3" xfId="8534"/>
    <cellStyle name="20% - Ênfase5 6 2 2 4" xfId="3839"/>
    <cellStyle name="20% - Ênfase5 6 2 2 4 2" xfId="10098"/>
    <cellStyle name="20% - Ênfase5 6 2 2 5" xfId="6970"/>
    <cellStyle name="20% - Ênfase5 6 2 3" xfId="1097"/>
    <cellStyle name="20% - Ênfase5 6 2 3 2" xfId="2662"/>
    <cellStyle name="20% - Ênfase5 6 2 3 2 2" xfId="5791"/>
    <cellStyle name="20% - Ênfase5 6 2 3 2 2 2" xfId="12050"/>
    <cellStyle name="20% - Ênfase5 6 2 3 2 3" xfId="8922"/>
    <cellStyle name="20% - Ênfase5 6 2 3 3" xfId="4227"/>
    <cellStyle name="20% - Ênfase5 6 2 3 3 2" xfId="10486"/>
    <cellStyle name="20% - Ênfase5 6 2 3 4" xfId="7358"/>
    <cellStyle name="20% - Ênfase5 6 2 4" xfId="1886"/>
    <cellStyle name="20% - Ênfase5 6 2 4 2" xfId="5015"/>
    <cellStyle name="20% - Ênfase5 6 2 4 2 2" xfId="11274"/>
    <cellStyle name="20% - Ênfase5 6 2 4 3" xfId="8146"/>
    <cellStyle name="20% - Ênfase5 6 2 5" xfId="3451"/>
    <cellStyle name="20% - Ênfase5 6 2 5 2" xfId="9710"/>
    <cellStyle name="20% - Ênfase5 6 2 6" xfId="6582"/>
    <cellStyle name="20% - Ênfase5 6 3" xfId="521"/>
    <cellStyle name="20% - Ênfase5 6 3 2" xfId="1298"/>
    <cellStyle name="20% - Ênfase5 6 3 2 2" xfId="2863"/>
    <cellStyle name="20% - Ênfase5 6 3 2 2 2" xfId="5992"/>
    <cellStyle name="20% - Ênfase5 6 3 2 2 2 2" xfId="12251"/>
    <cellStyle name="20% - Ênfase5 6 3 2 2 3" xfId="9123"/>
    <cellStyle name="20% - Ênfase5 6 3 2 3" xfId="4428"/>
    <cellStyle name="20% - Ênfase5 6 3 2 3 2" xfId="10687"/>
    <cellStyle name="20% - Ênfase5 6 3 2 4" xfId="7559"/>
    <cellStyle name="20% - Ênfase5 6 3 3" xfId="2087"/>
    <cellStyle name="20% - Ênfase5 6 3 3 2" xfId="5216"/>
    <cellStyle name="20% - Ênfase5 6 3 3 2 2" xfId="11475"/>
    <cellStyle name="20% - Ênfase5 6 3 3 3" xfId="8347"/>
    <cellStyle name="20% - Ênfase5 6 3 4" xfId="3652"/>
    <cellStyle name="20% - Ênfase5 6 3 4 2" xfId="9911"/>
    <cellStyle name="20% - Ênfase5 6 3 5" xfId="6783"/>
    <cellStyle name="20% - Ênfase5 6 4" xfId="910"/>
    <cellStyle name="20% - Ênfase5 6 4 2" xfId="2475"/>
    <cellStyle name="20% - Ênfase5 6 4 2 2" xfId="5604"/>
    <cellStyle name="20% - Ênfase5 6 4 2 2 2" xfId="11863"/>
    <cellStyle name="20% - Ênfase5 6 4 2 3" xfId="8735"/>
    <cellStyle name="20% - Ênfase5 6 4 3" xfId="4040"/>
    <cellStyle name="20% - Ênfase5 6 4 3 2" xfId="10299"/>
    <cellStyle name="20% - Ênfase5 6 4 4" xfId="7171"/>
    <cellStyle name="20% - Ênfase5 6 5" xfId="1699"/>
    <cellStyle name="20% - Ênfase5 6 5 2" xfId="4828"/>
    <cellStyle name="20% - Ênfase5 6 5 2 2" xfId="11087"/>
    <cellStyle name="20% - Ênfase5 6 5 3" xfId="7959"/>
    <cellStyle name="20% - Ênfase5 6 6" xfId="3264"/>
    <cellStyle name="20% - Ênfase5 6 6 2" xfId="9523"/>
    <cellStyle name="20% - Ênfase5 6 7" xfId="6395"/>
    <cellStyle name="20% - Ênfase5 7" xfId="146"/>
    <cellStyle name="20% - Ênfase5 7 2" xfId="333"/>
    <cellStyle name="20% - Ênfase5 7 2 2" xfId="722"/>
    <cellStyle name="20% - Ênfase5 7 2 2 2" xfId="1499"/>
    <cellStyle name="20% - Ênfase5 7 2 2 2 2" xfId="3064"/>
    <cellStyle name="20% - Ênfase5 7 2 2 2 2 2" xfId="6193"/>
    <cellStyle name="20% - Ênfase5 7 2 2 2 2 2 2" xfId="12452"/>
    <cellStyle name="20% - Ênfase5 7 2 2 2 2 3" xfId="9324"/>
    <cellStyle name="20% - Ênfase5 7 2 2 2 3" xfId="4629"/>
    <cellStyle name="20% - Ênfase5 7 2 2 2 3 2" xfId="10888"/>
    <cellStyle name="20% - Ênfase5 7 2 2 2 4" xfId="7760"/>
    <cellStyle name="20% - Ênfase5 7 2 2 3" xfId="2288"/>
    <cellStyle name="20% - Ênfase5 7 2 2 3 2" xfId="5417"/>
    <cellStyle name="20% - Ênfase5 7 2 2 3 2 2" xfId="11676"/>
    <cellStyle name="20% - Ênfase5 7 2 2 3 3" xfId="8548"/>
    <cellStyle name="20% - Ênfase5 7 2 2 4" xfId="3853"/>
    <cellStyle name="20% - Ênfase5 7 2 2 4 2" xfId="10112"/>
    <cellStyle name="20% - Ênfase5 7 2 2 5" xfId="6984"/>
    <cellStyle name="20% - Ênfase5 7 2 3" xfId="1111"/>
    <cellStyle name="20% - Ênfase5 7 2 3 2" xfId="2676"/>
    <cellStyle name="20% - Ênfase5 7 2 3 2 2" xfId="5805"/>
    <cellStyle name="20% - Ênfase5 7 2 3 2 2 2" xfId="12064"/>
    <cellStyle name="20% - Ênfase5 7 2 3 2 3" xfId="8936"/>
    <cellStyle name="20% - Ênfase5 7 2 3 3" xfId="4241"/>
    <cellStyle name="20% - Ênfase5 7 2 3 3 2" xfId="10500"/>
    <cellStyle name="20% - Ênfase5 7 2 3 4" xfId="7372"/>
    <cellStyle name="20% - Ênfase5 7 2 4" xfId="1900"/>
    <cellStyle name="20% - Ênfase5 7 2 4 2" xfId="5029"/>
    <cellStyle name="20% - Ênfase5 7 2 4 2 2" xfId="11288"/>
    <cellStyle name="20% - Ênfase5 7 2 4 3" xfId="8160"/>
    <cellStyle name="20% - Ênfase5 7 2 5" xfId="3465"/>
    <cellStyle name="20% - Ênfase5 7 2 5 2" xfId="9724"/>
    <cellStyle name="20% - Ênfase5 7 2 6" xfId="6596"/>
    <cellStyle name="20% - Ênfase5 7 3" xfId="535"/>
    <cellStyle name="20% - Ênfase5 7 3 2" xfId="1312"/>
    <cellStyle name="20% - Ênfase5 7 3 2 2" xfId="2877"/>
    <cellStyle name="20% - Ênfase5 7 3 2 2 2" xfId="6006"/>
    <cellStyle name="20% - Ênfase5 7 3 2 2 2 2" xfId="12265"/>
    <cellStyle name="20% - Ênfase5 7 3 2 2 3" xfId="9137"/>
    <cellStyle name="20% - Ênfase5 7 3 2 3" xfId="4442"/>
    <cellStyle name="20% - Ênfase5 7 3 2 3 2" xfId="10701"/>
    <cellStyle name="20% - Ênfase5 7 3 2 4" xfId="7573"/>
    <cellStyle name="20% - Ênfase5 7 3 3" xfId="2101"/>
    <cellStyle name="20% - Ênfase5 7 3 3 2" xfId="5230"/>
    <cellStyle name="20% - Ênfase5 7 3 3 2 2" xfId="11489"/>
    <cellStyle name="20% - Ênfase5 7 3 3 3" xfId="8361"/>
    <cellStyle name="20% - Ênfase5 7 3 4" xfId="3666"/>
    <cellStyle name="20% - Ênfase5 7 3 4 2" xfId="9925"/>
    <cellStyle name="20% - Ênfase5 7 3 5" xfId="6797"/>
    <cellStyle name="20% - Ênfase5 7 4" xfId="924"/>
    <cellStyle name="20% - Ênfase5 7 4 2" xfId="2489"/>
    <cellStyle name="20% - Ênfase5 7 4 2 2" xfId="5618"/>
    <cellStyle name="20% - Ênfase5 7 4 2 2 2" xfId="11877"/>
    <cellStyle name="20% - Ênfase5 7 4 2 3" xfId="8749"/>
    <cellStyle name="20% - Ênfase5 7 4 3" xfId="4054"/>
    <cellStyle name="20% - Ênfase5 7 4 3 2" xfId="10313"/>
    <cellStyle name="20% - Ênfase5 7 4 4" xfId="7185"/>
    <cellStyle name="20% - Ênfase5 7 5" xfId="1713"/>
    <cellStyle name="20% - Ênfase5 7 5 2" xfId="4842"/>
    <cellStyle name="20% - Ênfase5 7 5 2 2" xfId="11101"/>
    <cellStyle name="20% - Ênfase5 7 5 3" xfId="7973"/>
    <cellStyle name="20% - Ênfase5 7 6" xfId="3278"/>
    <cellStyle name="20% - Ênfase5 7 6 2" xfId="9537"/>
    <cellStyle name="20% - Ênfase5 7 7" xfId="6409"/>
    <cellStyle name="20% - Ênfase5 8" xfId="159"/>
    <cellStyle name="20% - Ênfase5 8 2" xfId="346"/>
    <cellStyle name="20% - Ênfase5 8 2 2" xfId="735"/>
    <cellStyle name="20% - Ênfase5 8 2 2 2" xfId="1512"/>
    <cellStyle name="20% - Ênfase5 8 2 2 2 2" xfId="3077"/>
    <cellStyle name="20% - Ênfase5 8 2 2 2 2 2" xfId="6206"/>
    <cellStyle name="20% - Ênfase5 8 2 2 2 2 2 2" xfId="12465"/>
    <cellStyle name="20% - Ênfase5 8 2 2 2 2 3" xfId="9337"/>
    <cellStyle name="20% - Ênfase5 8 2 2 2 3" xfId="4642"/>
    <cellStyle name="20% - Ênfase5 8 2 2 2 3 2" xfId="10901"/>
    <cellStyle name="20% - Ênfase5 8 2 2 2 4" xfId="7773"/>
    <cellStyle name="20% - Ênfase5 8 2 2 3" xfId="2301"/>
    <cellStyle name="20% - Ênfase5 8 2 2 3 2" xfId="5430"/>
    <cellStyle name="20% - Ênfase5 8 2 2 3 2 2" xfId="11689"/>
    <cellStyle name="20% - Ênfase5 8 2 2 3 3" xfId="8561"/>
    <cellStyle name="20% - Ênfase5 8 2 2 4" xfId="3866"/>
    <cellStyle name="20% - Ênfase5 8 2 2 4 2" xfId="10125"/>
    <cellStyle name="20% - Ênfase5 8 2 2 5" xfId="6997"/>
    <cellStyle name="20% - Ênfase5 8 2 3" xfId="1124"/>
    <cellStyle name="20% - Ênfase5 8 2 3 2" xfId="2689"/>
    <cellStyle name="20% - Ênfase5 8 2 3 2 2" xfId="5818"/>
    <cellStyle name="20% - Ênfase5 8 2 3 2 2 2" xfId="12077"/>
    <cellStyle name="20% - Ênfase5 8 2 3 2 3" xfId="8949"/>
    <cellStyle name="20% - Ênfase5 8 2 3 3" xfId="4254"/>
    <cellStyle name="20% - Ênfase5 8 2 3 3 2" xfId="10513"/>
    <cellStyle name="20% - Ênfase5 8 2 3 4" xfId="7385"/>
    <cellStyle name="20% - Ênfase5 8 2 4" xfId="1913"/>
    <cellStyle name="20% - Ênfase5 8 2 4 2" xfId="5042"/>
    <cellStyle name="20% - Ênfase5 8 2 4 2 2" xfId="11301"/>
    <cellStyle name="20% - Ênfase5 8 2 4 3" xfId="8173"/>
    <cellStyle name="20% - Ênfase5 8 2 5" xfId="3478"/>
    <cellStyle name="20% - Ênfase5 8 2 5 2" xfId="9737"/>
    <cellStyle name="20% - Ênfase5 8 2 6" xfId="6609"/>
    <cellStyle name="20% - Ênfase5 8 3" xfId="548"/>
    <cellStyle name="20% - Ênfase5 8 3 2" xfId="1325"/>
    <cellStyle name="20% - Ênfase5 8 3 2 2" xfId="2890"/>
    <cellStyle name="20% - Ênfase5 8 3 2 2 2" xfId="6019"/>
    <cellStyle name="20% - Ênfase5 8 3 2 2 2 2" xfId="12278"/>
    <cellStyle name="20% - Ênfase5 8 3 2 2 3" xfId="9150"/>
    <cellStyle name="20% - Ênfase5 8 3 2 3" xfId="4455"/>
    <cellStyle name="20% - Ênfase5 8 3 2 3 2" xfId="10714"/>
    <cellStyle name="20% - Ênfase5 8 3 2 4" xfId="7586"/>
    <cellStyle name="20% - Ênfase5 8 3 3" xfId="2114"/>
    <cellStyle name="20% - Ênfase5 8 3 3 2" xfId="5243"/>
    <cellStyle name="20% - Ênfase5 8 3 3 2 2" xfId="11502"/>
    <cellStyle name="20% - Ênfase5 8 3 3 3" xfId="8374"/>
    <cellStyle name="20% - Ênfase5 8 3 4" xfId="3679"/>
    <cellStyle name="20% - Ênfase5 8 3 4 2" xfId="9938"/>
    <cellStyle name="20% - Ênfase5 8 3 5" xfId="6810"/>
    <cellStyle name="20% - Ênfase5 8 4" xfId="937"/>
    <cellStyle name="20% - Ênfase5 8 4 2" xfId="2502"/>
    <cellStyle name="20% - Ênfase5 8 4 2 2" xfId="5631"/>
    <cellStyle name="20% - Ênfase5 8 4 2 2 2" xfId="11890"/>
    <cellStyle name="20% - Ênfase5 8 4 2 3" xfId="8762"/>
    <cellStyle name="20% - Ênfase5 8 4 3" xfId="4067"/>
    <cellStyle name="20% - Ênfase5 8 4 3 2" xfId="10326"/>
    <cellStyle name="20% - Ênfase5 8 4 4" xfId="7198"/>
    <cellStyle name="20% - Ênfase5 8 5" xfId="1726"/>
    <cellStyle name="20% - Ênfase5 8 5 2" xfId="4855"/>
    <cellStyle name="20% - Ênfase5 8 5 2 2" xfId="11114"/>
    <cellStyle name="20% - Ênfase5 8 5 3" xfId="7986"/>
    <cellStyle name="20% - Ênfase5 8 6" xfId="3291"/>
    <cellStyle name="20% - Ênfase5 8 6 2" xfId="9550"/>
    <cellStyle name="20% - Ênfase5 8 7" xfId="6422"/>
    <cellStyle name="20% - Ênfase5 9" xfId="172"/>
    <cellStyle name="20% - Ênfase5 9 2" xfId="359"/>
    <cellStyle name="20% - Ênfase5 9 2 2" xfId="748"/>
    <cellStyle name="20% - Ênfase5 9 2 2 2" xfId="1525"/>
    <cellStyle name="20% - Ênfase5 9 2 2 2 2" xfId="3090"/>
    <cellStyle name="20% - Ênfase5 9 2 2 2 2 2" xfId="6219"/>
    <cellStyle name="20% - Ênfase5 9 2 2 2 2 2 2" xfId="12478"/>
    <cellStyle name="20% - Ênfase5 9 2 2 2 2 3" xfId="9350"/>
    <cellStyle name="20% - Ênfase5 9 2 2 2 3" xfId="4655"/>
    <cellStyle name="20% - Ênfase5 9 2 2 2 3 2" xfId="10914"/>
    <cellStyle name="20% - Ênfase5 9 2 2 2 4" xfId="7786"/>
    <cellStyle name="20% - Ênfase5 9 2 2 3" xfId="2314"/>
    <cellStyle name="20% - Ênfase5 9 2 2 3 2" xfId="5443"/>
    <cellStyle name="20% - Ênfase5 9 2 2 3 2 2" xfId="11702"/>
    <cellStyle name="20% - Ênfase5 9 2 2 3 3" xfId="8574"/>
    <cellStyle name="20% - Ênfase5 9 2 2 4" xfId="3879"/>
    <cellStyle name="20% - Ênfase5 9 2 2 4 2" xfId="10138"/>
    <cellStyle name="20% - Ênfase5 9 2 2 5" xfId="7010"/>
    <cellStyle name="20% - Ênfase5 9 2 3" xfId="1137"/>
    <cellStyle name="20% - Ênfase5 9 2 3 2" xfId="2702"/>
    <cellStyle name="20% - Ênfase5 9 2 3 2 2" xfId="5831"/>
    <cellStyle name="20% - Ênfase5 9 2 3 2 2 2" xfId="12090"/>
    <cellStyle name="20% - Ênfase5 9 2 3 2 3" xfId="8962"/>
    <cellStyle name="20% - Ênfase5 9 2 3 3" xfId="4267"/>
    <cellStyle name="20% - Ênfase5 9 2 3 3 2" xfId="10526"/>
    <cellStyle name="20% - Ênfase5 9 2 3 4" xfId="7398"/>
    <cellStyle name="20% - Ênfase5 9 2 4" xfId="1926"/>
    <cellStyle name="20% - Ênfase5 9 2 4 2" xfId="5055"/>
    <cellStyle name="20% - Ênfase5 9 2 4 2 2" xfId="11314"/>
    <cellStyle name="20% - Ênfase5 9 2 4 3" xfId="8186"/>
    <cellStyle name="20% - Ênfase5 9 2 5" xfId="3491"/>
    <cellStyle name="20% - Ênfase5 9 2 5 2" xfId="9750"/>
    <cellStyle name="20% - Ênfase5 9 2 6" xfId="6622"/>
    <cellStyle name="20% - Ênfase5 9 3" xfId="561"/>
    <cellStyle name="20% - Ênfase5 9 3 2" xfId="1338"/>
    <cellStyle name="20% - Ênfase5 9 3 2 2" xfId="2903"/>
    <cellStyle name="20% - Ênfase5 9 3 2 2 2" xfId="6032"/>
    <cellStyle name="20% - Ênfase5 9 3 2 2 2 2" xfId="12291"/>
    <cellStyle name="20% - Ênfase5 9 3 2 2 3" xfId="9163"/>
    <cellStyle name="20% - Ênfase5 9 3 2 3" xfId="4468"/>
    <cellStyle name="20% - Ênfase5 9 3 2 3 2" xfId="10727"/>
    <cellStyle name="20% - Ênfase5 9 3 2 4" xfId="7599"/>
    <cellStyle name="20% - Ênfase5 9 3 3" xfId="2127"/>
    <cellStyle name="20% - Ênfase5 9 3 3 2" xfId="5256"/>
    <cellStyle name="20% - Ênfase5 9 3 3 2 2" xfId="11515"/>
    <cellStyle name="20% - Ênfase5 9 3 3 3" xfId="8387"/>
    <cellStyle name="20% - Ênfase5 9 3 4" xfId="3692"/>
    <cellStyle name="20% - Ênfase5 9 3 4 2" xfId="9951"/>
    <cellStyle name="20% - Ênfase5 9 3 5" xfId="6823"/>
    <cellStyle name="20% - Ênfase5 9 4" xfId="950"/>
    <cellStyle name="20% - Ênfase5 9 4 2" xfId="2515"/>
    <cellStyle name="20% - Ênfase5 9 4 2 2" xfId="5644"/>
    <cellStyle name="20% - Ênfase5 9 4 2 2 2" xfId="11903"/>
    <cellStyle name="20% - Ênfase5 9 4 2 3" xfId="8775"/>
    <cellStyle name="20% - Ênfase5 9 4 3" xfId="4080"/>
    <cellStyle name="20% - Ênfase5 9 4 3 2" xfId="10339"/>
    <cellStyle name="20% - Ênfase5 9 4 4" xfId="7211"/>
    <cellStyle name="20% - Ênfase5 9 5" xfId="1739"/>
    <cellStyle name="20% - Ênfase5 9 5 2" xfId="4868"/>
    <cellStyle name="20% - Ênfase5 9 5 2 2" xfId="11127"/>
    <cellStyle name="20% - Ênfase5 9 5 3" xfId="7999"/>
    <cellStyle name="20% - Ênfase5 9 6" xfId="3304"/>
    <cellStyle name="20% - Ênfase5 9 6 2" xfId="9563"/>
    <cellStyle name="20% - Ênfase5 9 7" xfId="6435"/>
    <cellStyle name="20% - Ênfase6" xfId="39" builtinId="50" customBuiltin="1"/>
    <cellStyle name="20% - Ênfase6 10" xfId="188"/>
    <cellStyle name="20% - Ênfase6 10 2" xfId="375"/>
    <cellStyle name="20% - Ênfase6 10 2 2" xfId="764"/>
    <cellStyle name="20% - Ênfase6 10 2 2 2" xfId="1541"/>
    <cellStyle name="20% - Ênfase6 10 2 2 2 2" xfId="3106"/>
    <cellStyle name="20% - Ênfase6 10 2 2 2 2 2" xfId="6235"/>
    <cellStyle name="20% - Ênfase6 10 2 2 2 2 2 2" xfId="12494"/>
    <cellStyle name="20% - Ênfase6 10 2 2 2 2 3" xfId="9366"/>
    <cellStyle name="20% - Ênfase6 10 2 2 2 3" xfId="4671"/>
    <cellStyle name="20% - Ênfase6 10 2 2 2 3 2" xfId="10930"/>
    <cellStyle name="20% - Ênfase6 10 2 2 2 4" xfId="7802"/>
    <cellStyle name="20% - Ênfase6 10 2 2 3" xfId="2330"/>
    <cellStyle name="20% - Ênfase6 10 2 2 3 2" xfId="5459"/>
    <cellStyle name="20% - Ênfase6 10 2 2 3 2 2" xfId="11718"/>
    <cellStyle name="20% - Ênfase6 10 2 2 3 3" xfId="8590"/>
    <cellStyle name="20% - Ênfase6 10 2 2 4" xfId="3895"/>
    <cellStyle name="20% - Ênfase6 10 2 2 4 2" xfId="10154"/>
    <cellStyle name="20% - Ênfase6 10 2 2 5" xfId="7026"/>
    <cellStyle name="20% - Ênfase6 10 2 3" xfId="1153"/>
    <cellStyle name="20% - Ênfase6 10 2 3 2" xfId="2718"/>
    <cellStyle name="20% - Ênfase6 10 2 3 2 2" xfId="5847"/>
    <cellStyle name="20% - Ênfase6 10 2 3 2 2 2" xfId="12106"/>
    <cellStyle name="20% - Ênfase6 10 2 3 2 3" xfId="8978"/>
    <cellStyle name="20% - Ênfase6 10 2 3 3" xfId="4283"/>
    <cellStyle name="20% - Ênfase6 10 2 3 3 2" xfId="10542"/>
    <cellStyle name="20% - Ênfase6 10 2 3 4" xfId="7414"/>
    <cellStyle name="20% - Ênfase6 10 2 4" xfId="1942"/>
    <cellStyle name="20% - Ênfase6 10 2 4 2" xfId="5071"/>
    <cellStyle name="20% - Ênfase6 10 2 4 2 2" xfId="11330"/>
    <cellStyle name="20% - Ênfase6 10 2 4 3" xfId="8202"/>
    <cellStyle name="20% - Ênfase6 10 2 5" xfId="3507"/>
    <cellStyle name="20% - Ênfase6 10 2 5 2" xfId="9766"/>
    <cellStyle name="20% - Ênfase6 10 2 6" xfId="6638"/>
    <cellStyle name="20% - Ênfase6 10 3" xfId="577"/>
    <cellStyle name="20% - Ênfase6 10 3 2" xfId="1354"/>
    <cellStyle name="20% - Ênfase6 10 3 2 2" xfId="2919"/>
    <cellStyle name="20% - Ênfase6 10 3 2 2 2" xfId="6048"/>
    <cellStyle name="20% - Ênfase6 10 3 2 2 2 2" xfId="12307"/>
    <cellStyle name="20% - Ênfase6 10 3 2 2 3" xfId="9179"/>
    <cellStyle name="20% - Ênfase6 10 3 2 3" xfId="4484"/>
    <cellStyle name="20% - Ênfase6 10 3 2 3 2" xfId="10743"/>
    <cellStyle name="20% - Ênfase6 10 3 2 4" xfId="7615"/>
    <cellStyle name="20% - Ênfase6 10 3 3" xfId="2143"/>
    <cellStyle name="20% - Ênfase6 10 3 3 2" xfId="5272"/>
    <cellStyle name="20% - Ênfase6 10 3 3 2 2" xfId="11531"/>
    <cellStyle name="20% - Ênfase6 10 3 3 3" xfId="8403"/>
    <cellStyle name="20% - Ênfase6 10 3 4" xfId="3708"/>
    <cellStyle name="20% - Ênfase6 10 3 4 2" xfId="9967"/>
    <cellStyle name="20% - Ênfase6 10 3 5" xfId="6839"/>
    <cellStyle name="20% - Ênfase6 10 4" xfId="966"/>
    <cellStyle name="20% - Ênfase6 10 4 2" xfId="2531"/>
    <cellStyle name="20% - Ênfase6 10 4 2 2" xfId="5660"/>
    <cellStyle name="20% - Ênfase6 10 4 2 2 2" xfId="11919"/>
    <cellStyle name="20% - Ênfase6 10 4 2 3" xfId="8791"/>
    <cellStyle name="20% - Ênfase6 10 4 3" xfId="4096"/>
    <cellStyle name="20% - Ênfase6 10 4 3 2" xfId="10355"/>
    <cellStyle name="20% - Ênfase6 10 4 4" xfId="7227"/>
    <cellStyle name="20% - Ênfase6 10 5" xfId="1755"/>
    <cellStyle name="20% - Ênfase6 10 5 2" xfId="4884"/>
    <cellStyle name="20% - Ênfase6 10 5 2 2" xfId="11143"/>
    <cellStyle name="20% - Ênfase6 10 5 3" xfId="8015"/>
    <cellStyle name="20% - Ênfase6 10 6" xfId="3320"/>
    <cellStyle name="20% - Ênfase6 10 6 2" xfId="9579"/>
    <cellStyle name="20% - Ênfase6 10 7" xfId="6451"/>
    <cellStyle name="20% - Ênfase6 11" xfId="202"/>
    <cellStyle name="20% - Ênfase6 11 2" xfId="389"/>
    <cellStyle name="20% - Ênfase6 11 2 2" xfId="778"/>
    <cellStyle name="20% - Ênfase6 11 2 2 2" xfId="1555"/>
    <cellStyle name="20% - Ênfase6 11 2 2 2 2" xfId="3120"/>
    <cellStyle name="20% - Ênfase6 11 2 2 2 2 2" xfId="6249"/>
    <cellStyle name="20% - Ênfase6 11 2 2 2 2 2 2" xfId="12508"/>
    <cellStyle name="20% - Ênfase6 11 2 2 2 2 3" xfId="9380"/>
    <cellStyle name="20% - Ênfase6 11 2 2 2 3" xfId="4685"/>
    <cellStyle name="20% - Ênfase6 11 2 2 2 3 2" xfId="10944"/>
    <cellStyle name="20% - Ênfase6 11 2 2 2 4" xfId="7816"/>
    <cellStyle name="20% - Ênfase6 11 2 2 3" xfId="2344"/>
    <cellStyle name="20% - Ênfase6 11 2 2 3 2" xfId="5473"/>
    <cellStyle name="20% - Ênfase6 11 2 2 3 2 2" xfId="11732"/>
    <cellStyle name="20% - Ênfase6 11 2 2 3 3" xfId="8604"/>
    <cellStyle name="20% - Ênfase6 11 2 2 4" xfId="3909"/>
    <cellStyle name="20% - Ênfase6 11 2 2 4 2" xfId="10168"/>
    <cellStyle name="20% - Ênfase6 11 2 2 5" xfId="7040"/>
    <cellStyle name="20% - Ênfase6 11 2 3" xfId="1167"/>
    <cellStyle name="20% - Ênfase6 11 2 3 2" xfId="2732"/>
    <cellStyle name="20% - Ênfase6 11 2 3 2 2" xfId="5861"/>
    <cellStyle name="20% - Ênfase6 11 2 3 2 2 2" xfId="12120"/>
    <cellStyle name="20% - Ênfase6 11 2 3 2 3" xfId="8992"/>
    <cellStyle name="20% - Ênfase6 11 2 3 3" xfId="4297"/>
    <cellStyle name="20% - Ênfase6 11 2 3 3 2" xfId="10556"/>
    <cellStyle name="20% - Ênfase6 11 2 3 4" xfId="7428"/>
    <cellStyle name="20% - Ênfase6 11 2 4" xfId="1956"/>
    <cellStyle name="20% - Ênfase6 11 2 4 2" xfId="5085"/>
    <cellStyle name="20% - Ênfase6 11 2 4 2 2" xfId="11344"/>
    <cellStyle name="20% - Ênfase6 11 2 4 3" xfId="8216"/>
    <cellStyle name="20% - Ênfase6 11 2 5" xfId="3521"/>
    <cellStyle name="20% - Ênfase6 11 2 5 2" xfId="9780"/>
    <cellStyle name="20% - Ênfase6 11 2 6" xfId="6652"/>
    <cellStyle name="20% - Ênfase6 11 3" xfId="591"/>
    <cellStyle name="20% - Ênfase6 11 3 2" xfId="1368"/>
    <cellStyle name="20% - Ênfase6 11 3 2 2" xfId="2933"/>
    <cellStyle name="20% - Ênfase6 11 3 2 2 2" xfId="6062"/>
    <cellStyle name="20% - Ênfase6 11 3 2 2 2 2" xfId="12321"/>
    <cellStyle name="20% - Ênfase6 11 3 2 2 3" xfId="9193"/>
    <cellStyle name="20% - Ênfase6 11 3 2 3" xfId="4498"/>
    <cellStyle name="20% - Ênfase6 11 3 2 3 2" xfId="10757"/>
    <cellStyle name="20% - Ênfase6 11 3 2 4" xfId="7629"/>
    <cellStyle name="20% - Ênfase6 11 3 3" xfId="2157"/>
    <cellStyle name="20% - Ênfase6 11 3 3 2" xfId="5286"/>
    <cellStyle name="20% - Ênfase6 11 3 3 2 2" xfId="11545"/>
    <cellStyle name="20% - Ênfase6 11 3 3 3" xfId="8417"/>
    <cellStyle name="20% - Ênfase6 11 3 4" xfId="3722"/>
    <cellStyle name="20% - Ênfase6 11 3 4 2" xfId="9981"/>
    <cellStyle name="20% - Ênfase6 11 3 5" xfId="6853"/>
    <cellStyle name="20% - Ênfase6 11 4" xfId="980"/>
    <cellStyle name="20% - Ênfase6 11 4 2" xfId="2545"/>
    <cellStyle name="20% - Ênfase6 11 4 2 2" xfId="5674"/>
    <cellStyle name="20% - Ênfase6 11 4 2 2 2" xfId="11933"/>
    <cellStyle name="20% - Ênfase6 11 4 2 3" xfId="8805"/>
    <cellStyle name="20% - Ênfase6 11 4 3" xfId="4110"/>
    <cellStyle name="20% - Ênfase6 11 4 3 2" xfId="10369"/>
    <cellStyle name="20% - Ênfase6 11 4 4" xfId="7241"/>
    <cellStyle name="20% - Ênfase6 11 5" xfId="1769"/>
    <cellStyle name="20% - Ênfase6 11 5 2" xfId="4898"/>
    <cellStyle name="20% - Ênfase6 11 5 2 2" xfId="11157"/>
    <cellStyle name="20% - Ênfase6 11 5 3" xfId="8029"/>
    <cellStyle name="20% - Ênfase6 11 6" xfId="3334"/>
    <cellStyle name="20% - Ênfase6 11 6 2" xfId="9593"/>
    <cellStyle name="20% - Ênfase6 11 7" xfId="6465"/>
    <cellStyle name="20% - Ênfase6 12" xfId="228"/>
    <cellStyle name="20% - Ênfase6 12 2" xfId="617"/>
    <cellStyle name="20% - Ênfase6 12 2 2" xfId="1394"/>
    <cellStyle name="20% - Ênfase6 12 2 2 2" xfId="2959"/>
    <cellStyle name="20% - Ênfase6 12 2 2 2 2" xfId="6088"/>
    <cellStyle name="20% - Ênfase6 12 2 2 2 2 2" xfId="12347"/>
    <cellStyle name="20% - Ênfase6 12 2 2 2 3" xfId="9219"/>
    <cellStyle name="20% - Ênfase6 12 2 2 3" xfId="4524"/>
    <cellStyle name="20% - Ênfase6 12 2 2 3 2" xfId="10783"/>
    <cellStyle name="20% - Ênfase6 12 2 2 4" xfId="7655"/>
    <cellStyle name="20% - Ênfase6 12 2 3" xfId="2183"/>
    <cellStyle name="20% - Ênfase6 12 2 3 2" xfId="5312"/>
    <cellStyle name="20% - Ênfase6 12 2 3 2 2" xfId="11571"/>
    <cellStyle name="20% - Ênfase6 12 2 3 3" xfId="8443"/>
    <cellStyle name="20% - Ênfase6 12 2 4" xfId="3748"/>
    <cellStyle name="20% - Ênfase6 12 2 4 2" xfId="10007"/>
    <cellStyle name="20% - Ênfase6 12 2 5" xfId="6879"/>
    <cellStyle name="20% - Ênfase6 12 3" xfId="1006"/>
    <cellStyle name="20% - Ênfase6 12 3 2" xfId="2571"/>
    <cellStyle name="20% - Ênfase6 12 3 2 2" xfId="5700"/>
    <cellStyle name="20% - Ênfase6 12 3 2 2 2" xfId="11959"/>
    <cellStyle name="20% - Ênfase6 12 3 2 3" xfId="8831"/>
    <cellStyle name="20% - Ênfase6 12 3 3" xfId="4136"/>
    <cellStyle name="20% - Ênfase6 12 3 3 2" xfId="10395"/>
    <cellStyle name="20% - Ênfase6 12 3 4" xfId="7267"/>
    <cellStyle name="20% - Ênfase6 12 4" xfId="1795"/>
    <cellStyle name="20% - Ênfase6 12 4 2" xfId="4924"/>
    <cellStyle name="20% - Ênfase6 12 4 2 2" xfId="11183"/>
    <cellStyle name="20% - Ênfase6 12 4 3" xfId="8055"/>
    <cellStyle name="20% - Ênfase6 12 5" xfId="3360"/>
    <cellStyle name="20% - Ênfase6 12 5 2" xfId="9619"/>
    <cellStyle name="20% - Ênfase6 12 6" xfId="6491"/>
    <cellStyle name="20% - Ênfase6 13" xfId="402"/>
    <cellStyle name="20% - Ênfase6 13 2" xfId="791"/>
    <cellStyle name="20% - Ênfase6 13 2 2" xfId="1568"/>
    <cellStyle name="20% - Ênfase6 13 2 2 2" xfId="3133"/>
    <cellStyle name="20% - Ênfase6 13 2 2 2 2" xfId="6262"/>
    <cellStyle name="20% - Ênfase6 13 2 2 2 2 2" xfId="12521"/>
    <cellStyle name="20% - Ênfase6 13 2 2 2 3" xfId="9393"/>
    <cellStyle name="20% - Ênfase6 13 2 2 3" xfId="4698"/>
    <cellStyle name="20% - Ênfase6 13 2 2 3 2" xfId="10957"/>
    <cellStyle name="20% - Ênfase6 13 2 2 4" xfId="7829"/>
    <cellStyle name="20% - Ênfase6 13 2 3" xfId="2357"/>
    <cellStyle name="20% - Ênfase6 13 2 3 2" xfId="5486"/>
    <cellStyle name="20% - Ênfase6 13 2 3 2 2" xfId="11745"/>
    <cellStyle name="20% - Ênfase6 13 2 3 3" xfId="8617"/>
    <cellStyle name="20% - Ênfase6 13 2 4" xfId="3922"/>
    <cellStyle name="20% - Ênfase6 13 2 4 2" xfId="10181"/>
    <cellStyle name="20% - Ênfase6 13 2 5" xfId="7053"/>
    <cellStyle name="20% - Ênfase6 13 3" xfId="1180"/>
    <cellStyle name="20% - Ênfase6 13 3 2" xfId="2745"/>
    <cellStyle name="20% - Ênfase6 13 3 2 2" xfId="5874"/>
    <cellStyle name="20% - Ênfase6 13 3 2 2 2" xfId="12133"/>
    <cellStyle name="20% - Ênfase6 13 3 2 3" xfId="9005"/>
    <cellStyle name="20% - Ênfase6 13 3 3" xfId="4310"/>
    <cellStyle name="20% - Ênfase6 13 3 3 2" xfId="10569"/>
    <cellStyle name="20% - Ênfase6 13 3 4" xfId="7441"/>
    <cellStyle name="20% - Ênfase6 13 4" xfId="1969"/>
    <cellStyle name="20% - Ênfase6 13 4 2" xfId="5098"/>
    <cellStyle name="20% - Ênfase6 13 4 2 2" xfId="11357"/>
    <cellStyle name="20% - Ênfase6 13 4 3" xfId="8229"/>
    <cellStyle name="20% - Ênfase6 13 5" xfId="3534"/>
    <cellStyle name="20% - Ênfase6 13 5 2" xfId="9793"/>
    <cellStyle name="20% - Ênfase6 13 6" xfId="6665"/>
    <cellStyle name="20% - Ênfase6 14" xfId="215"/>
    <cellStyle name="20% - Ênfase6 14 2" xfId="604"/>
    <cellStyle name="20% - Ênfase6 14 2 2" xfId="1381"/>
    <cellStyle name="20% - Ênfase6 14 2 2 2" xfId="2946"/>
    <cellStyle name="20% - Ênfase6 14 2 2 2 2" xfId="6075"/>
    <cellStyle name="20% - Ênfase6 14 2 2 2 2 2" xfId="12334"/>
    <cellStyle name="20% - Ênfase6 14 2 2 2 3" xfId="9206"/>
    <cellStyle name="20% - Ênfase6 14 2 2 3" xfId="4511"/>
    <cellStyle name="20% - Ênfase6 14 2 2 3 2" xfId="10770"/>
    <cellStyle name="20% - Ênfase6 14 2 2 4" xfId="7642"/>
    <cellStyle name="20% - Ênfase6 14 2 3" xfId="2170"/>
    <cellStyle name="20% - Ênfase6 14 2 3 2" xfId="5299"/>
    <cellStyle name="20% - Ênfase6 14 2 3 2 2" xfId="11558"/>
    <cellStyle name="20% - Ênfase6 14 2 3 3" xfId="8430"/>
    <cellStyle name="20% - Ênfase6 14 2 4" xfId="3735"/>
    <cellStyle name="20% - Ênfase6 14 2 4 2" xfId="9994"/>
    <cellStyle name="20% - Ênfase6 14 2 5" xfId="6866"/>
    <cellStyle name="20% - Ênfase6 14 3" xfId="993"/>
    <cellStyle name="20% - Ênfase6 14 3 2" xfId="2558"/>
    <cellStyle name="20% - Ênfase6 14 3 2 2" xfId="5687"/>
    <cellStyle name="20% - Ênfase6 14 3 2 2 2" xfId="11946"/>
    <cellStyle name="20% - Ênfase6 14 3 2 3" xfId="8818"/>
    <cellStyle name="20% - Ênfase6 14 3 3" xfId="4123"/>
    <cellStyle name="20% - Ênfase6 14 3 3 2" xfId="10382"/>
    <cellStyle name="20% - Ênfase6 14 3 4" xfId="7254"/>
    <cellStyle name="20% - Ênfase6 14 4" xfId="1782"/>
    <cellStyle name="20% - Ênfase6 14 4 2" xfId="4911"/>
    <cellStyle name="20% - Ênfase6 14 4 2 2" xfId="11170"/>
    <cellStyle name="20% - Ênfase6 14 4 3" xfId="8042"/>
    <cellStyle name="20% - Ênfase6 14 5" xfId="3347"/>
    <cellStyle name="20% - Ênfase6 14 5 2" xfId="9606"/>
    <cellStyle name="20% - Ênfase6 14 6" xfId="6478"/>
    <cellStyle name="20% - Ênfase6 15" xfId="415"/>
    <cellStyle name="20% - Ênfase6 15 2" xfId="804"/>
    <cellStyle name="20% - Ênfase6 15 2 2" xfId="1581"/>
    <cellStyle name="20% - Ênfase6 15 2 2 2" xfId="3146"/>
    <cellStyle name="20% - Ênfase6 15 2 2 2 2" xfId="6275"/>
    <cellStyle name="20% - Ênfase6 15 2 2 2 2 2" xfId="12534"/>
    <cellStyle name="20% - Ênfase6 15 2 2 2 3" xfId="9406"/>
    <cellStyle name="20% - Ênfase6 15 2 2 3" xfId="4711"/>
    <cellStyle name="20% - Ênfase6 15 2 2 3 2" xfId="10970"/>
    <cellStyle name="20% - Ênfase6 15 2 2 4" xfId="7842"/>
    <cellStyle name="20% - Ênfase6 15 2 3" xfId="2370"/>
    <cellStyle name="20% - Ênfase6 15 2 3 2" xfId="5499"/>
    <cellStyle name="20% - Ênfase6 15 2 3 2 2" xfId="11758"/>
    <cellStyle name="20% - Ênfase6 15 2 3 3" xfId="8630"/>
    <cellStyle name="20% - Ênfase6 15 2 4" xfId="3935"/>
    <cellStyle name="20% - Ênfase6 15 2 4 2" xfId="10194"/>
    <cellStyle name="20% - Ênfase6 15 2 5" xfId="7066"/>
    <cellStyle name="20% - Ênfase6 15 3" xfId="1193"/>
    <cellStyle name="20% - Ênfase6 15 3 2" xfId="2758"/>
    <cellStyle name="20% - Ênfase6 15 3 2 2" xfId="5887"/>
    <cellStyle name="20% - Ênfase6 15 3 2 2 2" xfId="12146"/>
    <cellStyle name="20% - Ênfase6 15 3 2 3" xfId="9018"/>
    <cellStyle name="20% - Ênfase6 15 3 3" xfId="4323"/>
    <cellStyle name="20% - Ênfase6 15 3 3 2" xfId="10582"/>
    <cellStyle name="20% - Ênfase6 15 3 4" xfId="7454"/>
    <cellStyle name="20% - Ênfase6 15 4" xfId="1982"/>
    <cellStyle name="20% - Ênfase6 15 4 2" xfId="5111"/>
    <cellStyle name="20% - Ênfase6 15 4 2 2" xfId="11370"/>
    <cellStyle name="20% - Ênfase6 15 4 3" xfId="8242"/>
    <cellStyle name="20% - Ênfase6 15 5" xfId="3547"/>
    <cellStyle name="20% - Ênfase6 15 5 2" xfId="9806"/>
    <cellStyle name="20% - Ênfase6 15 6" xfId="6678"/>
    <cellStyle name="20% - Ênfase6 16" xfId="429"/>
    <cellStyle name="20% - Ênfase6 16 2" xfId="1207"/>
    <cellStyle name="20% - Ênfase6 16 2 2" xfId="2772"/>
    <cellStyle name="20% - Ênfase6 16 2 2 2" xfId="5901"/>
    <cellStyle name="20% - Ênfase6 16 2 2 2 2" xfId="12160"/>
    <cellStyle name="20% - Ênfase6 16 2 2 3" xfId="9032"/>
    <cellStyle name="20% - Ênfase6 16 2 3" xfId="4337"/>
    <cellStyle name="20% - Ênfase6 16 2 3 2" xfId="10596"/>
    <cellStyle name="20% - Ênfase6 16 2 4" xfId="7468"/>
    <cellStyle name="20% - Ênfase6 16 3" xfId="1996"/>
    <cellStyle name="20% - Ênfase6 16 3 2" xfId="5125"/>
    <cellStyle name="20% - Ênfase6 16 3 2 2" xfId="11384"/>
    <cellStyle name="20% - Ênfase6 16 3 3" xfId="8256"/>
    <cellStyle name="20% - Ênfase6 16 4" xfId="3561"/>
    <cellStyle name="20% - Ênfase6 16 4 2" xfId="9820"/>
    <cellStyle name="20% - Ênfase6 16 5" xfId="6692"/>
    <cellStyle name="20% - Ênfase6 17" xfId="818"/>
    <cellStyle name="20% - Ênfase6 17 2" xfId="2384"/>
    <cellStyle name="20% - Ênfase6 17 2 2" xfId="5513"/>
    <cellStyle name="20% - Ênfase6 17 2 2 2" xfId="11772"/>
    <cellStyle name="20% - Ênfase6 17 2 3" xfId="8644"/>
    <cellStyle name="20% - Ênfase6 17 3" xfId="3949"/>
    <cellStyle name="20% - Ênfase6 17 3 2" xfId="10208"/>
    <cellStyle name="20% - Ênfase6 17 4" xfId="7080"/>
    <cellStyle name="20% - Ênfase6 18" xfId="1594"/>
    <cellStyle name="20% - Ênfase6 18 2" xfId="4724"/>
    <cellStyle name="20% - Ênfase6 18 2 2" xfId="10983"/>
    <cellStyle name="20% - Ênfase6 18 3" xfId="7855"/>
    <cellStyle name="20% - Ênfase6 19" xfId="1608"/>
    <cellStyle name="20% - Ênfase6 19 2" xfId="4737"/>
    <cellStyle name="20% - Ênfase6 19 2 2" xfId="10996"/>
    <cellStyle name="20% - Ênfase6 19 3" xfId="7868"/>
    <cellStyle name="20% - Ênfase6 2" xfId="54"/>
    <cellStyle name="20% - Ênfase6 2 2" xfId="108"/>
    <cellStyle name="20% - Ênfase6 2 2 2" xfId="295"/>
    <cellStyle name="20% - Ênfase6 2 2 2 2" xfId="684"/>
    <cellStyle name="20% - Ênfase6 2 2 2 2 2" xfId="1461"/>
    <cellStyle name="20% - Ênfase6 2 2 2 2 2 2" xfId="3026"/>
    <cellStyle name="20% - Ênfase6 2 2 2 2 2 2 2" xfId="6155"/>
    <cellStyle name="20% - Ênfase6 2 2 2 2 2 2 2 2" xfId="12414"/>
    <cellStyle name="20% - Ênfase6 2 2 2 2 2 2 3" xfId="9286"/>
    <cellStyle name="20% - Ênfase6 2 2 2 2 2 3" xfId="4591"/>
    <cellStyle name="20% - Ênfase6 2 2 2 2 2 3 2" xfId="10850"/>
    <cellStyle name="20% - Ênfase6 2 2 2 2 2 4" xfId="7722"/>
    <cellStyle name="20% - Ênfase6 2 2 2 2 3" xfId="2250"/>
    <cellStyle name="20% - Ênfase6 2 2 2 2 3 2" xfId="5379"/>
    <cellStyle name="20% - Ênfase6 2 2 2 2 3 2 2" xfId="11638"/>
    <cellStyle name="20% - Ênfase6 2 2 2 2 3 3" xfId="8510"/>
    <cellStyle name="20% - Ênfase6 2 2 2 2 4" xfId="3815"/>
    <cellStyle name="20% - Ênfase6 2 2 2 2 4 2" xfId="10074"/>
    <cellStyle name="20% - Ênfase6 2 2 2 2 5" xfId="6946"/>
    <cellStyle name="20% - Ênfase6 2 2 2 3" xfId="1073"/>
    <cellStyle name="20% - Ênfase6 2 2 2 3 2" xfId="2638"/>
    <cellStyle name="20% - Ênfase6 2 2 2 3 2 2" xfId="5767"/>
    <cellStyle name="20% - Ênfase6 2 2 2 3 2 2 2" xfId="12026"/>
    <cellStyle name="20% - Ênfase6 2 2 2 3 2 3" xfId="8898"/>
    <cellStyle name="20% - Ênfase6 2 2 2 3 3" xfId="4203"/>
    <cellStyle name="20% - Ênfase6 2 2 2 3 3 2" xfId="10462"/>
    <cellStyle name="20% - Ênfase6 2 2 2 3 4" xfId="7334"/>
    <cellStyle name="20% - Ênfase6 2 2 2 4" xfId="1862"/>
    <cellStyle name="20% - Ênfase6 2 2 2 4 2" xfId="4991"/>
    <cellStyle name="20% - Ênfase6 2 2 2 4 2 2" xfId="11250"/>
    <cellStyle name="20% - Ênfase6 2 2 2 4 3" xfId="8122"/>
    <cellStyle name="20% - Ênfase6 2 2 2 5" xfId="3427"/>
    <cellStyle name="20% - Ênfase6 2 2 2 5 2" xfId="9686"/>
    <cellStyle name="20% - Ênfase6 2 2 2 6" xfId="6558"/>
    <cellStyle name="20% - Ênfase6 2 2 3" xfId="497"/>
    <cellStyle name="20% - Ênfase6 2 2 3 2" xfId="1274"/>
    <cellStyle name="20% - Ênfase6 2 2 3 2 2" xfId="2839"/>
    <cellStyle name="20% - Ênfase6 2 2 3 2 2 2" xfId="5968"/>
    <cellStyle name="20% - Ênfase6 2 2 3 2 2 2 2" xfId="12227"/>
    <cellStyle name="20% - Ênfase6 2 2 3 2 2 3" xfId="9099"/>
    <cellStyle name="20% - Ênfase6 2 2 3 2 3" xfId="4404"/>
    <cellStyle name="20% - Ênfase6 2 2 3 2 3 2" xfId="10663"/>
    <cellStyle name="20% - Ênfase6 2 2 3 2 4" xfId="7535"/>
    <cellStyle name="20% - Ênfase6 2 2 3 3" xfId="2063"/>
    <cellStyle name="20% - Ênfase6 2 2 3 3 2" xfId="5192"/>
    <cellStyle name="20% - Ênfase6 2 2 3 3 2 2" xfId="11451"/>
    <cellStyle name="20% - Ênfase6 2 2 3 3 3" xfId="8323"/>
    <cellStyle name="20% - Ênfase6 2 2 3 4" xfId="3628"/>
    <cellStyle name="20% - Ênfase6 2 2 3 4 2" xfId="9887"/>
    <cellStyle name="20% - Ênfase6 2 2 3 5" xfId="6759"/>
    <cellStyle name="20% - Ênfase6 2 2 4" xfId="886"/>
    <cellStyle name="20% - Ênfase6 2 2 4 2" xfId="2451"/>
    <cellStyle name="20% - Ênfase6 2 2 4 2 2" xfId="5580"/>
    <cellStyle name="20% - Ênfase6 2 2 4 2 2 2" xfId="11839"/>
    <cellStyle name="20% - Ênfase6 2 2 4 2 3" xfId="8711"/>
    <cellStyle name="20% - Ênfase6 2 2 4 3" xfId="4016"/>
    <cellStyle name="20% - Ênfase6 2 2 4 3 2" xfId="10275"/>
    <cellStyle name="20% - Ênfase6 2 2 4 4" xfId="7147"/>
    <cellStyle name="20% - Ênfase6 2 2 5" xfId="1675"/>
    <cellStyle name="20% - Ênfase6 2 2 5 2" xfId="4804"/>
    <cellStyle name="20% - Ênfase6 2 2 5 2 2" xfId="11063"/>
    <cellStyle name="20% - Ênfase6 2 2 5 3" xfId="7935"/>
    <cellStyle name="20% - Ênfase6 2 2 6" xfId="3240"/>
    <cellStyle name="20% - Ênfase6 2 2 6 2" xfId="9499"/>
    <cellStyle name="20% - Ênfase6 2 2 7" xfId="6371"/>
    <cellStyle name="20% - Ênfase6 2 3" xfId="242"/>
    <cellStyle name="20% - Ênfase6 2 3 2" xfId="631"/>
    <cellStyle name="20% - Ênfase6 2 3 2 2" xfId="1408"/>
    <cellStyle name="20% - Ênfase6 2 3 2 2 2" xfId="2973"/>
    <cellStyle name="20% - Ênfase6 2 3 2 2 2 2" xfId="6102"/>
    <cellStyle name="20% - Ênfase6 2 3 2 2 2 2 2" xfId="12361"/>
    <cellStyle name="20% - Ênfase6 2 3 2 2 2 3" xfId="9233"/>
    <cellStyle name="20% - Ênfase6 2 3 2 2 3" xfId="4538"/>
    <cellStyle name="20% - Ênfase6 2 3 2 2 3 2" xfId="10797"/>
    <cellStyle name="20% - Ênfase6 2 3 2 2 4" xfId="7669"/>
    <cellStyle name="20% - Ênfase6 2 3 2 3" xfId="2197"/>
    <cellStyle name="20% - Ênfase6 2 3 2 3 2" xfId="5326"/>
    <cellStyle name="20% - Ênfase6 2 3 2 3 2 2" xfId="11585"/>
    <cellStyle name="20% - Ênfase6 2 3 2 3 3" xfId="8457"/>
    <cellStyle name="20% - Ênfase6 2 3 2 4" xfId="3762"/>
    <cellStyle name="20% - Ênfase6 2 3 2 4 2" xfId="10021"/>
    <cellStyle name="20% - Ênfase6 2 3 2 5" xfId="6893"/>
    <cellStyle name="20% - Ênfase6 2 3 3" xfId="1020"/>
    <cellStyle name="20% - Ênfase6 2 3 3 2" xfId="2585"/>
    <cellStyle name="20% - Ênfase6 2 3 3 2 2" xfId="5714"/>
    <cellStyle name="20% - Ênfase6 2 3 3 2 2 2" xfId="11973"/>
    <cellStyle name="20% - Ênfase6 2 3 3 2 3" xfId="8845"/>
    <cellStyle name="20% - Ênfase6 2 3 3 3" xfId="4150"/>
    <cellStyle name="20% - Ênfase6 2 3 3 3 2" xfId="10409"/>
    <cellStyle name="20% - Ênfase6 2 3 3 4" xfId="7281"/>
    <cellStyle name="20% - Ênfase6 2 3 4" xfId="1809"/>
    <cellStyle name="20% - Ênfase6 2 3 4 2" xfId="4938"/>
    <cellStyle name="20% - Ênfase6 2 3 4 2 2" xfId="11197"/>
    <cellStyle name="20% - Ênfase6 2 3 4 3" xfId="8069"/>
    <cellStyle name="20% - Ênfase6 2 3 5" xfId="3374"/>
    <cellStyle name="20% - Ênfase6 2 3 5 2" xfId="9633"/>
    <cellStyle name="20% - Ênfase6 2 3 6" xfId="6505"/>
    <cellStyle name="20% - Ênfase6 2 4" xfId="444"/>
    <cellStyle name="20% - Ênfase6 2 4 2" xfId="1221"/>
    <cellStyle name="20% - Ênfase6 2 4 2 2" xfId="2786"/>
    <cellStyle name="20% - Ênfase6 2 4 2 2 2" xfId="5915"/>
    <cellStyle name="20% - Ênfase6 2 4 2 2 2 2" xfId="12174"/>
    <cellStyle name="20% - Ênfase6 2 4 2 2 3" xfId="9046"/>
    <cellStyle name="20% - Ênfase6 2 4 2 3" xfId="4351"/>
    <cellStyle name="20% - Ênfase6 2 4 2 3 2" xfId="10610"/>
    <cellStyle name="20% - Ênfase6 2 4 2 4" xfId="7482"/>
    <cellStyle name="20% - Ênfase6 2 4 3" xfId="2010"/>
    <cellStyle name="20% - Ênfase6 2 4 3 2" xfId="5139"/>
    <cellStyle name="20% - Ênfase6 2 4 3 2 2" xfId="11398"/>
    <cellStyle name="20% - Ênfase6 2 4 3 3" xfId="8270"/>
    <cellStyle name="20% - Ênfase6 2 4 4" xfId="3575"/>
    <cellStyle name="20% - Ênfase6 2 4 4 2" xfId="9834"/>
    <cellStyle name="20% - Ênfase6 2 4 5" xfId="6706"/>
    <cellStyle name="20% - Ênfase6 2 5" xfId="833"/>
    <cellStyle name="20% - Ênfase6 2 5 2" xfId="2398"/>
    <cellStyle name="20% - Ênfase6 2 5 2 2" xfId="5527"/>
    <cellStyle name="20% - Ênfase6 2 5 2 2 2" xfId="11786"/>
    <cellStyle name="20% - Ênfase6 2 5 2 3" xfId="8658"/>
    <cellStyle name="20% - Ênfase6 2 5 3" xfId="3963"/>
    <cellStyle name="20% - Ênfase6 2 5 3 2" xfId="10222"/>
    <cellStyle name="20% - Ênfase6 2 5 4" xfId="7094"/>
    <cellStyle name="20% - Ênfase6 2 6" xfId="1622"/>
    <cellStyle name="20% - Ênfase6 2 6 2" xfId="4751"/>
    <cellStyle name="20% - Ênfase6 2 6 2 2" xfId="11010"/>
    <cellStyle name="20% - Ênfase6 2 6 3" xfId="7882"/>
    <cellStyle name="20% - Ênfase6 2 7" xfId="3187"/>
    <cellStyle name="20% - Ênfase6 2 7 2" xfId="9446"/>
    <cellStyle name="20% - Ênfase6 2 8" xfId="6318"/>
    <cellStyle name="20% - Ênfase6 20" xfId="3173"/>
    <cellStyle name="20% - Ênfase6 20 2" xfId="9432"/>
    <cellStyle name="20% - Ênfase6 21" xfId="3159"/>
    <cellStyle name="20% - Ênfase6 21 2" xfId="9419"/>
    <cellStyle name="20% - Ênfase6 22" xfId="6289"/>
    <cellStyle name="20% - Ênfase6 22 2" xfId="12548"/>
    <cellStyle name="20% - Ênfase6 23" xfId="6303"/>
    <cellStyle name="20% - Ênfase6 24" xfId="12562"/>
    <cellStyle name="20% - Ênfase6 3" xfId="67"/>
    <cellStyle name="20% - Ênfase6 3 2" xfId="121"/>
    <cellStyle name="20% - Ênfase6 3 2 2" xfId="308"/>
    <cellStyle name="20% - Ênfase6 3 2 2 2" xfId="697"/>
    <cellStyle name="20% - Ênfase6 3 2 2 2 2" xfId="1474"/>
    <cellStyle name="20% - Ênfase6 3 2 2 2 2 2" xfId="3039"/>
    <cellStyle name="20% - Ênfase6 3 2 2 2 2 2 2" xfId="6168"/>
    <cellStyle name="20% - Ênfase6 3 2 2 2 2 2 2 2" xfId="12427"/>
    <cellStyle name="20% - Ênfase6 3 2 2 2 2 2 3" xfId="9299"/>
    <cellStyle name="20% - Ênfase6 3 2 2 2 2 3" xfId="4604"/>
    <cellStyle name="20% - Ênfase6 3 2 2 2 2 3 2" xfId="10863"/>
    <cellStyle name="20% - Ênfase6 3 2 2 2 2 4" xfId="7735"/>
    <cellStyle name="20% - Ênfase6 3 2 2 2 3" xfId="2263"/>
    <cellStyle name="20% - Ênfase6 3 2 2 2 3 2" xfId="5392"/>
    <cellStyle name="20% - Ênfase6 3 2 2 2 3 2 2" xfId="11651"/>
    <cellStyle name="20% - Ênfase6 3 2 2 2 3 3" xfId="8523"/>
    <cellStyle name="20% - Ênfase6 3 2 2 2 4" xfId="3828"/>
    <cellStyle name="20% - Ênfase6 3 2 2 2 4 2" xfId="10087"/>
    <cellStyle name="20% - Ênfase6 3 2 2 2 5" xfId="6959"/>
    <cellStyle name="20% - Ênfase6 3 2 2 3" xfId="1086"/>
    <cellStyle name="20% - Ênfase6 3 2 2 3 2" xfId="2651"/>
    <cellStyle name="20% - Ênfase6 3 2 2 3 2 2" xfId="5780"/>
    <cellStyle name="20% - Ênfase6 3 2 2 3 2 2 2" xfId="12039"/>
    <cellStyle name="20% - Ênfase6 3 2 2 3 2 3" xfId="8911"/>
    <cellStyle name="20% - Ênfase6 3 2 2 3 3" xfId="4216"/>
    <cellStyle name="20% - Ênfase6 3 2 2 3 3 2" xfId="10475"/>
    <cellStyle name="20% - Ênfase6 3 2 2 3 4" xfId="7347"/>
    <cellStyle name="20% - Ênfase6 3 2 2 4" xfId="1875"/>
    <cellStyle name="20% - Ênfase6 3 2 2 4 2" xfId="5004"/>
    <cellStyle name="20% - Ênfase6 3 2 2 4 2 2" xfId="11263"/>
    <cellStyle name="20% - Ênfase6 3 2 2 4 3" xfId="8135"/>
    <cellStyle name="20% - Ênfase6 3 2 2 5" xfId="3440"/>
    <cellStyle name="20% - Ênfase6 3 2 2 5 2" xfId="9699"/>
    <cellStyle name="20% - Ênfase6 3 2 2 6" xfId="6571"/>
    <cellStyle name="20% - Ênfase6 3 2 3" xfId="510"/>
    <cellStyle name="20% - Ênfase6 3 2 3 2" xfId="1287"/>
    <cellStyle name="20% - Ênfase6 3 2 3 2 2" xfId="2852"/>
    <cellStyle name="20% - Ênfase6 3 2 3 2 2 2" xfId="5981"/>
    <cellStyle name="20% - Ênfase6 3 2 3 2 2 2 2" xfId="12240"/>
    <cellStyle name="20% - Ênfase6 3 2 3 2 2 3" xfId="9112"/>
    <cellStyle name="20% - Ênfase6 3 2 3 2 3" xfId="4417"/>
    <cellStyle name="20% - Ênfase6 3 2 3 2 3 2" xfId="10676"/>
    <cellStyle name="20% - Ênfase6 3 2 3 2 4" xfId="7548"/>
    <cellStyle name="20% - Ênfase6 3 2 3 3" xfId="2076"/>
    <cellStyle name="20% - Ênfase6 3 2 3 3 2" xfId="5205"/>
    <cellStyle name="20% - Ênfase6 3 2 3 3 2 2" xfId="11464"/>
    <cellStyle name="20% - Ênfase6 3 2 3 3 3" xfId="8336"/>
    <cellStyle name="20% - Ênfase6 3 2 3 4" xfId="3641"/>
    <cellStyle name="20% - Ênfase6 3 2 3 4 2" xfId="9900"/>
    <cellStyle name="20% - Ênfase6 3 2 3 5" xfId="6772"/>
    <cellStyle name="20% - Ênfase6 3 2 4" xfId="899"/>
    <cellStyle name="20% - Ênfase6 3 2 4 2" xfId="2464"/>
    <cellStyle name="20% - Ênfase6 3 2 4 2 2" xfId="5593"/>
    <cellStyle name="20% - Ênfase6 3 2 4 2 2 2" xfId="11852"/>
    <cellStyle name="20% - Ênfase6 3 2 4 2 3" xfId="8724"/>
    <cellStyle name="20% - Ênfase6 3 2 4 3" xfId="4029"/>
    <cellStyle name="20% - Ênfase6 3 2 4 3 2" xfId="10288"/>
    <cellStyle name="20% - Ênfase6 3 2 4 4" xfId="7160"/>
    <cellStyle name="20% - Ênfase6 3 2 5" xfId="1688"/>
    <cellStyle name="20% - Ênfase6 3 2 5 2" xfId="4817"/>
    <cellStyle name="20% - Ênfase6 3 2 5 2 2" xfId="11076"/>
    <cellStyle name="20% - Ênfase6 3 2 5 3" xfId="7948"/>
    <cellStyle name="20% - Ênfase6 3 2 6" xfId="3253"/>
    <cellStyle name="20% - Ênfase6 3 2 6 2" xfId="9512"/>
    <cellStyle name="20% - Ênfase6 3 2 7" xfId="6384"/>
    <cellStyle name="20% - Ênfase6 3 3" xfId="255"/>
    <cellStyle name="20% - Ênfase6 3 3 2" xfId="644"/>
    <cellStyle name="20% - Ênfase6 3 3 2 2" xfId="1421"/>
    <cellStyle name="20% - Ênfase6 3 3 2 2 2" xfId="2986"/>
    <cellStyle name="20% - Ênfase6 3 3 2 2 2 2" xfId="6115"/>
    <cellStyle name="20% - Ênfase6 3 3 2 2 2 2 2" xfId="12374"/>
    <cellStyle name="20% - Ênfase6 3 3 2 2 2 3" xfId="9246"/>
    <cellStyle name="20% - Ênfase6 3 3 2 2 3" xfId="4551"/>
    <cellStyle name="20% - Ênfase6 3 3 2 2 3 2" xfId="10810"/>
    <cellStyle name="20% - Ênfase6 3 3 2 2 4" xfId="7682"/>
    <cellStyle name="20% - Ênfase6 3 3 2 3" xfId="2210"/>
    <cellStyle name="20% - Ênfase6 3 3 2 3 2" xfId="5339"/>
    <cellStyle name="20% - Ênfase6 3 3 2 3 2 2" xfId="11598"/>
    <cellStyle name="20% - Ênfase6 3 3 2 3 3" xfId="8470"/>
    <cellStyle name="20% - Ênfase6 3 3 2 4" xfId="3775"/>
    <cellStyle name="20% - Ênfase6 3 3 2 4 2" xfId="10034"/>
    <cellStyle name="20% - Ênfase6 3 3 2 5" xfId="6906"/>
    <cellStyle name="20% - Ênfase6 3 3 3" xfId="1033"/>
    <cellStyle name="20% - Ênfase6 3 3 3 2" xfId="2598"/>
    <cellStyle name="20% - Ênfase6 3 3 3 2 2" xfId="5727"/>
    <cellStyle name="20% - Ênfase6 3 3 3 2 2 2" xfId="11986"/>
    <cellStyle name="20% - Ênfase6 3 3 3 2 3" xfId="8858"/>
    <cellStyle name="20% - Ênfase6 3 3 3 3" xfId="4163"/>
    <cellStyle name="20% - Ênfase6 3 3 3 3 2" xfId="10422"/>
    <cellStyle name="20% - Ênfase6 3 3 3 4" xfId="7294"/>
    <cellStyle name="20% - Ênfase6 3 3 4" xfId="1822"/>
    <cellStyle name="20% - Ênfase6 3 3 4 2" xfId="4951"/>
    <cellStyle name="20% - Ênfase6 3 3 4 2 2" xfId="11210"/>
    <cellStyle name="20% - Ênfase6 3 3 4 3" xfId="8082"/>
    <cellStyle name="20% - Ênfase6 3 3 5" xfId="3387"/>
    <cellStyle name="20% - Ênfase6 3 3 5 2" xfId="9646"/>
    <cellStyle name="20% - Ênfase6 3 3 6" xfId="6518"/>
    <cellStyle name="20% - Ênfase6 3 4" xfId="457"/>
    <cellStyle name="20% - Ênfase6 3 4 2" xfId="1234"/>
    <cellStyle name="20% - Ênfase6 3 4 2 2" xfId="2799"/>
    <cellStyle name="20% - Ênfase6 3 4 2 2 2" xfId="5928"/>
    <cellStyle name="20% - Ênfase6 3 4 2 2 2 2" xfId="12187"/>
    <cellStyle name="20% - Ênfase6 3 4 2 2 3" xfId="9059"/>
    <cellStyle name="20% - Ênfase6 3 4 2 3" xfId="4364"/>
    <cellStyle name="20% - Ênfase6 3 4 2 3 2" xfId="10623"/>
    <cellStyle name="20% - Ênfase6 3 4 2 4" xfId="7495"/>
    <cellStyle name="20% - Ênfase6 3 4 3" xfId="2023"/>
    <cellStyle name="20% - Ênfase6 3 4 3 2" xfId="5152"/>
    <cellStyle name="20% - Ênfase6 3 4 3 2 2" xfId="11411"/>
    <cellStyle name="20% - Ênfase6 3 4 3 3" xfId="8283"/>
    <cellStyle name="20% - Ênfase6 3 4 4" xfId="3588"/>
    <cellStyle name="20% - Ênfase6 3 4 4 2" xfId="9847"/>
    <cellStyle name="20% - Ênfase6 3 4 5" xfId="6719"/>
    <cellStyle name="20% - Ênfase6 3 5" xfId="846"/>
    <cellStyle name="20% - Ênfase6 3 5 2" xfId="2411"/>
    <cellStyle name="20% - Ênfase6 3 5 2 2" xfId="5540"/>
    <cellStyle name="20% - Ênfase6 3 5 2 2 2" xfId="11799"/>
    <cellStyle name="20% - Ênfase6 3 5 2 3" xfId="8671"/>
    <cellStyle name="20% - Ênfase6 3 5 3" xfId="3976"/>
    <cellStyle name="20% - Ênfase6 3 5 3 2" xfId="10235"/>
    <cellStyle name="20% - Ênfase6 3 5 4" xfId="7107"/>
    <cellStyle name="20% - Ênfase6 3 6" xfId="1635"/>
    <cellStyle name="20% - Ênfase6 3 6 2" xfId="4764"/>
    <cellStyle name="20% - Ênfase6 3 6 2 2" xfId="11023"/>
    <cellStyle name="20% - Ênfase6 3 6 3" xfId="7895"/>
    <cellStyle name="20% - Ênfase6 3 7" xfId="3200"/>
    <cellStyle name="20% - Ênfase6 3 7 2" xfId="9459"/>
    <cellStyle name="20% - Ênfase6 3 8" xfId="6331"/>
    <cellStyle name="20% - Ênfase6 4" xfId="94"/>
    <cellStyle name="20% - Ênfase6 4 2" xfId="281"/>
    <cellStyle name="20% - Ênfase6 4 2 2" xfId="670"/>
    <cellStyle name="20% - Ênfase6 4 2 2 2" xfId="1447"/>
    <cellStyle name="20% - Ênfase6 4 2 2 2 2" xfId="3012"/>
    <cellStyle name="20% - Ênfase6 4 2 2 2 2 2" xfId="6141"/>
    <cellStyle name="20% - Ênfase6 4 2 2 2 2 2 2" xfId="12400"/>
    <cellStyle name="20% - Ênfase6 4 2 2 2 2 3" xfId="9272"/>
    <cellStyle name="20% - Ênfase6 4 2 2 2 3" xfId="4577"/>
    <cellStyle name="20% - Ênfase6 4 2 2 2 3 2" xfId="10836"/>
    <cellStyle name="20% - Ênfase6 4 2 2 2 4" xfId="7708"/>
    <cellStyle name="20% - Ênfase6 4 2 2 3" xfId="2236"/>
    <cellStyle name="20% - Ênfase6 4 2 2 3 2" xfId="5365"/>
    <cellStyle name="20% - Ênfase6 4 2 2 3 2 2" xfId="11624"/>
    <cellStyle name="20% - Ênfase6 4 2 2 3 3" xfId="8496"/>
    <cellStyle name="20% - Ênfase6 4 2 2 4" xfId="3801"/>
    <cellStyle name="20% - Ênfase6 4 2 2 4 2" xfId="10060"/>
    <cellStyle name="20% - Ênfase6 4 2 2 5" xfId="6932"/>
    <cellStyle name="20% - Ênfase6 4 2 3" xfId="1059"/>
    <cellStyle name="20% - Ênfase6 4 2 3 2" xfId="2624"/>
    <cellStyle name="20% - Ênfase6 4 2 3 2 2" xfId="5753"/>
    <cellStyle name="20% - Ênfase6 4 2 3 2 2 2" xfId="12012"/>
    <cellStyle name="20% - Ênfase6 4 2 3 2 3" xfId="8884"/>
    <cellStyle name="20% - Ênfase6 4 2 3 3" xfId="4189"/>
    <cellStyle name="20% - Ênfase6 4 2 3 3 2" xfId="10448"/>
    <cellStyle name="20% - Ênfase6 4 2 3 4" xfId="7320"/>
    <cellStyle name="20% - Ênfase6 4 2 4" xfId="1848"/>
    <cellStyle name="20% - Ênfase6 4 2 4 2" xfId="4977"/>
    <cellStyle name="20% - Ênfase6 4 2 4 2 2" xfId="11236"/>
    <cellStyle name="20% - Ênfase6 4 2 4 3" xfId="8108"/>
    <cellStyle name="20% - Ênfase6 4 2 5" xfId="3413"/>
    <cellStyle name="20% - Ênfase6 4 2 5 2" xfId="9672"/>
    <cellStyle name="20% - Ênfase6 4 2 6" xfId="6544"/>
    <cellStyle name="20% - Ênfase6 4 3" xfId="483"/>
    <cellStyle name="20% - Ênfase6 4 3 2" xfId="1260"/>
    <cellStyle name="20% - Ênfase6 4 3 2 2" xfId="2825"/>
    <cellStyle name="20% - Ênfase6 4 3 2 2 2" xfId="5954"/>
    <cellStyle name="20% - Ênfase6 4 3 2 2 2 2" xfId="12213"/>
    <cellStyle name="20% - Ênfase6 4 3 2 2 3" xfId="9085"/>
    <cellStyle name="20% - Ênfase6 4 3 2 3" xfId="4390"/>
    <cellStyle name="20% - Ênfase6 4 3 2 3 2" xfId="10649"/>
    <cellStyle name="20% - Ênfase6 4 3 2 4" xfId="7521"/>
    <cellStyle name="20% - Ênfase6 4 3 3" xfId="2049"/>
    <cellStyle name="20% - Ênfase6 4 3 3 2" xfId="5178"/>
    <cellStyle name="20% - Ênfase6 4 3 3 2 2" xfId="11437"/>
    <cellStyle name="20% - Ênfase6 4 3 3 3" xfId="8309"/>
    <cellStyle name="20% - Ênfase6 4 3 4" xfId="3614"/>
    <cellStyle name="20% - Ênfase6 4 3 4 2" xfId="9873"/>
    <cellStyle name="20% - Ênfase6 4 3 5" xfId="6745"/>
    <cellStyle name="20% - Ênfase6 4 4" xfId="872"/>
    <cellStyle name="20% - Ênfase6 4 4 2" xfId="2437"/>
    <cellStyle name="20% - Ênfase6 4 4 2 2" xfId="5566"/>
    <cellStyle name="20% - Ênfase6 4 4 2 2 2" xfId="11825"/>
    <cellStyle name="20% - Ênfase6 4 4 2 3" xfId="8697"/>
    <cellStyle name="20% - Ênfase6 4 4 3" xfId="4002"/>
    <cellStyle name="20% - Ênfase6 4 4 3 2" xfId="10261"/>
    <cellStyle name="20% - Ênfase6 4 4 4" xfId="7133"/>
    <cellStyle name="20% - Ênfase6 4 5" xfId="1661"/>
    <cellStyle name="20% - Ênfase6 4 5 2" xfId="4790"/>
    <cellStyle name="20% - Ênfase6 4 5 2 2" xfId="11049"/>
    <cellStyle name="20% - Ênfase6 4 5 3" xfId="7921"/>
    <cellStyle name="20% - Ênfase6 4 6" xfId="3226"/>
    <cellStyle name="20% - Ênfase6 4 6 2" xfId="9485"/>
    <cellStyle name="20% - Ênfase6 4 7" xfId="6357"/>
    <cellStyle name="20% - Ênfase6 5" xfId="80"/>
    <cellStyle name="20% - Ênfase6 5 2" xfId="268"/>
    <cellStyle name="20% - Ênfase6 5 2 2" xfId="657"/>
    <cellStyle name="20% - Ênfase6 5 2 2 2" xfId="1434"/>
    <cellStyle name="20% - Ênfase6 5 2 2 2 2" xfId="2999"/>
    <cellStyle name="20% - Ênfase6 5 2 2 2 2 2" xfId="6128"/>
    <cellStyle name="20% - Ênfase6 5 2 2 2 2 2 2" xfId="12387"/>
    <cellStyle name="20% - Ênfase6 5 2 2 2 2 3" xfId="9259"/>
    <cellStyle name="20% - Ênfase6 5 2 2 2 3" xfId="4564"/>
    <cellStyle name="20% - Ênfase6 5 2 2 2 3 2" xfId="10823"/>
    <cellStyle name="20% - Ênfase6 5 2 2 2 4" xfId="7695"/>
    <cellStyle name="20% - Ênfase6 5 2 2 3" xfId="2223"/>
    <cellStyle name="20% - Ênfase6 5 2 2 3 2" xfId="5352"/>
    <cellStyle name="20% - Ênfase6 5 2 2 3 2 2" xfId="11611"/>
    <cellStyle name="20% - Ênfase6 5 2 2 3 3" xfId="8483"/>
    <cellStyle name="20% - Ênfase6 5 2 2 4" xfId="3788"/>
    <cellStyle name="20% - Ênfase6 5 2 2 4 2" xfId="10047"/>
    <cellStyle name="20% - Ênfase6 5 2 2 5" xfId="6919"/>
    <cellStyle name="20% - Ênfase6 5 2 3" xfId="1046"/>
    <cellStyle name="20% - Ênfase6 5 2 3 2" xfId="2611"/>
    <cellStyle name="20% - Ênfase6 5 2 3 2 2" xfId="5740"/>
    <cellStyle name="20% - Ênfase6 5 2 3 2 2 2" xfId="11999"/>
    <cellStyle name="20% - Ênfase6 5 2 3 2 3" xfId="8871"/>
    <cellStyle name="20% - Ênfase6 5 2 3 3" xfId="4176"/>
    <cellStyle name="20% - Ênfase6 5 2 3 3 2" xfId="10435"/>
    <cellStyle name="20% - Ênfase6 5 2 3 4" xfId="7307"/>
    <cellStyle name="20% - Ênfase6 5 2 4" xfId="1835"/>
    <cellStyle name="20% - Ênfase6 5 2 4 2" xfId="4964"/>
    <cellStyle name="20% - Ênfase6 5 2 4 2 2" xfId="11223"/>
    <cellStyle name="20% - Ênfase6 5 2 4 3" xfId="8095"/>
    <cellStyle name="20% - Ênfase6 5 2 5" xfId="3400"/>
    <cellStyle name="20% - Ênfase6 5 2 5 2" xfId="9659"/>
    <cellStyle name="20% - Ênfase6 5 2 6" xfId="6531"/>
    <cellStyle name="20% - Ênfase6 5 3" xfId="470"/>
    <cellStyle name="20% - Ênfase6 5 3 2" xfId="1247"/>
    <cellStyle name="20% - Ênfase6 5 3 2 2" xfId="2812"/>
    <cellStyle name="20% - Ênfase6 5 3 2 2 2" xfId="5941"/>
    <cellStyle name="20% - Ênfase6 5 3 2 2 2 2" xfId="12200"/>
    <cellStyle name="20% - Ênfase6 5 3 2 2 3" xfId="9072"/>
    <cellStyle name="20% - Ênfase6 5 3 2 3" xfId="4377"/>
    <cellStyle name="20% - Ênfase6 5 3 2 3 2" xfId="10636"/>
    <cellStyle name="20% - Ênfase6 5 3 2 4" xfId="7508"/>
    <cellStyle name="20% - Ênfase6 5 3 3" xfId="2036"/>
    <cellStyle name="20% - Ênfase6 5 3 3 2" xfId="5165"/>
    <cellStyle name="20% - Ênfase6 5 3 3 2 2" xfId="11424"/>
    <cellStyle name="20% - Ênfase6 5 3 3 3" xfId="8296"/>
    <cellStyle name="20% - Ênfase6 5 3 4" xfId="3601"/>
    <cellStyle name="20% - Ênfase6 5 3 4 2" xfId="9860"/>
    <cellStyle name="20% - Ênfase6 5 3 5" xfId="6732"/>
    <cellStyle name="20% - Ênfase6 5 4" xfId="859"/>
    <cellStyle name="20% - Ênfase6 5 4 2" xfId="2424"/>
    <cellStyle name="20% - Ênfase6 5 4 2 2" xfId="5553"/>
    <cellStyle name="20% - Ênfase6 5 4 2 2 2" xfId="11812"/>
    <cellStyle name="20% - Ênfase6 5 4 2 3" xfId="8684"/>
    <cellStyle name="20% - Ênfase6 5 4 3" xfId="3989"/>
    <cellStyle name="20% - Ênfase6 5 4 3 2" xfId="10248"/>
    <cellStyle name="20% - Ênfase6 5 4 4" xfId="7120"/>
    <cellStyle name="20% - Ênfase6 5 5" xfId="1648"/>
    <cellStyle name="20% - Ênfase6 5 5 2" xfId="4777"/>
    <cellStyle name="20% - Ênfase6 5 5 2 2" xfId="11036"/>
    <cellStyle name="20% - Ênfase6 5 5 3" xfId="7908"/>
    <cellStyle name="20% - Ênfase6 5 6" xfId="3213"/>
    <cellStyle name="20% - Ênfase6 5 6 2" xfId="9472"/>
    <cellStyle name="20% - Ênfase6 5 7" xfId="6344"/>
    <cellStyle name="20% - Ênfase6 6" xfId="134"/>
    <cellStyle name="20% - Ênfase6 6 2" xfId="321"/>
    <cellStyle name="20% - Ênfase6 6 2 2" xfId="710"/>
    <cellStyle name="20% - Ênfase6 6 2 2 2" xfId="1487"/>
    <cellStyle name="20% - Ênfase6 6 2 2 2 2" xfId="3052"/>
    <cellStyle name="20% - Ênfase6 6 2 2 2 2 2" xfId="6181"/>
    <cellStyle name="20% - Ênfase6 6 2 2 2 2 2 2" xfId="12440"/>
    <cellStyle name="20% - Ênfase6 6 2 2 2 2 3" xfId="9312"/>
    <cellStyle name="20% - Ênfase6 6 2 2 2 3" xfId="4617"/>
    <cellStyle name="20% - Ênfase6 6 2 2 2 3 2" xfId="10876"/>
    <cellStyle name="20% - Ênfase6 6 2 2 2 4" xfId="7748"/>
    <cellStyle name="20% - Ênfase6 6 2 2 3" xfId="2276"/>
    <cellStyle name="20% - Ênfase6 6 2 2 3 2" xfId="5405"/>
    <cellStyle name="20% - Ênfase6 6 2 2 3 2 2" xfId="11664"/>
    <cellStyle name="20% - Ênfase6 6 2 2 3 3" xfId="8536"/>
    <cellStyle name="20% - Ênfase6 6 2 2 4" xfId="3841"/>
    <cellStyle name="20% - Ênfase6 6 2 2 4 2" xfId="10100"/>
    <cellStyle name="20% - Ênfase6 6 2 2 5" xfId="6972"/>
    <cellStyle name="20% - Ênfase6 6 2 3" xfId="1099"/>
    <cellStyle name="20% - Ênfase6 6 2 3 2" xfId="2664"/>
    <cellStyle name="20% - Ênfase6 6 2 3 2 2" xfId="5793"/>
    <cellStyle name="20% - Ênfase6 6 2 3 2 2 2" xfId="12052"/>
    <cellStyle name="20% - Ênfase6 6 2 3 2 3" xfId="8924"/>
    <cellStyle name="20% - Ênfase6 6 2 3 3" xfId="4229"/>
    <cellStyle name="20% - Ênfase6 6 2 3 3 2" xfId="10488"/>
    <cellStyle name="20% - Ênfase6 6 2 3 4" xfId="7360"/>
    <cellStyle name="20% - Ênfase6 6 2 4" xfId="1888"/>
    <cellStyle name="20% - Ênfase6 6 2 4 2" xfId="5017"/>
    <cellStyle name="20% - Ênfase6 6 2 4 2 2" xfId="11276"/>
    <cellStyle name="20% - Ênfase6 6 2 4 3" xfId="8148"/>
    <cellStyle name="20% - Ênfase6 6 2 5" xfId="3453"/>
    <cellStyle name="20% - Ênfase6 6 2 5 2" xfId="9712"/>
    <cellStyle name="20% - Ênfase6 6 2 6" xfId="6584"/>
    <cellStyle name="20% - Ênfase6 6 3" xfId="523"/>
    <cellStyle name="20% - Ênfase6 6 3 2" xfId="1300"/>
    <cellStyle name="20% - Ênfase6 6 3 2 2" xfId="2865"/>
    <cellStyle name="20% - Ênfase6 6 3 2 2 2" xfId="5994"/>
    <cellStyle name="20% - Ênfase6 6 3 2 2 2 2" xfId="12253"/>
    <cellStyle name="20% - Ênfase6 6 3 2 2 3" xfId="9125"/>
    <cellStyle name="20% - Ênfase6 6 3 2 3" xfId="4430"/>
    <cellStyle name="20% - Ênfase6 6 3 2 3 2" xfId="10689"/>
    <cellStyle name="20% - Ênfase6 6 3 2 4" xfId="7561"/>
    <cellStyle name="20% - Ênfase6 6 3 3" xfId="2089"/>
    <cellStyle name="20% - Ênfase6 6 3 3 2" xfId="5218"/>
    <cellStyle name="20% - Ênfase6 6 3 3 2 2" xfId="11477"/>
    <cellStyle name="20% - Ênfase6 6 3 3 3" xfId="8349"/>
    <cellStyle name="20% - Ênfase6 6 3 4" xfId="3654"/>
    <cellStyle name="20% - Ênfase6 6 3 4 2" xfId="9913"/>
    <cellStyle name="20% - Ênfase6 6 3 5" xfId="6785"/>
    <cellStyle name="20% - Ênfase6 6 4" xfId="912"/>
    <cellStyle name="20% - Ênfase6 6 4 2" xfId="2477"/>
    <cellStyle name="20% - Ênfase6 6 4 2 2" xfId="5606"/>
    <cellStyle name="20% - Ênfase6 6 4 2 2 2" xfId="11865"/>
    <cellStyle name="20% - Ênfase6 6 4 2 3" xfId="8737"/>
    <cellStyle name="20% - Ênfase6 6 4 3" xfId="4042"/>
    <cellStyle name="20% - Ênfase6 6 4 3 2" xfId="10301"/>
    <cellStyle name="20% - Ênfase6 6 4 4" xfId="7173"/>
    <cellStyle name="20% - Ênfase6 6 5" xfId="1701"/>
    <cellStyle name="20% - Ênfase6 6 5 2" xfId="4830"/>
    <cellStyle name="20% - Ênfase6 6 5 2 2" xfId="11089"/>
    <cellStyle name="20% - Ênfase6 6 5 3" xfId="7961"/>
    <cellStyle name="20% - Ênfase6 6 6" xfId="3266"/>
    <cellStyle name="20% - Ênfase6 6 6 2" xfId="9525"/>
    <cellStyle name="20% - Ênfase6 6 7" xfId="6397"/>
    <cellStyle name="20% - Ênfase6 7" xfId="148"/>
    <cellStyle name="20% - Ênfase6 7 2" xfId="335"/>
    <cellStyle name="20% - Ênfase6 7 2 2" xfId="724"/>
    <cellStyle name="20% - Ênfase6 7 2 2 2" xfId="1501"/>
    <cellStyle name="20% - Ênfase6 7 2 2 2 2" xfId="3066"/>
    <cellStyle name="20% - Ênfase6 7 2 2 2 2 2" xfId="6195"/>
    <cellStyle name="20% - Ênfase6 7 2 2 2 2 2 2" xfId="12454"/>
    <cellStyle name="20% - Ênfase6 7 2 2 2 2 3" xfId="9326"/>
    <cellStyle name="20% - Ênfase6 7 2 2 2 3" xfId="4631"/>
    <cellStyle name="20% - Ênfase6 7 2 2 2 3 2" xfId="10890"/>
    <cellStyle name="20% - Ênfase6 7 2 2 2 4" xfId="7762"/>
    <cellStyle name="20% - Ênfase6 7 2 2 3" xfId="2290"/>
    <cellStyle name="20% - Ênfase6 7 2 2 3 2" xfId="5419"/>
    <cellStyle name="20% - Ênfase6 7 2 2 3 2 2" xfId="11678"/>
    <cellStyle name="20% - Ênfase6 7 2 2 3 3" xfId="8550"/>
    <cellStyle name="20% - Ênfase6 7 2 2 4" xfId="3855"/>
    <cellStyle name="20% - Ênfase6 7 2 2 4 2" xfId="10114"/>
    <cellStyle name="20% - Ênfase6 7 2 2 5" xfId="6986"/>
    <cellStyle name="20% - Ênfase6 7 2 3" xfId="1113"/>
    <cellStyle name="20% - Ênfase6 7 2 3 2" xfId="2678"/>
    <cellStyle name="20% - Ênfase6 7 2 3 2 2" xfId="5807"/>
    <cellStyle name="20% - Ênfase6 7 2 3 2 2 2" xfId="12066"/>
    <cellStyle name="20% - Ênfase6 7 2 3 2 3" xfId="8938"/>
    <cellStyle name="20% - Ênfase6 7 2 3 3" xfId="4243"/>
    <cellStyle name="20% - Ênfase6 7 2 3 3 2" xfId="10502"/>
    <cellStyle name="20% - Ênfase6 7 2 3 4" xfId="7374"/>
    <cellStyle name="20% - Ênfase6 7 2 4" xfId="1902"/>
    <cellStyle name="20% - Ênfase6 7 2 4 2" xfId="5031"/>
    <cellStyle name="20% - Ênfase6 7 2 4 2 2" xfId="11290"/>
    <cellStyle name="20% - Ênfase6 7 2 4 3" xfId="8162"/>
    <cellStyle name="20% - Ênfase6 7 2 5" xfId="3467"/>
    <cellStyle name="20% - Ênfase6 7 2 5 2" xfId="9726"/>
    <cellStyle name="20% - Ênfase6 7 2 6" xfId="6598"/>
    <cellStyle name="20% - Ênfase6 7 3" xfId="537"/>
    <cellStyle name="20% - Ênfase6 7 3 2" xfId="1314"/>
    <cellStyle name="20% - Ênfase6 7 3 2 2" xfId="2879"/>
    <cellStyle name="20% - Ênfase6 7 3 2 2 2" xfId="6008"/>
    <cellStyle name="20% - Ênfase6 7 3 2 2 2 2" xfId="12267"/>
    <cellStyle name="20% - Ênfase6 7 3 2 2 3" xfId="9139"/>
    <cellStyle name="20% - Ênfase6 7 3 2 3" xfId="4444"/>
    <cellStyle name="20% - Ênfase6 7 3 2 3 2" xfId="10703"/>
    <cellStyle name="20% - Ênfase6 7 3 2 4" xfId="7575"/>
    <cellStyle name="20% - Ênfase6 7 3 3" xfId="2103"/>
    <cellStyle name="20% - Ênfase6 7 3 3 2" xfId="5232"/>
    <cellStyle name="20% - Ênfase6 7 3 3 2 2" xfId="11491"/>
    <cellStyle name="20% - Ênfase6 7 3 3 3" xfId="8363"/>
    <cellStyle name="20% - Ênfase6 7 3 4" xfId="3668"/>
    <cellStyle name="20% - Ênfase6 7 3 4 2" xfId="9927"/>
    <cellStyle name="20% - Ênfase6 7 3 5" xfId="6799"/>
    <cellStyle name="20% - Ênfase6 7 4" xfId="926"/>
    <cellStyle name="20% - Ênfase6 7 4 2" xfId="2491"/>
    <cellStyle name="20% - Ênfase6 7 4 2 2" xfId="5620"/>
    <cellStyle name="20% - Ênfase6 7 4 2 2 2" xfId="11879"/>
    <cellStyle name="20% - Ênfase6 7 4 2 3" xfId="8751"/>
    <cellStyle name="20% - Ênfase6 7 4 3" xfId="4056"/>
    <cellStyle name="20% - Ênfase6 7 4 3 2" xfId="10315"/>
    <cellStyle name="20% - Ênfase6 7 4 4" xfId="7187"/>
    <cellStyle name="20% - Ênfase6 7 5" xfId="1715"/>
    <cellStyle name="20% - Ênfase6 7 5 2" xfId="4844"/>
    <cellStyle name="20% - Ênfase6 7 5 2 2" xfId="11103"/>
    <cellStyle name="20% - Ênfase6 7 5 3" xfId="7975"/>
    <cellStyle name="20% - Ênfase6 7 6" xfId="3280"/>
    <cellStyle name="20% - Ênfase6 7 6 2" xfId="9539"/>
    <cellStyle name="20% - Ênfase6 7 7" xfId="6411"/>
    <cellStyle name="20% - Ênfase6 8" xfId="161"/>
    <cellStyle name="20% - Ênfase6 8 2" xfId="348"/>
    <cellStyle name="20% - Ênfase6 8 2 2" xfId="737"/>
    <cellStyle name="20% - Ênfase6 8 2 2 2" xfId="1514"/>
    <cellStyle name="20% - Ênfase6 8 2 2 2 2" xfId="3079"/>
    <cellStyle name="20% - Ênfase6 8 2 2 2 2 2" xfId="6208"/>
    <cellStyle name="20% - Ênfase6 8 2 2 2 2 2 2" xfId="12467"/>
    <cellStyle name="20% - Ênfase6 8 2 2 2 2 3" xfId="9339"/>
    <cellStyle name="20% - Ênfase6 8 2 2 2 3" xfId="4644"/>
    <cellStyle name="20% - Ênfase6 8 2 2 2 3 2" xfId="10903"/>
    <cellStyle name="20% - Ênfase6 8 2 2 2 4" xfId="7775"/>
    <cellStyle name="20% - Ênfase6 8 2 2 3" xfId="2303"/>
    <cellStyle name="20% - Ênfase6 8 2 2 3 2" xfId="5432"/>
    <cellStyle name="20% - Ênfase6 8 2 2 3 2 2" xfId="11691"/>
    <cellStyle name="20% - Ênfase6 8 2 2 3 3" xfId="8563"/>
    <cellStyle name="20% - Ênfase6 8 2 2 4" xfId="3868"/>
    <cellStyle name="20% - Ênfase6 8 2 2 4 2" xfId="10127"/>
    <cellStyle name="20% - Ênfase6 8 2 2 5" xfId="6999"/>
    <cellStyle name="20% - Ênfase6 8 2 3" xfId="1126"/>
    <cellStyle name="20% - Ênfase6 8 2 3 2" xfId="2691"/>
    <cellStyle name="20% - Ênfase6 8 2 3 2 2" xfId="5820"/>
    <cellStyle name="20% - Ênfase6 8 2 3 2 2 2" xfId="12079"/>
    <cellStyle name="20% - Ênfase6 8 2 3 2 3" xfId="8951"/>
    <cellStyle name="20% - Ênfase6 8 2 3 3" xfId="4256"/>
    <cellStyle name="20% - Ênfase6 8 2 3 3 2" xfId="10515"/>
    <cellStyle name="20% - Ênfase6 8 2 3 4" xfId="7387"/>
    <cellStyle name="20% - Ênfase6 8 2 4" xfId="1915"/>
    <cellStyle name="20% - Ênfase6 8 2 4 2" xfId="5044"/>
    <cellStyle name="20% - Ênfase6 8 2 4 2 2" xfId="11303"/>
    <cellStyle name="20% - Ênfase6 8 2 4 3" xfId="8175"/>
    <cellStyle name="20% - Ênfase6 8 2 5" xfId="3480"/>
    <cellStyle name="20% - Ênfase6 8 2 5 2" xfId="9739"/>
    <cellStyle name="20% - Ênfase6 8 2 6" xfId="6611"/>
    <cellStyle name="20% - Ênfase6 8 3" xfId="550"/>
    <cellStyle name="20% - Ênfase6 8 3 2" xfId="1327"/>
    <cellStyle name="20% - Ênfase6 8 3 2 2" xfId="2892"/>
    <cellStyle name="20% - Ênfase6 8 3 2 2 2" xfId="6021"/>
    <cellStyle name="20% - Ênfase6 8 3 2 2 2 2" xfId="12280"/>
    <cellStyle name="20% - Ênfase6 8 3 2 2 3" xfId="9152"/>
    <cellStyle name="20% - Ênfase6 8 3 2 3" xfId="4457"/>
    <cellStyle name="20% - Ênfase6 8 3 2 3 2" xfId="10716"/>
    <cellStyle name="20% - Ênfase6 8 3 2 4" xfId="7588"/>
    <cellStyle name="20% - Ênfase6 8 3 3" xfId="2116"/>
    <cellStyle name="20% - Ênfase6 8 3 3 2" xfId="5245"/>
    <cellStyle name="20% - Ênfase6 8 3 3 2 2" xfId="11504"/>
    <cellStyle name="20% - Ênfase6 8 3 3 3" xfId="8376"/>
    <cellStyle name="20% - Ênfase6 8 3 4" xfId="3681"/>
    <cellStyle name="20% - Ênfase6 8 3 4 2" xfId="9940"/>
    <cellStyle name="20% - Ênfase6 8 3 5" xfId="6812"/>
    <cellStyle name="20% - Ênfase6 8 4" xfId="939"/>
    <cellStyle name="20% - Ênfase6 8 4 2" xfId="2504"/>
    <cellStyle name="20% - Ênfase6 8 4 2 2" xfId="5633"/>
    <cellStyle name="20% - Ênfase6 8 4 2 2 2" xfId="11892"/>
    <cellStyle name="20% - Ênfase6 8 4 2 3" xfId="8764"/>
    <cellStyle name="20% - Ênfase6 8 4 3" xfId="4069"/>
    <cellStyle name="20% - Ênfase6 8 4 3 2" xfId="10328"/>
    <cellStyle name="20% - Ênfase6 8 4 4" xfId="7200"/>
    <cellStyle name="20% - Ênfase6 8 5" xfId="1728"/>
    <cellStyle name="20% - Ênfase6 8 5 2" xfId="4857"/>
    <cellStyle name="20% - Ênfase6 8 5 2 2" xfId="11116"/>
    <cellStyle name="20% - Ênfase6 8 5 3" xfId="7988"/>
    <cellStyle name="20% - Ênfase6 8 6" xfId="3293"/>
    <cellStyle name="20% - Ênfase6 8 6 2" xfId="9552"/>
    <cellStyle name="20% - Ênfase6 8 7" xfId="6424"/>
    <cellStyle name="20% - Ênfase6 9" xfId="174"/>
    <cellStyle name="20% - Ênfase6 9 2" xfId="361"/>
    <cellStyle name="20% - Ênfase6 9 2 2" xfId="750"/>
    <cellStyle name="20% - Ênfase6 9 2 2 2" xfId="1527"/>
    <cellStyle name="20% - Ênfase6 9 2 2 2 2" xfId="3092"/>
    <cellStyle name="20% - Ênfase6 9 2 2 2 2 2" xfId="6221"/>
    <cellStyle name="20% - Ênfase6 9 2 2 2 2 2 2" xfId="12480"/>
    <cellStyle name="20% - Ênfase6 9 2 2 2 2 3" xfId="9352"/>
    <cellStyle name="20% - Ênfase6 9 2 2 2 3" xfId="4657"/>
    <cellStyle name="20% - Ênfase6 9 2 2 2 3 2" xfId="10916"/>
    <cellStyle name="20% - Ênfase6 9 2 2 2 4" xfId="7788"/>
    <cellStyle name="20% - Ênfase6 9 2 2 3" xfId="2316"/>
    <cellStyle name="20% - Ênfase6 9 2 2 3 2" xfId="5445"/>
    <cellStyle name="20% - Ênfase6 9 2 2 3 2 2" xfId="11704"/>
    <cellStyle name="20% - Ênfase6 9 2 2 3 3" xfId="8576"/>
    <cellStyle name="20% - Ênfase6 9 2 2 4" xfId="3881"/>
    <cellStyle name="20% - Ênfase6 9 2 2 4 2" xfId="10140"/>
    <cellStyle name="20% - Ênfase6 9 2 2 5" xfId="7012"/>
    <cellStyle name="20% - Ênfase6 9 2 3" xfId="1139"/>
    <cellStyle name="20% - Ênfase6 9 2 3 2" xfId="2704"/>
    <cellStyle name="20% - Ênfase6 9 2 3 2 2" xfId="5833"/>
    <cellStyle name="20% - Ênfase6 9 2 3 2 2 2" xfId="12092"/>
    <cellStyle name="20% - Ênfase6 9 2 3 2 3" xfId="8964"/>
    <cellStyle name="20% - Ênfase6 9 2 3 3" xfId="4269"/>
    <cellStyle name="20% - Ênfase6 9 2 3 3 2" xfId="10528"/>
    <cellStyle name="20% - Ênfase6 9 2 3 4" xfId="7400"/>
    <cellStyle name="20% - Ênfase6 9 2 4" xfId="1928"/>
    <cellStyle name="20% - Ênfase6 9 2 4 2" xfId="5057"/>
    <cellStyle name="20% - Ênfase6 9 2 4 2 2" xfId="11316"/>
    <cellStyle name="20% - Ênfase6 9 2 4 3" xfId="8188"/>
    <cellStyle name="20% - Ênfase6 9 2 5" xfId="3493"/>
    <cellStyle name="20% - Ênfase6 9 2 5 2" xfId="9752"/>
    <cellStyle name="20% - Ênfase6 9 2 6" xfId="6624"/>
    <cellStyle name="20% - Ênfase6 9 3" xfId="563"/>
    <cellStyle name="20% - Ênfase6 9 3 2" xfId="1340"/>
    <cellStyle name="20% - Ênfase6 9 3 2 2" xfId="2905"/>
    <cellStyle name="20% - Ênfase6 9 3 2 2 2" xfId="6034"/>
    <cellStyle name="20% - Ênfase6 9 3 2 2 2 2" xfId="12293"/>
    <cellStyle name="20% - Ênfase6 9 3 2 2 3" xfId="9165"/>
    <cellStyle name="20% - Ênfase6 9 3 2 3" xfId="4470"/>
    <cellStyle name="20% - Ênfase6 9 3 2 3 2" xfId="10729"/>
    <cellStyle name="20% - Ênfase6 9 3 2 4" xfId="7601"/>
    <cellStyle name="20% - Ênfase6 9 3 3" xfId="2129"/>
    <cellStyle name="20% - Ênfase6 9 3 3 2" xfId="5258"/>
    <cellStyle name="20% - Ênfase6 9 3 3 2 2" xfId="11517"/>
    <cellStyle name="20% - Ênfase6 9 3 3 3" xfId="8389"/>
    <cellStyle name="20% - Ênfase6 9 3 4" xfId="3694"/>
    <cellStyle name="20% - Ênfase6 9 3 4 2" xfId="9953"/>
    <cellStyle name="20% - Ênfase6 9 3 5" xfId="6825"/>
    <cellStyle name="20% - Ênfase6 9 4" xfId="952"/>
    <cellStyle name="20% - Ênfase6 9 4 2" xfId="2517"/>
    <cellStyle name="20% - Ênfase6 9 4 2 2" xfId="5646"/>
    <cellStyle name="20% - Ênfase6 9 4 2 2 2" xfId="11905"/>
    <cellStyle name="20% - Ênfase6 9 4 2 3" xfId="8777"/>
    <cellStyle name="20% - Ênfase6 9 4 3" xfId="4082"/>
    <cellStyle name="20% - Ênfase6 9 4 3 2" xfId="10341"/>
    <cellStyle name="20% - Ênfase6 9 4 4" xfId="7213"/>
    <cellStyle name="20% - Ênfase6 9 5" xfId="1741"/>
    <cellStyle name="20% - Ênfase6 9 5 2" xfId="4870"/>
    <cellStyle name="20% - Ênfase6 9 5 2 2" xfId="11129"/>
    <cellStyle name="20% - Ênfase6 9 5 3" xfId="8001"/>
    <cellStyle name="20% - Ênfase6 9 6" xfId="3306"/>
    <cellStyle name="20% - Ênfase6 9 6 2" xfId="9565"/>
    <cellStyle name="20% - Ênfase6 9 7" xfId="6437"/>
    <cellStyle name="40% - Ênfase1" xfId="20" builtinId="31" customBuiltin="1"/>
    <cellStyle name="40% - Ênfase1 10" xfId="179"/>
    <cellStyle name="40% - Ênfase1 10 2" xfId="366"/>
    <cellStyle name="40% - Ênfase1 10 2 2" xfId="755"/>
    <cellStyle name="40% - Ênfase1 10 2 2 2" xfId="1532"/>
    <cellStyle name="40% - Ênfase1 10 2 2 2 2" xfId="3097"/>
    <cellStyle name="40% - Ênfase1 10 2 2 2 2 2" xfId="6226"/>
    <cellStyle name="40% - Ênfase1 10 2 2 2 2 2 2" xfId="12485"/>
    <cellStyle name="40% - Ênfase1 10 2 2 2 2 3" xfId="9357"/>
    <cellStyle name="40% - Ênfase1 10 2 2 2 3" xfId="4662"/>
    <cellStyle name="40% - Ênfase1 10 2 2 2 3 2" xfId="10921"/>
    <cellStyle name="40% - Ênfase1 10 2 2 2 4" xfId="7793"/>
    <cellStyle name="40% - Ênfase1 10 2 2 3" xfId="2321"/>
    <cellStyle name="40% - Ênfase1 10 2 2 3 2" xfId="5450"/>
    <cellStyle name="40% - Ênfase1 10 2 2 3 2 2" xfId="11709"/>
    <cellStyle name="40% - Ênfase1 10 2 2 3 3" xfId="8581"/>
    <cellStyle name="40% - Ênfase1 10 2 2 4" xfId="3886"/>
    <cellStyle name="40% - Ênfase1 10 2 2 4 2" xfId="10145"/>
    <cellStyle name="40% - Ênfase1 10 2 2 5" xfId="7017"/>
    <cellStyle name="40% - Ênfase1 10 2 3" xfId="1144"/>
    <cellStyle name="40% - Ênfase1 10 2 3 2" xfId="2709"/>
    <cellStyle name="40% - Ênfase1 10 2 3 2 2" xfId="5838"/>
    <cellStyle name="40% - Ênfase1 10 2 3 2 2 2" xfId="12097"/>
    <cellStyle name="40% - Ênfase1 10 2 3 2 3" xfId="8969"/>
    <cellStyle name="40% - Ênfase1 10 2 3 3" xfId="4274"/>
    <cellStyle name="40% - Ênfase1 10 2 3 3 2" xfId="10533"/>
    <cellStyle name="40% - Ênfase1 10 2 3 4" xfId="7405"/>
    <cellStyle name="40% - Ênfase1 10 2 4" xfId="1933"/>
    <cellStyle name="40% - Ênfase1 10 2 4 2" xfId="5062"/>
    <cellStyle name="40% - Ênfase1 10 2 4 2 2" xfId="11321"/>
    <cellStyle name="40% - Ênfase1 10 2 4 3" xfId="8193"/>
    <cellStyle name="40% - Ênfase1 10 2 5" xfId="3498"/>
    <cellStyle name="40% - Ênfase1 10 2 5 2" xfId="9757"/>
    <cellStyle name="40% - Ênfase1 10 2 6" xfId="6629"/>
    <cellStyle name="40% - Ênfase1 10 3" xfId="568"/>
    <cellStyle name="40% - Ênfase1 10 3 2" xfId="1345"/>
    <cellStyle name="40% - Ênfase1 10 3 2 2" xfId="2910"/>
    <cellStyle name="40% - Ênfase1 10 3 2 2 2" xfId="6039"/>
    <cellStyle name="40% - Ênfase1 10 3 2 2 2 2" xfId="12298"/>
    <cellStyle name="40% - Ênfase1 10 3 2 2 3" xfId="9170"/>
    <cellStyle name="40% - Ênfase1 10 3 2 3" xfId="4475"/>
    <cellStyle name="40% - Ênfase1 10 3 2 3 2" xfId="10734"/>
    <cellStyle name="40% - Ênfase1 10 3 2 4" xfId="7606"/>
    <cellStyle name="40% - Ênfase1 10 3 3" xfId="2134"/>
    <cellStyle name="40% - Ênfase1 10 3 3 2" xfId="5263"/>
    <cellStyle name="40% - Ênfase1 10 3 3 2 2" xfId="11522"/>
    <cellStyle name="40% - Ênfase1 10 3 3 3" xfId="8394"/>
    <cellStyle name="40% - Ênfase1 10 3 4" xfId="3699"/>
    <cellStyle name="40% - Ênfase1 10 3 4 2" xfId="9958"/>
    <cellStyle name="40% - Ênfase1 10 3 5" xfId="6830"/>
    <cellStyle name="40% - Ênfase1 10 4" xfId="957"/>
    <cellStyle name="40% - Ênfase1 10 4 2" xfId="2522"/>
    <cellStyle name="40% - Ênfase1 10 4 2 2" xfId="5651"/>
    <cellStyle name="40% - Ênfase1 10 4 2 2 2" xfId="11910"/>
    <cellStyle name="40% - Ênfase1 10 4 2 3" xfId="8782"/>
    <cellStyle name="40% - Ênfase1 10 4 3" xfId="4087"/>
    <cellStyle name="40% - Ênfase1 10 4 3 2" xfId="10346"/>
    <cellStyle name="40% - Ênfase1 10 4 4" xfId="7218"/>
    <cellStyle name="40% - Ênfase1 10 5" xfId="1746"/>
    <cellStyle name="40% - Ênfase1 10 5 2" xfId="4875"/>
    <cellStyle name="40% - Ênfase1 10 5 2 2" xfId="11134"/>
    <cellStyle name="40% - Ênfase1 10 5 3" xfId="8006"/>
    <cellStyle name="40% - Ênfase1 10 6" xfId="3311"/>
    <cellStyle name="40% - Ênfase1 10 6 2" xfId="9570"/>
    <cellStyle name="40% - Ênfase1 10 7" xfId="6442"/>
    <cellStyle name="40% - Ênfase1 11" xfId="193"/>
    <cellStyle name="40% - Ênfase1 11 2" xfId="380"/>
    <cellStyle name="40% - Ênfase1 11 2 2" xfId="769"/>
    <cellStyle name="40% - Ênfase1 11 2 2 2" xfId="1546"/>
    <cellStyle name="40% - Ênfase1 11 2 2 2 2" xfId="3111"/>
    <cellStyle name="40% - Ênfase1 11 2 2 2 2 2" xfId="6240"/>
    <cellStyle name="40% - Ênfase1 11 2 2 2 2 2 2" xfId="12499"/>
    <cellStyle name="40% - Ênfase1 11 2 2 2 2 3" xfId="9371"/>
    <cellStyle name="40% - Ênfase1 11 2 2 2 3" xfId="4676"/>
    <cellStyle name="40% - Ênfase1 11 2 2 2 3 2" xfId="10935"/>
    <cellStyle name="40% - Ênfase1 11 2 2 2 4" xfId="7807"/>
    <cellStyle name="40% - Ênfase1 11 2 2 3" xfId="2335"/>
    <cellStyle name="40% - Ênfase1 11 2 2 3 2" xfId="5464"/>
    <cellStyle name="40% - Ênfase1 11 2 2 3 2 2" xfId="11723"/>
    <cellStyle name="40% - Ênfase1 11 2 2 3 3" xfId="8595"/>
    <cellStyle name="40% - Ênfase1 11 2 2 4" xfId="3900"/>
    <cellStyle name="40% - Ênfase1 11 2 2 4 2" xfId="10159"/>
    <cellStyle name="40% - Ênfase1 11 2 2 5" xfId="7031"/>
    <cellStyle name="40% - Ênfase1 11 2 3" xfId="1158"/>
    <cellStyle name="40% - Ênfase1 11 2 3 2" xfId="2723"/>
    <cellStyle name="40% - Ênfase1 11 2 3 2 2" xfId="5852"/>
    <cellStyle name="40% - Ênfase1 11 2 3 2 2 2" xfId="12111"/>
    <cellStyle name="40% - Ênfase1 11 2 3 2 3" xfId="8983"/>
    <cellStyle name="40% - Ênfase1 11 2 3 3" xfId="4288"/>
    <cellStyle name="40% - Ênfase1 11 2 3 3 2" xfId="10547"/>
    <cellStyle name="40% - Ênfase1 11 2 3 4" xfId="7419"/>
    <cellStyle name="40% - Ênfase1 11 2 4" xfId="1947"/>
    <cellStyle name="40% - Ênfase1 11 2 4 2" xfId="5076"/>
    <cellStyle name="40% - Ênfase1 11 2 4 2 2" xfId="11335"/>
    <cellStyle name="40% - Ênfase1 11 2 4 3" xfId="8207"/>
    <cellStyle name="40% - Ênfase1 11 2 5" xfId="3512"/>
    <cellStyle name="40% - Ênfase1 11 2 5 2" xfId="9771"/>
    <cellStyle name="40% - Ênfase1 11 2 6" xfId="6643"/>
    <cellStyle name="40% - Ênfase1 11 3" xfId="582"/>
    <cellStyle name="40% - Ênfase1 11 3 2" xfId="1359"/>
    <cellStyle name="40% - Ênfase1 11 3 2 2" xfId="2924"/>
    <cellStyle name="40% - Ênfase1 11 3 2 2 2" xfId="6053"/>
    <cellStyle name="40% - Ênfase1 11 3 2 2 2 2" xfId="12312"/>
    <cellStyle name="40% - Ênfase1 11 3 2 2 3" xfId="9184"/>
    <cellStyle name="40% - Ênfase1 11 3 2 3" xfId="4489"/>
    <cellStyle name="40% - Ênfase1 11 3 2 3 2" xfId="10748"/>
    <cellStyle name="40% - Ênfase1 11 3 2 4" xfId="7620"/>
    <cellStyle name="40% - Ênfase1 11 3 3" xfId="2148"/>
    <cellStyle name="40% - Ênfase1 11 3 3 2" xfId="5277"/>
    <cellStyle name="40% - Ênfase1 11 3 3 2 2" xfId="11536"/>
    <cellStyle name="40% - Ênfase1 11 3 3 3" xfId="8408"/>
    <cellStyle name="40% - Ênfase1 11 3 4" xfId="3713"/>
    <cellStyle name="40% - Ênfase1 11 3 4 2" xfId="9972"/>
    <cellStyle name="40% - Ênfase1 11 3 5" xfId="6844"/>
    <cellStyle name="40% - Ênfase1 11 4" xfId="971"/>
    <cellStyle name="40% - Ênfase1 11 4 2" xfId="2536"/>
    <cellStyle name="40% - Ênfase1 11 4 2 2" xfId="5665"/>
    <cellStyle name="40% - Ênfase1 11 4 2 2 2" xfId="11924"/>
    <cellStyle name="40% - Ênfase1 11 4 2 3" xfId="8796"/>
    <cellStyle name="40% - Ênfase1 11 4 3" xfId="4101"/>
    <cellStyle name="40% - Ênfase1 11 4 3 2" xfId="10360"/>
    <cellStyle name="40% - Ênfase1 11 4 4" xfId="7232"/>
    <cellStyle name="40% - Ênfase1 11 5" xfId="1760"/>
    <cellStyle name="40% - Ênfase1 11 5 2" xfId="4889"/>
    <cellStyle name="40% - Ênfase1 11 5 2 2" xfId="11148"/>
    <cellStyle name="40% - Ênfase1 11 5 3" xfId="8020"/>
    <cellStyle name="40% - Ênfase1 11 6" xfId="3325"/>
    <cellStyle name="40% - Ênfase1 11 6 2" xfId="9584"/>
    <cellStyle name="40% - Ênfase1 11 7" xfId="6456"/>
    <cellStyle name="40% - Ênfase1 12" xfId="219"/>
    <cellStyle name="40% - Ênfase1 12 2" xfId="608"/>
    <cellStyle name="40% - Ênfase1 12 2 2" xfId="1385"/>
    <cellStyle name="40% - Ênfase1 12 2 2 2" xfId="2950"/>
    <cellStyle name="40% - Ênfase1 12 2 2 2 2" xfId="6079"/>
    <cellStyle name="40% - Ênfase1 12 2 2 2 2 2" xfId="12338"/>
    <cellStyle name="40% - Ênfase1 12 2 2 2 3" xfId="9210"/>
    <cellStyle name="40% - Ênfase1 12 2 2 3" xfId="4515"/>
    <cellStyle name="40% - Ênfase1 12 2 2 3 2" xfId="10774"/>
    <cellStyle name="40% - Ênfase1 12 2 2 4" xfId="7646"/>
    <cellStyle name="40% - Ênfase1 12 2 3" xfId="2174"/>
    <cellStyle name="40% - Ênfase1 12 2 3 2" xfId="5303"/>
    <cellStyle name="40% - Ênfase1 12 2 3 2 2" xfId="11562"/>
    <cellStyle name="40% - Ênfase1 12 2 3 3" xfId="8434"/>
    <cellStyle name="40% - Ênfase1 12 2 4" xfId="3739"/>
    <cellStyle name="40% - Ênfase1 12 2 4 2" xfId="9998"/>
    <cellStyle name="40% - Ênfase1 12 2 5" xfId="6870"/>
    <cellStyle name="40% - Ênfase1 12 3" xfId="997"/>
    <cellStyle name="40% - Ênfase1 12 3 2" xfId="2562"/>
    <cellStyle name="40% - Ênfase1 12 3 2 2" xfId="5691"/>
    <cellStyle name="40% - Ênfase1 12 3 2 2 2" xfId="11950"/>
    <cellStyle name="40% - Ênfase1 12 3 2 3" xfId="8822"/>
    <cellStyle name="40% - Ênfase1 12 3 3" xfId="4127"/>
    <cellStyle name="40% - Ênfase1 12 3 3 2" xfId="10386"/>
    <cellStyle name="40% - Ênfase1 12 3 4" xfId="7258"/>
    <cellStyle name="40% - Ênfase1 12 4" xfId="1786"/>
    <cellStyle name="40% - Ênfase1 12 4 2" xfId="4915"/>
    <cellStyle name="40% - Ênfase1 12 4 2 2" xfId="11174"/>
    <cellStyle name="40% - Ênfase1 12 4 3" xfId="8046"/>
    <cellStyle name="40% - Ênfase1 12 5" xfId="3351"/>
    <cellStyle name="40% - Ênfase1 12 5 2" xfId="9610"/>
    <cellStyle name="40% - Ênfase1 12 6" xfId="6482"/>
    <cellStyle name="40% - Ênfase1 13" xfId="393"/>
    <cellStyle name="40% - Ênfase1 13 2" xfId="782"/>
    <cellStyle name="40% - Ênfase1 13 2 2" xfId="1559"/>
    <cellStyle name="40% - Ênfase1 13 2 2 2" xfId="3124"/>
    <cellStyle name="40% - Ênfase1 13 2 2 2 2" xfId="6253"/>
    <cellStyle name="40% - Ênfase1 13 2 2 2 2 2" xfId="12512"/>
    <cellStyle name="40% - Ênfase1 13 2 2 2 3" xfId="9384"/>
    <cellStyle name="40% - Ênfase1 13 2 2 3" xfId="4689"/>
    <cellStyle name="40% - Ênfase1 13 2 2 3 2" xfId="10948"/>
    <cellStyle name="40% - Ênfase1 13 2 2 4" xfId="7820"/>
    <cellStyle name="40% - Ênfase1 13 2 3" xfId="2348"/>
    <cellStyle name="40% - Ênfase1 13 2 3 2" xfId="5477"/>
    <cellStyle name="40% - Ênfase1 13 2 3 2 2" xfId="11736"/>
    <cellStyle name="40% - Ênfase1 13 2 3 3" xfId="8608"/>
    <cellStyle name="40% - Ênfase1 13 2 4" xfId="3913"/>
    <cellStyle name="40% - Ênfase1 13 2 4 2" xfId="10172"/>
    <cellStyle name="40% - Ênfase1 13 2 5" xfId="7044"/>
    <cellStyle name="40% - Ênfase1 13 3" xfId="1171"/>
    <cellStyle name="40% - Ênfase1 13 3 2" xfId="2736"/>
    <cellStyle name="40% - Ênfase1 13 3 2 2" xfId="5865"/>
    <cellStyle name="40% - Ênfase1 13 3 2 2 2" xfId="12124"/>
    <cellStyle name="40% - Ênfase1 13 3 2 3" xfId="8996"/>
    <cellStyle name="40% - Ênfase1 13 3 3" xfId="4301"/>
    <cellStyle name="40% - Ênfase1 13 3 3 2" xfId="10560"/>
    <cellStyle name="40% - Ênfase1 13 3 4" xfId="7432"/>
    <cellStyle name="40% - Ênfase1 13 4" xfId="1960"/>
    <cellStyle name="40% - Ênfase1 13 4 2" xfId="5089"/>
    <cellStyle name="40% - Ênfase1 13 4 2 2" xfId="11348"/>
    <cellStyle name="40% - Ênfase1 13 4 3" xfId="8220"/>
    <cellStyle name="40% - Ênfase1 13 5" xfId="3525"/>
    <cellStyle name="40% - Ênfase1 13 5 2" xfId="9784"/>
    <cellStyle name="40% - Ênfase1 13 6" xfId="6656"/>
    <cellStyle name="40% - Ênfase1 14" xfId="206"/>
    <cellStyle name="40% - Ênfase1 14 2" xfId="595"/>
    <cellStyle name="40% - Ênfase1 14 2 2" xfId="1372"/>
    <cellStyle name="40% - Ênfase1 14 2 2 2" xfId="2937"/>
    <cellStyle name="40% - Ênfase1 14 2 2 2 2" xfId="6066"/>
    <cellStyle name="40% - Ênfase1 14 2 2 2 2 2" xfId="12325"/>
    <cellStyle name="40% - Ênfase1 14 2 2 2 3" xfId="9197"/>
    <cellStyle name="40% - Ênfase1 14 2 2 3" xfId="4502"/>
    <cellStyle name="40% - Ênfase1 14 2 2 3 2" xfId="10761"/>
    <cellStyle name="40% - Ênfase1 14 2 2 4" xfId="7633"/>
    <cellStyle name="40% - Ênfase1 14 2 3" xfId="2161"/>
    <cellStyle name="40% - Ênfase1 14 2 3 2" xfId="5290"/>
    <cellStyle name="40% - Ênfase1 14 2 3 2 2" xfId="11549"/>
    <cellStyle name="40% - Ênfase1 14 2 3 3" xfId="8421"/>
    <cellStyle name="40% - Ênfase1 14 2 4" xfId="3726"/>
    <cellStyle name="40% - Ênfase1 14 2 4 2" xfId="9985"/>
    <cellStyle name="40% - Ênfase1 14 2 5" xfId="6857"/>
    <cellStyle name="40% - Ênfase1 14 3" xfId="984"/>
    <cellStyle name="40% - Ênfase1 14 3 2" xfId="2549"/>
    <cellStyle name="40% - Ênfase1 14 3 2 2" xfId="5678"/>
    <cellStyle name="40% - Ênfase1 14 3 2 2 2" xfId="11937"/>
    <cellStyle name="40% - Ênfase1 14 3 2 3" xfId="8809"/>
    <cellStyle name="40% - Ênfase1 14 3 3" xfId="4114"/>
    <cellStyle name="40% - Ênfase1 14 3 3 2" xfId="10373"/>
    <cellStyle name="40% - Ênfase1 14 3 4" xfId="7245"/>
    <cellStyle name="40% - Ênfase1 14 4" xfId="1773"/>
    <cellStyle name="40% - Ênfase1 14 4 2" xfId="4902"/>
    <cellStyle name="40% - Ênfase1 14 4 2 2" xfId="11161"/>
    <cellStyle name="40% - Ênfase1 14 4 3" xfId="8033"/>
    <cellStyle name="40% - Ênfase1 14 5" xfId="3338"/>
    <cellStyle name="40% - Ênfase1 14 5 2" xfId="9597"/>
    <cellStyle name="40% - Ênfase1 14 6" xfId="6469"/>
    <cellStyle name="40% - Ênfase1 15" xfId="406"/>
    <cellStyle name="40% - Ênfase1 15 2" xfId="795"/>
    <cellStyle name="40% - Ênfase1 15 2 2" xfId="1572"/>
    <cellStyle name="40% - Ênfase1 15 2 2 2" xfId="3137"/>
    <cellStyle name="40% - Ênfase1 15 2 2 2 2" xfId="6266"/>
    <cellStyle name="40% - Ênfase1 15 2 2 2 2 2" xfId="12525"/>
    <cellStyle name="40% - Ênfase1 15 2 2 2 3" xfId="9397"/>
    <cellStyle name="40% - Ênfase1 15 2 2 3" xfId="4702"/>
    <cellStyle name="40% - Ênfase1 15 2 2 3 2" xfId="10961"/>
    <cellStyle name="40% - Ênfase1 15 2 2 4" xfId="7833"/>
    <cellStyle name="40% - Ênfase1 15 2 3" xfId="2361"/>
    <cellStyle name="40% - Ênfase1 15 2 3 2" xfId="5490"/>
    <cellStyle name="40% - Ênfase1 15 2 3 2 2" xfId="11749"/>
    <cellStyle name="40% - Ênfase1 15 2 3 3" xfId="8621"/>
    <cellStyle name="40% - Ênfase1 15 2 4" xfId="3926"/>
    <cellStyle name="40% - Ênfase1 15 2 4 2" xfId="10185"/>
    <cellStyle name="40% - Ênfase1 15 2 5" xfId="7057"/>
    <cellStyle name="40% - Ênfase1 15 3" xfId="1184"/>
    <cellStyle name="40% - Ênfase1 15 3 2" xfId="2749"/>
    <cellStyle name="40% - Ênfase1 15 3 2 2" xfId="5878"/>
    <cellStyle name="40% - Ênfase1 15 3 2 2 2" xfId="12137"/>
    <cellStyle name="40% - Ênfase1 15 3 2 3" xfId="9009"/>
    <cellStyle name="40% - Ênfase1 15 3 3" xfId="4314"/>
    <cellStyle name="40% - Ênfase1 15 3 3 2" xfId="10573"/>
    <cellStyle name="40% - Ênfase1 15 3 4" xfId="7445"/>
    <cellStyle name="40% - Ênfase1 15 4" xfId="1973"/>
    <cellStyle name="40% - Ênfase1 15 4 2" xfId="5102"/>
    <cellStyle name="40% - Ênfase1 15 4 2 2" xfId="11361"/>
    <cellStyle name="40% - Ênfase1 15 4 3" xfId="8233"/>
    <cellStyle name="40% - Ênfase1 15 5" xfId="3538"/>
    <cellStyle name="40% - Ênfase1 15 5 2" xfId="9797"/>
    <cellStyle name="40% - Ênfase1 15 6" xfId="6669"/>
    <cellStyle name="40% - Ênfase1 16" xfId="420"/>
    <cellStyle name="40% - Ênfase1 16 2" xfId="1198"/>
    <cellStyle name="40% - Ênfase1 16 2 2" xfId="2763"/>
    <cellStyle name="40% - Ênfase1 16 2 2 2" xfId="5892"/>
    <cellStyle name="40% - Ênfase1 16 2 2 2 2" xfId="12151"/>
    <cellStyle name="40% - Ênfase1 16 2 2 3" xfId="9023"/>
    <cellStyle name="40% - Ênfase1 16 2 3" xfId="4328"/>
    <cellStyle name="40% - Ênfase1 16 2 3 2" xfId="10587"/>
    <cellStyle name="40% - Ênfase1 16 2 4" xfId="7459"/>
    <cellStyle name="40% - Ênfase1 16 3" xfId="1987"/>
    <cellStyle name="40% - Ênfase1 16 3 2" xfId="5116"/>
    <cellStyle name="40% - Ênfase1 16 3 2 2" xfId="11375"/>
    <cellStyle name="40% - Ênfase1 16 3 3" xfId="8247"/>
    <cellStyle name="40% - Ênfase1 16 4" xfId="3552"/>
    <cellStyle name="40% - Ênfase1 16 4 2" xfId="9811"/>
    <cellStyle name="40% - Ênfase1 16 5" xfId="6683"/>
    <cellStyle name="40% - Ênfase1 17" xfId="809"/>
    <cellStyle name="40% - Ênfase1 17 2" xfId="2375"/>
    <cellStyle name="40% - Ênfase1 17 2 2" xfId="5504"/>
    <cellStyle name="40% - Ênfase1 17 2 2 2" xfId="11763"/>
    <cellStyle name="40% - Ênfase1 17 2 3" xfId="8635"/>
    <cellStyle name="40% - Ênfase1 17 3" xfId="3940"/>
    <cellStyle name="40% - Ênfase1 17 3 2" xfId="10199"/>
    <cellStyle name="40% - Ênfase1 17 4" xfId="7071"/>
    <cellStyle name="40% - Ênfase1 18" xfId="1585"/>
    <cellStyle name="40% - Ênfase1 18 2" xfId="4715"/>
    <cellStyle name="40% - Ênfase1 18 2 2" xfId="10974"/>
    <cellStyle name="40% - Ênfase1 18 3" xfId="7846"/>
    <cellStyle name="40% - Ênfase1 19" xfId="1599"/>
    <cellStyle name="40% - Ênfase1 19 2" xfId="4728"/>
    <cellStyle name="40% - Ênfase1 19 2 2" xfId="10987"/>
    <cellStyle name="40% - Ênfase1 19 3" xfId="7859"/>
    <cellStyle name="40% - Ênfase1 2" xfId="45"/>
    <cellStyle name="40% - Ênfase1 2 2" xfId="99"/>
    <cellStyle name="40% - Ênfase1 2 2 2" xfId="286"/>
    <cellStyle name="40% - Ênfase1 2 2 2 2" xfId="675"/>
    <cellStyle name="40% - Ênfase1 2 2 2 2 2" xfId="1452"/>
    <cellStyle name="40% - Ênfase1 2 2 2 2 2 2" xfId="3017"/>
    <cellStyle name="40% - Ênfase1 2 2 2 2 2 2 2" xfId="6146"/>
    <cellStyle name="40% - Ênfase1 2 2 2 2 2 2 2 2" xfId="12405"/>
    <cellStyle name="40% - Ênfase1 2 2 2 2 2 2 3" xfId="9277"/>
    <cellStyle name="40% - Ênfase1 2 2 2 2 2 3" xfId="4582"/>
    <cellStyle name="40% - Ênfase1 2 2 2 2 2 3 2" xfId="10841"/>
    <cellStyle name="40% - Ênfase1 2 2 2 2 2 4" xfId="7713"/>
    <cellStyle name="40% - Ênfase1 2 2 2 2 3" xfId="2241"/>
    <cellStyle name="40% - Ênfase1 2 2 2 2 3 2" xfId="5370"/>
    <cellStyle name="40% - Ênfase1 2 2 2 2 3 2 2" xfId="11629"/>
    <cellStyle name="40% - Ênfase1 2 2 2 2 3 3" xfId="8501"/>
    <cellStyle name="40% - Ênfase1 2 2 2 2 4" xfId="3806"/>
    <cellStyle name="40% - Ênfase1 2 2 2 2 4 2" xfId="10065"/>
    <cellStyle name="40% - Ênfase1 2 2 2 2 5" xfId="6937"/>
    <cellStyle name="40% - Ênfase1 2 2 2 3" xfId="1064"/>
    <cellStyle name="40% - Ênfase1 2 2 2 3 2" xfId="2629"/>
    <cellStyle name="40% - Ênfase1 2 2 2 3 2 2" xfId="5758"/>
    <cellStyle name="40% - Ênfase1 2 2 2 3 2 2 2" xfId="12017"/>
    <cellStyle name="40% - Ênfase1 2 2 2 3 2 3" xfId="8889"/>
    <cellStyle name="40% - Ênfase1 2 2 2 3 3" xfId="4194"/>
    <cellStyle name="40% - Ênfase1 2 2 2 3 3 2" xfId="10453"/>
    <cellStyle name="40% - Ênfase1 2 2 2 3 4" xfId="7325"/>
    <cellStyle name="40% - Ênfase1 2 2 2 4" xfId="1853"/>
    <cellStyle name="40% - Ênfase1 2 2 2 4 2" xfId="4982"/>
    <cellStyle name="40% - Ênfase1 2 2 2 4 2 2" xfId="11241"/>
    <cellStyle name="40% - Ênfase1 2 2 2 4 3" xfId="8113"/>
    <cellStyle name="40% - Ênfase1 2 2 2 5" xfId="3418"/>
    <cellStyle name="40% - Ênfase1 2 2 2 5 2" xfId="9677"/>
    <cellStyle name="40% - Ênfase1 2 2 2 6" xfId="6549"/>
    <cellStyle name="40% - Ênfase1 2 2 3" xfId="488"/>
    <cellStyle name="40% - Ênfase1 2 2 3 2" xfId="1265"/>
    <cellStyle name="40% - Ênfase1 2 2 3 2 2" xfId="2830"/>
    <cellStyle name="40% - Ênfase1 2 2 3 2 2 2" xfId="5959"/>
    <cellStyle name="40% - Ênfase1 2 2 3 2 2 2 2" xfId="12218"/>
    <cellStyle name="40% - Ênfase1 2 2 3 2 2 3" xfId="9090"/>
    <cellStyle name="40% - Ênfase1 2 2 3 2 3" xfId="4395"/>
    <cellStyle name="40% - Ênfase1 2 2 3 2 3 2" xfId="10654"/>
    <cellStyle name="40% - Ênfase1 2 2 3 2 4" xfId="7526"/>
    <cellStyle name="40% - Ênfase1 2 2 3 3" xfId="2054"/>
    <cellStyle name="40% - Ênfase1 2 2 3 3 2" xfId="5183"/>
    <cellStyle name="40% - Ênfase1 2 2 3 3 2 2" xfId="11442"/>
    <cellStyle name="40% - Ênfase1 2 2 3 3 3" xfId="8314"/>
    <cellStyle name="40% - Ênfase1 2 2 3 4" xfId="3619"/>
    <cellStyle name="40% - Ênfase1 2 2 3 4 2" xfId="9878"/>
    <cellStyle name="40% - Ênfase1 2 2 3 5" xfId="6750"/>
    <cellStyle name="40% - Ênfase1 2 2 4" xfId="877"/>
    <cellStyle name="40% - Ênfase1 2 2 4 2" xfId="2442"/>
    <cellStyle name="40% - Ênfase1 2 2 4 2 2" xfId="5571"/>
    <cellStyle name="40% - Ênfase1 2 2 4 2 2 2" xfId="11830"/>
    <cellStyle name="40% - Ênfase1 2 2 4 2 3" xfId="8702"/>
    <cellStyle name="40% - Ênfase1 2 2 4 3" xfId="4007"/>
    <cellStyle name="40% - Ênfase1 2 2 4 3 2" xfId="10266"/>
    <cellStyle name="40% - Ênfase1 2 2 4 4" xfId="7138"/>
    <cellStyle name="40% - Ênfase1 2 2 5" xfId="1666"/>
    <cellStyle name="40% - Ênfase1 2 2 5 2" xfId="4795"/>
    <cellStyle name="40% - Ênfase1 2 2 5 2 2" xfId="11054"/>
    <cellStyle name="40% - Ênfase1 2 2 5 3" xfId="7926"/>
    <cellStyle name="40% - Ênfase1 2 2 6" xfId="3231"/>
    <cellStyle name="40% - Ênfase1 2 2 6 2" xfId="9490"/>
    <cellStyle name="40% - Ênfase1 2 2 7" xfId="6362"/>
    <cellStyle name="40% - Ênfase1 2 3" xfId="233"/>
    <cellStyle name="40% - Ênfase1 2 3 2" xfId="622"/>
    <cellStyle name="40% - Ênfase1 2 3 2 2" xfId="1399"/>
    <cellStyle name="40% - Ênfase1 2 3 2 2 2" xfId="2964"/>
    <cellStyle name="40% - Ênfase1 2 3 2 2 2 2" xfId="6093"/>
    <cellStyle name="40% - Ênfase1 2 3 2 2 2 2 2" xfId="12352"/>
    <cellStyle name="40% - Ênfase1 2 3 2 2 2 3" xfId="9224"/>
    <cellStyle name="40% - Ênfase1 2 3 2 2 3" xfId="4529"/>
    <cellStyle name="40% - Ênfase1 2 3 2 2 3 2" xfId="10788"/>
    <cellStyle name="40% - Ênfase1 2 3 2 2 4" xfId="7660"/>
    <cellStyle name="40% - Ênfase1 2 3 2 3" xfId="2188"/>
    <cellStyle name="40% - Ênfase1 2 3 2 3 2" xfId="5317"/>
    <cellStyle name="40% - Ênfase1 2 3 2 3 2 2" xfId="11576"/>
    <cellStyle name="40% - Ênfase1 2 3 2 3 3" xfId="8448"/>
    <cellStyle name="40% - Ênfase1 2 3 2 4" xfId="3753"/>
    <cellStyle name="40% - Ênfase1 2 3 2 4 2" xfId="10012"/>
    <cellStyle name="40% - Ênfase1 2 3 2 5" xfId="6884"/>
    <cellStyle name="40% - Ênfase1 2 3 3" xfId="1011"/>
    <cellStyle name="40% - Ênfase1 2 3 3 2" xfId="2576"/>
    <cellStyle name="40% - Ênfase1 2 3 3 2 2" xfId="5705"/>
    <cellStyle name="40% - Ênfase1 2 3 3 2 2 2" xfId="11964"/>
    <cellStyle name="40% - Ênfase1 2 3 3 2 3" xfId="8836"/>
    <cellStyle name="40% - Ênfase1 2 3 3 3" xfId="4141"/>
    <cellStyle name="40% - Ênfase1 2 3 3 3 2" xfId="10400"/>
    <cellStyle name="40% - Ênfase1 2 3 3 4" xfId="7272"/>
    <cellStyle name="40% - Ênfase1 2 3 4" xfId="1800"/>
    <cellStyle name="40% - Ênfase1 2 3 4 2" xfId="4929"/>
    <cellStyle name="40% - Ênfase1 2 3 4 2 2" xfId="11188"/>
    <cellStyle name="40% - Ênfase1 2 3 4 3" xfId="8060"/>
    <cellStyle name="40% - Ênfase1 2 3 5" xfId="3365"/>
    <cellStyle name="40% - Ênfase1 2 3 5 2" xfId="9624"/>
    <cellStyle name="40% - Ênfase1 2 3 6" xfId="6496"/>
    <cellStyle name="40% - Ênfase1 2 4" xfId="435"/>
    <cellStyle name="40% - Ênfase1 2 4 2" xfId="1212"/>
    <cellStyle name="40% - Ênfase1 2 4 2 2" xfId="2777"/>
    <cellStyle name="40% - Ênfase1 2 4 2 2 2" xfId="5906"/>
    <cellStyle name="40% - Ênfase1 2 4 2 2 2 2" xfId="12165"/>
    <cellStyle name="40% - Ênfase1 2 4 2 2 3" xfId="9037"/>
    <cellStyle name="40% - Ênfase1 2 4 2 3" xfId="4342"/>
    <cellStyle name="40% - Ênfase1 2 4 2 3 2" xfId="10601"/>
    <cellStyle name="40% - Ênfase1 2 4 2 4" xfId="7473"/>
    <cellStyle name="40% - Ênfase1 2 4 3" xfId="2001"/>
    <cellStyle name="40% - Ênfase1 2 4 3 2" xfId="5130"/>
    <cellStyle name="40% - Ênfase1 2 4 3 2 2" xfId="11389"/>
    <cellStyle name="40% - Ênfase1 2 4 3 3" xfId="8261"/>
    <cellStyle name="40% - Ênfase1 2 4 4" xfId="3566"/>
    <cellStyle name="40% - Ênfase1 2 4 4 2" xfId="9825"/>
    <cellStyle name="40% - Ênfase1 2 4 5" xfId="6697"/>
    <cellStyle name="40% - Ênfase1 2 5" xfId="824"/>
    <cellStyle name="40% - Ênfase1 2 5 2" xfId="2389"/>
    <cellStyle name="40% - Ênfase1 2 5 2 2" xfId="5518"/>
    <cellStyle name="40% - Ênfase1 2 5 2 2 2" xfId="11777"/>
    <cellStyle name="40% - Ênfase1 2 5 2 3" xfId="8649"/>
    <cellStyle name="40% - Ênfase1 2 5 3" xfId="3954"/>
    <cellStyle name="40% - Ênfase1 2 5 3 2" xfId="10213"/>
    <cellStyle name="40% - Ênfase1 2 5 4" xfId="7085"/>
    <cellStyle name="40% - Ênfase1 2 6" xfId="1613"/>
    <cellStyle name="40% - Ênfase1 2 6 2" xfId="4742"/>
    <cellStyle name="40% - Ênfase1 2 6 2 2" xfId="11001"/>
    <cellStyle name="40% - Ênfase1 2 6 3" xfId="7873"/>
    <cellStyle name="40% - Ênfase1 2 7" xfId="3178"/>
    <cellStyle name="40% - Ênfase1 2 7 2" xfId="9437"/>
    <cellStyle name="40% - Ênfase1 2 8" xfId="6309"/>
    <cellStyle name="40% - Ênfase1 20" xfId="3164"/>
    <cellStyle name="40% - Ênfase1 20 2" xfId="9423"/>
    <cellStyle name="40% - Ênfase1 21" xfId="3150"/>
    <cellStyle name="40% - Ênfase1 21 2" xfId="9410"/>
    <cellStyle name="40% - Ênfase1 22" xfId="6280"/>
    <cellStyle name="40% - Ênfase1 22 2" xfId="12539"/>
    <cellStyle name="40% - Ênfase1 23" xfId="6294"/>
    <cellStyle name="40% - Ênfase1 24" xfId="12553"/>
    <cellStyle name="40% - Ênfase1 3" xfId="58"/>
    <cellStyle name="40% - Ênfase1 3 2" xfId="112"/>
    <cellStyle name="40% - Ênfase1 3 2 2" xfId="299"/>
    <cellStyle name="40% - Ênfase1 3 2 2 2" xfId="688"/>
    <cellStyle name="40% - Ênfase1 3 2 2 2 2" xfId="1465"/>
    <cellStyle name="40% - Ênfase1 3 2 2 2 2 2" xfId="3030"/>
    <cellStyle name="40% - Ênfase1 3 2 2 2 2 2 2" xfId="6159"/>
    <cellStyle name="40% - Ênfase1 3 2 2 2 2 2 2 2" xfId="12418"/>
    <cellStyle name="40% - Ênfase1 3 2 2 2 2 2 3" xfId="9290"/>
    <cellStyle name="40% - Ênfase1 3 2 2 2 2 3" xfId="4595"/>
    <cellStyle name="40% - Ênfase1 3 2 2 2 2 3 2" xfId="10854"/>
    <cellStyle name="40% - Ênfase1 3 2 2 2 2 4" xfId="7726"/>
    <cellStyle name="40% - Ênfase1 3 2 2 2 3" xfId="2254"/>
    <cellStyle name="40% - Ênfase1 3 2 2 2 3 2" xfId="5383"/>
    <cellStyle name="40% - Ênfase1 3 2 2 2 3 2 2" xfId="11642"/>
    <cellStyle name="40% - Ênfase1 3 2 2 2 3 3" xfId="8514"/>
    <cellStyle name="40% - Ênfase1 3 2 2 2 4" xfId="3819"/>
    <cellStyle name="40% - Ênfase1 3 2 2 2 4 2" xfId="10078"/>
    <cellStyle name="40% - Ênfase1 3 2 2 2 5" xfId="6950"/>
    <cellStyle name="40% - Ênfase1 3 2 2 3" xfId="1077"/>
    <cellStyle name="40% - Ênfase1 3 2 2 3 2" xfId="2642"/>
    <cellStyle name="40% - Ênfase1 3 2 2 3 2 2" xfId="5771"/>
    <cellStyle name="40% - Ênfase1 3 2 2 3 2 2 2" xfId="12030"/>
    <cellStyle name="40% - Ênfase1 3 2 2 3 2 3" xfId="8902"/>
    <cellStyle name="40% - Ênfase1 3 2 2 3 3" xfId="4207"/>
    <cellStyle name="40% - Ênfase1 3 2 2 3 3 2" xfId="10466"/>
    <cellStyle name="40% - Ênfase1 3 2 2 3 4" xfId="7338"/>
    <cellStyle name="40% - Ênfase1 3 2 2 4" xfId="1866"/>
    <cellStyle name="40% - Ênfase1 3 2 2 4 2" xfId="4995"/>
    <cellStyle name="40% - Ênfase1 3 2 2 4 2 2" xfId="11254"/>
    <cellStyle name="40% - Ênfase1 3 2 2 4 3" xfId="8126"/>
    <cellStyle name="40% - Ênfase1 3 2 2 5" xfId="3431"/>
    <cellStyle name="40% - Ênfase1 3 2 2 5 2" xfId="9690"/>
    <cellStyle name="40% - Ênfase1 3 2 2 6" xfId="6562"/>
    <cellStyle name="40% - Ênfase1 3 2 3" xfId="501"/>
    <cellStyle name="40% - Ênfase1 3 2 3 2" xfId="1278"/>
    <cellStyle name="40% - Ênfase1 3 2 3 2 2" xfId="2843"/>
    <cellStyle name="40% - Ênfase1 3 2 3 2 2 2" xfId="5972"/>
    <cellStyle name="40% - Ênfase1 3 2 3 2 2 2 2" xfId="12231"/>
    <cellStyle name="40% - Ênfase1 3 2 3 2 2 3" xfId="9103"/>
    <cellStyle name="40% - Ênfase1 3 2 3 2 3" xfId="4408"/>
    <cellStyle name="40% - Ênfase1 3 2 3 2 3 2" xfId="10667"/>
    <cellStyle name="40% - Ênfase1 3 2 3 2 4" xfId="7539"/>
    <cellStyle name="40% - Ênfase1 3 2 3 3" xfId="2067"/>
    <cellStyle name="40% - Ênfase1 3 2 3 3 2" xfId="5196"/>
    <cellStyle name="40% - Ênfase1 3 2 3 3 2 2" xfId="11455"/>
    <cellStyle name="40% - Ênfase1 3 2 3 3 3" xfId="8327"/>
    <cellStyle name="40% - Ênfase1 3 2 3 4" xfId="3632"/>
    <cellStyle name="40% - Ênfase1 3 2 3 4 2" xfId="9891"/>
    <cellStyle name="40% - Ênfase1 3 2 3 5" xfId="6763"/>
    <cellStyle name="40% - Ênfase1 3 2 4" xfId="890"/>
    <cellStyle name="40% - Ênfase1 3 2 4 2" xfId="2455"/>
    <cellStyle name="40% - Ênfase1 3 2 4 2 2" xfId="5584"/>
    <cellStyle name="40% - Ênfase1 3 2 4 2 2 2" xfId="11843"/>
    <cellStyle name="40% - Ênfase1 3 2 4 2 3" xfId="8715"/>
    <cellStyle name="40% - Ênfase1 3 2 4 3" xfId="4020"/>
    <cellStyle name="40% - Ênfase1 3 2 4 3 2" xfId="10279"/>
    <cellStyle name="40% - Ênfase1 3 2 4 4" xfId="7151"/>
    <cellStyle name="40% - Ênfase1 3 2 5" xfId="1679"/>
    <cellStyle name="40% - Ênfase1 3 2 5 2" xfId="4808"/>
    <cellStyle name="40% - Ênfase1 3 2 5 2 2" xfId="11067"/>
    <cellStyle name="40% - Ênfase1 3 2 5 3" xfId="7939"/>
    <cellStyle name="40% - Ênfase1 3 2 6" xfId="3244"/>
    <cellStyle name="40% - Ênfase1 3 2 6 2" xfId="9503"/>
    <cellStyle name="40% - Ênfase1 3 2 7" xfId="6375"/>
    <cellStyle name="40% - Ênfase1 3 3" xfId="246"/>
    <cellStyle name="40% - Ênfase1 3 3 2" xfId="635"/>
    <cellStyle name="40% - Ênfase1 3 3 2 2" xfId="1412"/>
    <cellStyle name="40% - Ênfase1 3 3 2 2 2" xfId="2977"/>
    <cellStyle name="40% - Ênfase1 3 3 2 2 2 2" xfId="6106"/>
    <cellStyle name="40% - Ênfase1 3 3 2 2 2 2 2" xfId="12365"/>
    <cellStyle name="40% - Ênfase1 3 3 2 2 2 3" xfId="9237"/>
    <cellStyle name="40% - Ênfase1 3 3 2 2 3" xfId="4542"/>
    <cellStyle name="40% - Ênfase1 3 3 2 2 3 2" xfId="10801"/>
    <cellStyle name="40% - Ênfase1 3 3 2 2 4" xfId="7673"/>
    <cellStyle name="40% - Ênfase1 3 3 2 3" xfId="2201"/>
    <cellStyle name="40% - Ênfase1 3 3 2 3 2" xfId="5330"/>
    <cellStyle name="40% - Ênfase1 3 3 2 3 2 2" xfId="11589"/>
    <cellStyle name="40% - Ênfase1 3 3 2 3 3" xfId="8461"/>
    <cellStyle name="40% - Ênfase1 3 3 2 4" xfId="3766"/>
    <cellStyle name="40% - Ênfase1 3 3 2 4 2" xfId="10025"/>
    <cellStyle name="40% - Ênfase1 3 3 2 5" xfId="6897"/>
    <cellStyle name="40% - Ênfase1 3 3 3" xfId="1024"/>
    <cellStyle name="40% - Ênfase1 3 3 3 2" xfId="2589"/>
    <cellStyle name="40% - Ênfase1 3 3 3 2 2" xfId="5718"/>
    <cellStyle name="40% - Ênfase1 3 3 3 2 2 2" xfId="11977"/>
    <cellStyle name="40% - Ênfase1 3 3 3 2 3" xfId="8849"/>
    <cellStyle name="40% - Ênfase1 3 3 3 3" xfId="4154"/>
    <cellStyle name="40% - Ênfase1 3 3 3 3 2" xfId="10413"/>
    <cellStyle name="40% - Ênfase1 3 3 3 4" xfId="7285"/>
    <cellStyle name="40% - Ênfase1 3 3 4" xfId="1813"/>
    <cellStyle name="40% - Ênfase1 3 3 4 2" xfId="4942"/>
    <cellStyle name="40% - Ênfase1 3 3 4 2 2" xfId="11201"/>
    <cellStyle name="40% - Ênfase1 3 3 4 3" xfId="8073"/>
    <cellStyle name="40% - Ênfase1 3 3 5" xfId="3378"/>
    <cellStyle name="40% - Ênfase1 3 3 5 2" xfId="9637"/>
    <cellStyle name="40% - Ênfase1 3 3 6" xfId="6509"/>
    <cellStyle name="40% - Ênfase1 3 4" xfId="448"/>
    <cellStyle name="40% - Ênfase1 3 4 2" xfId="1225"/>
    <cellStyle name="40% - Ênfase1 3 4 2 2" xfId="2790"/>
    <cellStyle name="40% - Ênfase1 3 4 2 2 2" xfId="5919"/>
    <cellStyle name="40% - Ênfase1 3 4 2 2 2 2" xfId="12178"/>
    <cellStyle name="40% - Ênfase1 3 4 2 2 3" xfId="9050"/>
    <cellStyle name="40% - Ênfase1 3 4 2 3" xfId="4355"/>
    <cellStyle name="40% - Ênfase1 3 4 2 3 2" xfId="10614"/>
    <cellStyle name="40% - Ênfase1 3 4 2 4" xfId="7486"/>
    <cellStyle name="40% - Ênfase1 3 4 3" xfId="2014"/>
    <cellStyle name="40% - Ênfase1 3 4 3 2" xfId="5143"/>
    <cellStyle name="40% - Ênfase1 3 4 3 2 2" xfId="11402"/>
    <cellStyle name="40% - Ênfase1 3 4 3 3" xfId="8274"/>
    <cellStyle name="40% - Ênfase1 3 4 4" xfId="3579"/>
    <cellStyle name="40% - Ênfase1 3 4 4 2" xfId="9838"/>
    <cellStyle name="40% - Ênfase1 3 4 5" xfId="6710"/>
    <cellStyle name="40% - Ênfase1 3 5" xfId="837"/>
    <cellStyle name="40% - Ênfase1 3 5 2" xfId="2402"/>
    <cellStyle name="40% - Ênfase1 3 5 2 2" xfId="5531"/>
    <cellStyle name="40% - Ênfase1 3 5 2 2 2" xfId="11790"/>
    <cellStyle name="40% - Ênfase1 3 5 2 3" xfId="8662"/>
    <cellStyle name="40% - Ênfase1 3 5 3" xfId="3967"/>
    <cellStyle name="40% - Ênfase1 3 5 3 2" xfId="10226"/>
    <cellStyle name="40% - Ênfase1 3 5 4" xfId="7098"/>
    <cellStyle name="40% - Ênfase1 3 6" xfId="1626"/>
    <cellStyle name="40% - Ênfase1 3 6 2" xfId="4755"/>
    <cellStyle name="40% - Ênfase1 3 6 2 2" xfId="11014"/>
    <cellStyle name="40% - Ênfase1 3 6 3" xfId="7886"/>
    <cellStyle name="40% - Ênfase1 3 7" xfId="3191"/>
    <cellStyle name="40% - Ênfase1 3 7 2" xfId="9450"/>
    <cellStyle name="40% - Ênfase1 3 8" xfId="6322"/>
    <cellStyle name="40% - Ênfase1 4" xfId="85"/>
    <cellStyle name="40% - Ênfase1 4 2" xfId="272"/>
    <cellStyle name="40% - Ênfase1 4 2 2" xfId="661"/>
    <cellStyle name="40% - Ênfase1 4 2 2 2" xfId="1438"/>
    <cellStyle name="40% - Ênfase1 4 2 2 2 2" xfId="3003"/>
    <cellStyle name="40% - Ênfase1 4 2 2 2 2 2" xfId="6132"/>
    <cellStyle name="40% - Ênfase1 4 2 2 2 2 2 2" xfId="12391"/>
    <cellStyle name="40% - Ênfase1 4 2 2 2 2 3" xfId="9263"/>
    <cellStyle name="40% - Ênfase1 4 2 2 2 3" xfId="4568"/>
    <cellStyle name="40% - Ênfase1 4 2 2 2 3 2" xfId="10827"/>
    <cellStyle name="40% - Ênfase1 4 2 2 2 4" xfId="7699"/>
    <cellStyle name="40% - Ênfase1 4 2 2 3" xfId="2227"/>
    <cellStyle name="40% - Ênfase1 4 2 2 3 2" xfId="5356"/>
    <cellStyle name="40% - Ênfase1 4 2 2 3 2 2" xfId="11615"/>
    <cellStyle name="40% - Ênfase1 4 2 2 3 3" xfId="8487"/>
    <cellStyle name="40% - Ênfase1 4 2 2 4" xfId="3792"/>
    <cellStyle name="40% - Ênfase1 4 2 2 4 2" xfId="10051"/>
    <cellStyle name="40% - Ênfase1 4 2 2 5" xfId="6923"/>
    <cellStyle name="40% - Ênfase1 4 2 3" xfId="1050"/>
    <cellStyle name="40% - Ênfase1 4 2 3 2" xfId="2615"/>
    <cellStyle name="40% - Ênfase1 4 2 3 2 2" xfId="5744"/>
    <cellStyle name="40% - Ênfase1 4 2 3 2 2 2" xfId="12003"/>
    <cellStyle name="40% - Ênfase1 4 2 3 2 3" xfId="8875"/>
    <cellStyle name="40% - Ênfase1 4 2 3 3" xfId="4180"/>
    <cellStyle name="40% - Ênfase1 4 2 3 3 2" xfId="10439"/>
    <cellStyle name="40% - Ênfase1 4 2 3 4" xfId="7311"/>
    <cellStyle name="40% - Ênfase1 4 2 4" xfId="1839"/>
    <cellStyle name="40% - Ênfase1 4 2 4 2" xfId="4968"/>
    <cellStyle name="40% - Ênfase1 4 2 4 2 2" xfId="11227"/>
    <cellStyle name="40% - Ênfase1 4 2 4 3" xfId="8099"/>
    <cellStyle name="40% - Ênfase1 4 2 5" xfId="3404"/>
    <cellStyle name="40% - Ênfase1 4 2 5 2" xfId="9663"/>
    <cellStyle name="40% - Ênfase1 4 2 6" xfId="6535"/>
    <cellStyle name="40% - Ênfase1 4 3" xfId="474"/>
    <cellStyle name="40% - Ênfase1 4 3 2" xfId="1251"/>
    <cellStyle name="40% - Ênfase1 4 3 2 2" xfId="2816"/>
    <cellStyle name="40% - Ênfase1 4 3 2 2 2" xfId="5945"/>
    <cellStyle name="40% - Ênfase1 4 3 2 2 2 2" xfId="12204"/>
    <cellStyle name="40% - Ênfase1 4 3 2 2 3" xfId="9076"/>
    <cellStyle name="40% - Ênfase1 4 3 2 3" xfId="4381"/>
    <cellStyle name="40% - Ênfase1 4 3 2 3 2" xfId="10640"/>
    <cellStyle name="40% - Ênfase1 4 3 2 4" xfId="7512"/>
    <cellStyle name="40% - Ênfase1 4 3 3" xfId="2040"/>
    <cellStyle name="40% - Ênfase1 4 3 3 2" xfId="5169"/>
    <cellStyle name="40% - Ênfase1 4 3 3 2 2" xfId="11428"/>
    <cellStyle name="40% - Ênfase1 4 3 3 3" xfId="8300"/>
    <cellStyle name="40% - Ênfase1 4 3 4" xfId="3605"/>
    <cellStyle name="40% - Ênfase1 4 3 4 2" xfId="9864"/>
    <cellStyle name="40% - Ênfase1 4 3 5" xfId="6736"/>
    <cellStyle name="40% - Ênfase1 4 4" xfId="863"/>
    <cellStyle name="40% - Ênfase1 4 4 2" xfId="2428"/>
    <cellStyle name="40% - Ênfase1 4 4 2 2" xfId="5557"/>
    <cellStyle name="40% - Ênfase1 4 4 2 2 2" xfId="11816"/>
    <cellStyle name="40% - Ênfase1 4 4 2 3" xfId="8688"/>
    <cellStyle name="40% - Ênfase1 4 4 3" xfId="3993"/>
    <cellStyle name="40% - Ênfase1 4 4 3 2" xfId="10252"/>
    <cellStyle name="40% - Ênfase1 4 4 4" xfId="7124"/>
    <cellStyle name="40% - Ênfase1 4 5" xfId="1652"/>
    <cellStyle name="40% - Ênfase1 4 5 2" xfId="4781"/>
    <cellStyle name="40% - Ênfase1 4 5 2 2" xfId="11040"/>
    <cellStyle name="40% - Ênfase1 4 5 3" xfId="7912"/>
    <cellStyle name="40% - Ênfase1 4 6" xfId="3217"/>
    <cellStyle name="40% - Ênfase1 4 6 2" xfId="9476"/>
    <cellStyle name="40% - Ênfase1 4 7" xfId="6348"/>
    <cellStyle name="40% - Ênfase1 5" xfId="71"/>
    <cellStyle name="40% - Ênfase1 5 2" xfId="259"/>
    <cellStyle name="40% - Ênfase1 5 2 2" xfId="648"/>
    <cellStyle name="40% - Ênfase1 5 2 2 2" xfId="1425"/>
    <cellStyle name="40% - Ênfase1 5 2 2 2 2" xfId="2990"/>
    <cellStyle name="40% - Ênfase1 5 2 2 2 2 2" xfId="6119"/>
    <cellStyle name="40% - Ênfase1 5 2 2 2 2 2 2" xfId="12378"/>
    <cellStyle name="40% - Ênfase1 5 2 2 2 2 3" xfId="9250"/>
    <cellStyle name="40% - Ênfase1 5 2 2 2 3" xfId="4555"/>
    <cellStyle name="40% - Ênfase1 5 2 2 2 3 2" xfId="10814"/>
    <cellStyle name="40% - Ênfase1 5 2 2 2 4" xfId="7686"/>
    <cellStyle name="40% - Ênfase1 5 2 2 3" xfId="2214"/>
    <cellStyle name="40% - Ênfase1 5 2 2 3 2" xfId="5343"/>
    <cellStyle name="40% - Ênfase1 5 2 2 3 2 2" xfId="11602"/>
    <cellStyle name="40% - Ênfase1 5 2 2 3 3" xfId="8474"/>
    <cellStyle name="40% - Ênfase1 5 2 2 4" xfId="3779"/>
    <cellStyle name="40% - Ênfase1 5 2 2 4 2" xfId="10038"/>
    <cellStyle name="40% - Ênfase1 5 2 2 5" xfId="6910"/>
    <cellStyle name="40% - Ênfase1 5 2 3" xfId="1037"/>
    <cellStyle name="40% - Ênfase1 5 2 3 2" xfId="2602"/>
    <cellStyle name="40% - Ênfase1 5 2 3 2 2" xfId="5731"/>
    <cellStyle name="40% - Ênfase1 5 2 3 2 2 2" xfId="11990"/>
    <cellStyle name="40% - Ênfase1 5 2 3 2 3" xfId="8862"/>
    <cellStyle name="40% - Ênfase1 5 2 3 3" xfId="4167"/>
    <cellStyle name="40% - Ênfase1 5 2 3 3 2" xfId="10426"/>
    <cellStyle name="40% - Ênfase1 5 2 3 4" xfId="7298"/>
    <cellStyle name="40% - Ênfase1 5 2 4" xfId="1826"/>
    <cellStyle name="40% - Ênfase1 5 2 4 2" xfId="4955"/>
    <cellStyle name="40% - Ênfase1 5 2 4 2 2" xfId="11214"/>
    <cellStyle name="40% - Ênfase1 5 2 4 3" xfId="8086"/>
    <cellStyle name="40% - Ênfase1 5 2 5" xfId="3391"/>
    <cellStyle name="40% - Ênfase1 5 2 5 2" xfId="9650"/>
    <cellStyle name="40% - Ênfase1 5 2 6" xfId="6522"/>
    <cellStyle name="40% - Ênfase1 5 3" xfId="461"/>
    <cellStyle name="40% - Ênfase1 5 3 2" xfId="1238"/>
    <cellStyle name="40% - Ênfase1 5 3 2 2" xfId="2803"/>
    <cellStyle name="40% - Ênfase1 5 3 2 2 2" xfId="5932"/>
    <cellStyle name="40% - Ênfase1 5 3 2 2 2 2" xfId="12191"/>
    <cellStyle name="40% - Ênfase1 5 3 2 2 3" xfId="9063"/>
    <cellStyle name="40% - Ênfase1 5 3 2 3" xfId="4368"/>
    <cellStyle name="40% - Ênfase1 5 3 2 3 2" xfId="10627"/>
    <cellStyle name="40% - Ênfase1 5 3 2 4" xfId="7499"/>
    <cellStyle name="40% - Ênfase1 5 3 3" xfId="2027"/>
    <cellStyle name="40% - Ênfase1 5 3 3 2" xfId="5156"/>
    <cellStyle name="40% - Ênfase1 5 3 3 2 2" xfId="11415"/>
    <cellStyle name="40% - Ênfase1 5 3 3 3" xfId="8287"/>
    <cellStyle name="40% - Ênfase1 5 3 4" xfId="3592"/>
    <cellStyle name="40% - Ênfase1 5 3 4 2" xfId="9851"/>
    <cellStyle name="40% - Ênfase1 5 3 5" xfId="6723"/>
    <cellStyle name="40% - Ênfase1 5 4" xfId="850"/>
    <cellStyle name="40% - Ênfase1 5 4 2" xfId="2415"/>
    <cellStyle name="40% - Ênfase1 5 4 2 2" xfId="5544"/>
    <cellStyle name="40% - Ênfase1 5 4 2 2 2" xfId="11803"/>
    <cellStyle name="40% - Ênfase1 5 4 2 3" xfId="8675"/>
    <cellStyle name="40% - Ênfase1 5 4 3" xfId="3980"/>
    <cellStyle name="40% - Ênfase1 5 4 3 2" xfId="10239"/>
    <cellStyle name="40% - Ênfase1 5 4 4" xfId="7111"/>
    <cellStyle name="40% - Ênfase1 5 5" xfId="1639"/>
    <cellStyle name="40% - Ênfase1 5 5 2" xfId="4768"/>
    <cellStyle name="40% - Ênfase1 5 5 2 2" xfId="11027"/>
    <cellStyle name="40% - Ênfase1 5 5 3" xfId="7899"/>
    <cellStyle name="40% - Ênfase1 5 6" xfId="3204"/>
    <cellStyle name="40% - Ênfase1 5 6 2" xfId="9463"/>
    <cellStyle name="40% - Ênfase1 5 7" xfId="6335"/>
    <cellStyle name="40% - Ênfase1 6" xfId="125"/>
    <cellStyle name="40% - Ênfase1 6 2" xfId="312"/>
    <cellStyle name="40% - Ênfase1 6 2 2" xfId="701"/>
    <cellStyle name="40% - Ênfase1 6 2 2 2" xfId="1478"/>
    <cellStyle name="40% - Ênfase1 6 2 2 2 2" xfId="3043"/>
    <cellStyle name="40% - Ênfase1 6 2 2 2 2 2" xfId="6172"/>
    <cellStyle name="40% - Ênfase1 6 2 2 2 2 2 2" xfId="12431"/>
    <cellStyle name="40% - Ênfase1 6 2 2 2 2 3" xfId="9303"/>
    <cellStyle name="40% - Ênfase1 6 2 2 2 3" xfId="4608"/>
    <cellStyle name="40% - Ênfase1 6 2 2 2 3 2" xfId="10867"/>
    <cellStyle name="40% - Ênfase1 6 2 2 2 4" xfId="7739"/>
    <cellStyle name="40% - Ênfase1 6 2 2 3" xfId="2267"/>
    <cellStyle name="40% - Ênfase1 6 2 2 3 2" xfId="5396"/>
    <cellStyle name="40% - Ênfase1 6 2 2 3 2 2" xfId="11655"/>
    <cellStyle name="40% - Ênfase1 6 2 2 3 3" xfId="8527"/>
    <cellStyle name="40% - Ênfase1 6 2 2 4" xfId="3832"/>
    <cellStyle name="40% - Ênfase1 6 2 2 4 2" xfId="10091"/>
    <cellStyle name="40% - Ênfase1 6 2 2 5" xfId="6963"/>
    <cellStyle name="40% - Ênfase1 6 2 3" xfId="1090"/>
    <cellStyle name="40% - Ênfase1 6 2 3 2" xfId="2655"/>
    <cellStyle name="40% - Ênfase1 6 2 3 2 2" xfId="5784"/>
    <cellStyle name="40% - Ênfase1 6 2 3 2 2 2" xfId="12043"/>
    <cellStyle name="40% - Ênfase1 6 2 3 2 3" xfId="8915"/>
    <cellStyle name="40% - Ênfase1 6 2 3 3" xfId="4220"/>
    <cellStyle name="40% - Ênfase1 6 2 3 3 2" xfId="10479"/>
    <cellStyle name="40% - Ênfase1 6 2 3 4" xfId="7351"/>
    <cellStyle name="40% - Ênfase1 6 2 4" xfId="1879"/>
    <cellStyle name="40% - Ênfase1 6 2 4 2" xfId="5008"/>
    <cellStyle name="40% - Ênfase1 6 2 4 2 2" xfId="11267"/>
    <cellStyle name="40% - Ênfase1 6 2 4 3" xfId="8139"/>
    <cellStyle name="40% - Ênfase1 6 2 5" xfId="3444"/>
    <cellStyle name="40% - Ênfase1 6 2 5 2" xfId="9703"/>
    <cellStyle name="40% - Ênfase1 6 2 6" xfId="6575"/>
    <cellStyle name="40% - Ênfase1 6 3" xfId="514"/>
    <cellStyle name="40% - Ênfase1 6 3 2" xfId="1291"/>
    <cellStyle name="40% - Ênfase1 6 3 2 2" xfId="2856"/>
    <cellStyle name="40% - Ênfase1 6 3 2 2 2" xfId="5985"/>
    <cellStyle name="40% - Ênfase1 6 3 2 2 2 2" xfId="12244"/>
    <cellStyle name="40% - Ênfase1 6 3 2 2 3" xfId="9116"/>
    <cellStyle name="40% - Ênfase1 6 3 2 3" xfId="4421"/>
    <cellStyle name="40% - Ênfase1 6 3 2 3 2" xfId="10680"/>
    <cellStyle name="40% - Ênfase1 6 3 2 4" xfId="7552"/>
    <cellStyle name="40% - Ênfase1 6 3 3" xfId="2080"/>
    <cellStyle name="40% - Ênfase1 6 3 3 2" xfId="5209"/>
    <cellStyle name="40% - Ênfase1 6 3 3 2 2" xfId="11468"/>
    <cellStyle name="40% - Ênfase1 6 3 3 3" xfId="8340"/>
    <cellStyle name="40% - Ênfase1 6 3 4" xfId="3645"/>
    <cellStyle name="40% - Ênfase1 6 3 4 2" xfId="9904"/>
    <cellStyle name="40% - Ênfase1 6 3 5" xfId="6776"/>
    <cellStyle name="40% - Ênfase1 6 4" xfId="903"/>
    <cellStyle name="40% - Ênfase1 6 4 2" xfId="2468"/>
    <cellStyle name="40% - Ênfase1 6 4 2 2" xfId="5597"/>
    <cellStyle name="40% - Ênfase1 6 4 2 2 2" xfId="11856"/>
    <cellStyle name="40% - Ênfase1 6 4 2 3" xfId="8728"/>
    <cellStyle name="40% - Ênfase1 6 4 3" xfId="4033"/>
    <cellStyle name="40% - Ênfase1 6 4 3 2" xfId="10292"/>
    <cellStyle name="40% - Ênfase1 6 4 4" xfId="7164"/>
    <cellStyle name="40% - Ênfase1 6 5" xfId="1692"/>
    <cellStyle name="40% - Ênfase1 6 5 2" xfId="4821"/>
    <cellStyle name="40% - Ênfase1 6 5 2 2" xfId="11080"/>
    <cellStyle name="40% - Ênfase1 6 5 3" xfId="7952"/>
    <cellStyle name="40% - Ênfase1 6 6" xfId="3257"/>
    <cellStyle name="40% - Ênfase1 6 6 2" xfId="9516"/>
    <cellStyle name="40% - Ênfase1 6 7" xfId="6388"/>
    <cellStyle name="40% - Ênfase1 7" xfId="139"/>
    <cellStyle name="40% - Ênfase1 7 2" xfId="326"/>
    <cellStyle name="40% - Ênfase1 7 2 2" xfId="715"/>
    <cellStyle name="40% - Ênfase1 7 2 2 2" xfId="1492"/>
    <cellStyle name="40% - Ênfase1 7 2 2 2 2" xfId="3057"/>
    <cellStyle name="40% - Ênfase1 7 2 2 2 2 2" xfId="6186"/>
    <cellStyle name="40% - Ênfase1 7 2 2 2 2 2 2" xfId="12445"/>
    <cellStyle name="40% - Ênfase1 7 2 2 2 2 3" xfId="9317"/>
    <cellStyle name="40% - Ênfase1 7 2 2 2 3" xfId="4622"/>
    <cellStyle name="40% - Ênfase1 7 2 2 2 3 2" xfId="10881"/>
    <cellStyle name="40% - Ênfase1 7 2 2 2 4" xfId="7753"/>
    <cellStyle name="40% - Ênfase1 7 2 2 3" xfId="2281"/>
    <cellStyle name="40% - Ênfase1 7 2 2 3 2" xfId="5410"/>
    <cellStyle name="40% - Ênfase1 7 2 2 3 2 2" xfId="11669"/>
    <cellStyle name="40% - Ênfase1 7 2 2 3 3" xfId="8541"/>
    <cellStyle name="40% - Ênfase1 7 2 2 4" xfId="3846"/>
    <cellStyle name="40% - Ênfase1 7 2 2 4 2" xfId="10105"/>
    <cellStyle name="40% - Ênfase1 7 2 2 5" xfId="6977"/>
    <cellStyle name="40% - Ênfase1 7 2 3" xfId="1104"/>
    <cellStyle name="40% - Ênfase1 7 2 3 2" xfId="2669"/>
    <cellStyle name="40% - Ênfase1 7 2 3 2 2" xfId="5798"/>
    <cellStyle name="40% - Ênfase1 7 2 3 2 2 2" xfId="12057"/>
    <cellStyle name="40% - Ênfase1 7 2 3 2 3" xfId="8929"/>
    <cellStyle name="40% - Ênfase1 7 2 3 3" xfId="4234"/>
    <cellStyle name="40% - Ênfase1 7 2 3 3 2" xfId="10493"/>
    <cellStyle name="40% - Ênfase1 7 2 3 4" xfId="7365"/>
    <cellStyle name="40% - Ênfase1 7 2 4" xfId="1893"/>
    <cellStyle name="40% - Ênfase1 7 2 4 2" xfId="5022"/>
    <cellStyle name="40% - Ênfase1 7 2 4 2 2" xfId="11281"/>
    <cellStyle name="40% - Ênfase1 7 2 4 3" xfId="8153"/>
    <cellStyle name="40% - Ênfase1 7 2 5" xfId="3458"/>
    <cellStyle name="40% - Ênfase1 7 2 5 2" xfId="9717"/>
    <cellStyle name="40% - Ênfase1 7 2 6" xfId="6589"/>
    <cellStyle name="40% - Ênfase1 7 3" xfId="528"/>
    <cellStyle name="40% - Ênfase1 7 3 2" xfId="1305"/>
    <cellStyle name="40% - Ênfase1 7 3 2 2" xfId="2870"/>
    <cellStyle name="40% - Ênfase1 7 3 2 2 2" xfId="5999"/>
    <cellStyle name="40% - Ênfase1 7 3 2 2 2 2" xfId="12258"/>
    <cellStyle name="40% - Ênfase1 7 3 2 2 3" xfId="9130"/>
    <cellStyle name="40% - Ênfase1 7 3 2 3" xfId="4435"/>
    <cellStyle name="40% - Ênfase1 7 3 2 3 2" xfId="10694"/>
    <cellStyle name="40% - Ênfase1 7 3 2 4" xfId="7566"/>
    <cellStyle name="40% - Ênfase1 7 3 3" xfId="2094"/>
    <cellStyle name="40% - Ênfase1 7 3 3 2" xfId="5223"/>
    <cellStyle name="40% - Ênfase1 7 3 3 2 2" xfId="11482"/>
    <cellStyle name="40% - Ênfase1 7 3 3 3" xfId="8354"/>
    <cellStyle name="40% - Ênfase1 7 3 4" xfId="3659"/>
    <cellStyle name="40% - Ênfase1 7 3 4 2" xfId="9918"/>
    <cellStyle name="40% - Ênfase1 7 3 5" xfId="6790"/>
    <cellStyle name="40% - Ênfase1 7 4" xfId="917"/>
    <cellStyle name="40% - Ênfase1 7 4 2" xfId="2482"/>
    <cellStyle name="40% - Ênfase1 7 4 2 2" xfId="5611"/>
    <cellStyle name="40% - Ênfase1 7 4 2 2 2" xfId="11870"/>
    <cellStyle name="40% - Ênfase1 7 4 2 3" xfId="8742"/>
    <cellStyle name="40% - Ênfase1 7 4 3" xfId="4047"/>
    <cellStyle name="40% - Ênfase1 7 4 3 2" xfId="10306"/>
    <cellStyle name="40% - Ênfase1 7 4 4" xfId="7178"/>
    <cellStyle name="40% - Ênfase1 7 5" xfId="1706"/>
    <cellStyle name="40% - Ênfase1 7 5 2" xfId="4835"/>
    <cellStyle name="40% - Ênfase1 7 5 2 2" xfId="11094"/>
    <cellStyle name="40% - Ênfase1 7 5 3" xfId="7966"/>
    <cellStyle name="40% - Ênfase1 7 6" xfId="3271"/>
    <cellStyle name="40% - Ênfase1 7 6 2" xfId="9530"/>
    <cellStyle name="40% - Ênfase1 7 7" xfId="6402"/>
    <cellStyle name="40% - Ênfase1 8" xfId="152"/>
    <cellStyle name="40% - Ênfase1 8 2" xfId="339"/>
    <cellStyle name="40% - Ênfase1 8 2 2" xfId="728"/>
    <cellStyle name="40% - Ênfase1 8 2 2 2" xfId="1505"/>
    <cellStyle name="40% - Ênfase1 8 2 2 2 2" xfId="3070"/>
    <cellStyle name="40% - Ênfase1 8 2 2 2 2 2" xfId="6199"/>
    <cellStyle name="40% - Ênfase1 8 2 2 2 2 2 2" xfId="12458"/>
    <cellStyle name="40% - Ênfase1 8 2 2 2 2 3" xfId="9330"/>
    <cellStyle name="40% - Ênfase1 8 2 2 2 3" xfId="4635"/>
    <cellStyle name="40% - Ênfase1 8 2 2 2 3 2" xfId="10894"/>
    <cellStyle name="40% - Ênfase1 8 2 2 2 4" xfId="7766"/>
    <cellStyle name="40% - Ênfase1 8 2 2 3" xfId="2294"/>
    <cellStyle name="40% - Ênfase1 8 2 2 3 2" xfId="5423"/>
    <cellStyle name="40% - Ênfase1 8 2 2 3 2 2" xfId="11682"/>
    <cellStyle name="40% - Ênfase1 8 2 2 3 3" xfId="8554"/>
    <cellStyle name="40% - Ênfase1 8 2 2 4" xfId="3859"/>
    <cellStyle name="40% - Ênfase1 8 2 2 4 2" xfId="10118"/>
    <cellStyle name="40% - Ênfase1 8 2 2 5" xfId="6990"/>
    <cellStyle name="40% - Ênfase1 8 2 3" xfId="1117"/>
    <cellStyle name="40% - Ênfase1 8 2 3 2" xfId="2682"/>
    <cellStyle name="40% - Ênfase1 8 2 3 2 2" xfId="5811"/>
    <cellStyle name="40% - Ênfase1 8 2 3 2 2 2" xfId="12070"/>
    <cellStyle name="40% - Ênfase1 8 2 3 2 3" xfId="8942"/>
    <cellStyle name="40% - Ênfase1 8 2 3 3" xfId="4247"/>
    <cellStyle name="40% - Ênfase1 8 2 3 3 2" xfId="10506"/>
    <cellStyle name="40% - Ênfase1 8 2 3 4" xfId="7378"/>
    <cellStyle name="40% - Ênfase1 8 2 4" xfId="1906"/>
    <cellStyle name="40% - Ênfase1 8 2 4 2" xfId="5035"/>
    <cellStyle name="40% - Ênfase1 8 2 4 2 2" xfId="11294"/>
    <cellStyle name="40% - Ênfase1 8 2 4 3" xfId="8166"/>
    <cellStyle name="40% - Ênfase1 8 2 5" xfId="3471"/>
    <cellStyle name="40% - Ênfase1 8 2 5 2" xfId="9730"/>
    <cellStyle name="40% - Ênfase1 8 2 6" xfId="6602"/>
    <cellStyle name="40% - Ênfase1 8 3" xfId="541"/>
    <cellStyle name="40% - Ênfase1 8 3 2" xfId="1318"/>
    <cellStyle name="40% - Ênfase1 8 3 2 2" xfId="2883"/>
    <cellStyle name="40% - Ênfase1 8 3 2 2 2" xfId="6012"/>
    <cellStyle name="40% - Ênfase1 8 3 2 2 2 2" xfId="12271"/>
    <cellStyle name="40% - Ênfase1 8 3 2 2 3" xfId="9143"/>
    <cellStyle name="40% - Ênfase1 8 3 2 3" xfId="4448"/>
    <cellStyle name="40% - Ênfase1 8 3 2 3 2" xfId="10707"/>
    <cellStyle name="40% - Ênfase1 8 3 2 4" xfId="7579"/>
    <cellStyle name="40% - Ênfase1 8 3 3" xfId="2107"/>
    <cellStyle name="40% - Ênfase1 8 3 3 2" xfId="5236"/>
    <cellStyle name="40% - Ênfase1 8 3 3 2 2" xfId="11495"/>
    <cellStyle name="40% - Ênfase1 8 3 3 3" xfId="8367"/>
    <cellStyle name="40% - Ênfase1 8 3 4" xfId="3672"/>
    <cellStyle name="40% - Ênfase1 8 3 4 2" xfId="9931"/>
    <cellStyle name="40% - Ênfase1 8 3 5" xfId="6803"/>
    <cellStyle name="40% - Ênfase1 8 4" xfId="930"/>
    <cellStyle name="40% - Ênfase1 8 4 2" xfId="2495"/>
    <cellStyle name="40% - Ênfase1 8 4 2 2" xfId="5624"/>
    <cellStyle name="40% - Ênfase1 8 4 2 2 2" xfId="11883"/>
    <cellStyle name="40% - Ênfase1 8 4 2 3" xfId="8755"/>
    <cellStyle name="40% - Ênfase1 8 4 3" xfId="4060"/>
    <cellStyle name="40% - Ênfase1 8 4 3 2" xfId="10319"/>
    <cellStyle name="40% - Ênfase1 8 4 4" xfId="7191"/>
    <cellStyle name="40% - Ênfase1 8 5" xfId="1719"/>
    <cellStyle name="40% - Ênfase1 8 5 2" xfId="4848"/>
    <cellStyle name="40% - Ênfase1 8 5 2 2" xfId="11107"/>
    <cellStyle name="40% - Ênfase1 8 5 3" xfId="7979"/>
    <cellStyle name="40% - Ênfase1 8 6" xfId="3284"/>
    <cellStyle name="40% - Ênfase1 8 6 2" xfId="9543"/>
    <cellStyle name="40% - Ênfase1 8 7" xfId="6415"/>
    <cellStyle name="40% - Ênfase1 9" xfId="165"/>
    <cellStyle name="40% - Ênfase1 9 2" xfId="352"/>
    <cellStyle name="40% - Ênfase1 9 2 2" xfId="741"/>
    <cellStyle name="40% - Ênfase1 9 2 2 2" xfId="1518"/>
    <cellStyle name="40% - Ênfase1 9 2 2 2 2" xfId="3083"/>
    <cellStyle name="40% - Ênfase1 9 2 2 2 2 2" xfId="6212"/>
    <cellStyle name="40% - Ênfase1 9 2 2 2 2 2 2" xfId="12471"/>
    <cellStyle name="40% - Ênfase1 9 2 2 2 2 3" xfId="9343"/>
    <cellStyle name="40% - Ênfase1 9 2 2 2 3" xfId="4648"/>
    <cellStyle name="40% - Ênfase1 9 2 2 2 3 2" xfId="10907"/>
    <cellStyle name="40% - Ênfase1 9 2 2 2 4" xfId="7779"/>
    <cellStyle name="40% - Ênfase1 9 2 2 3" xfId="2307"/>
    <cellStyle name="40% - Ênfase1 9 2 2 3 2" xfId="5436"/>
    <cellStyle name="40% - Ênfase1 9 2 2 3 2 2" xfId="11695"/>
    <cellStyle name="40% - Ênfase1 9 2 2 3 3" xfId="8567"/>
    <cellStyle name="40% - Ênfase1 9 2 2 4" xfId="3872"/>
    <cellStyle name="40% - Ênfase1 9 2 2 4 2" xfId="10131"/>
    <cellStyle name="40% - Ênfase1 9 2 2 5" xfId="7003"/>
    <cellStyle name="40% - Ênfase1 9 2 3" xfId="1130"/>
    <cellStyle name="40% - Ênfase1 9 2 3 2" xfId="2695"/>
    <cellStyle name="40% - Ênfase1 9 2 3 2 2" xfId="5824"/>
    <cellStyle name="40% - Ênfase1 9 2 3 2 2 2" xfId="12083"/>
    <cellStyle name="40% - Ênfase1 9 2 3 2 3" xfId="8955"/>
    <cellStyle name="40% - Ênfase1 9 2 3 3" xfId="4260"/>
    <cellStyle name="40% - Ênfase1 9 2 3 3 2" xfId="10519"/>
    <cellStyle name="40% - Ênfase1 9 2 3 4" xfId="7391"/>
    <cellStyle name="40% - Ênfase1 9 2 4" xfId="1919"/>
    <cellStyle name="40% - Ênfase1 9 2 4 2" xfId="5048"/>
    <cellStyle name="40% - Ênfase1 9 2 4 2 2" xfId="11307"/>
    <cellStyle name="40% - Ênfase1 9 2 4 3" xfId="8179"/>
    <cellStyle name="40% - Ênfase1 9 2 5" xfId="3484"/>
    <cellStyle name="40% - Ênfase1 9 2 5 2" xfId="9743"/>
    <cellStyle name="40% - Ênfase1 9 2 6" xfId="6615"/>
    <cellStyle name="40% - Ênfase1 9 3" xfId="554"/>
    <cellStyle name="40% - Ênfase1 9 3 2" xfId="1331"/>
    <cellStyle name="40% - Ênfase1 9 3 2 2" xfId="2896"/>
    <cellStyle name="40% - Ênfase1 9 3 2 2 2" xfId="6025"/>
    <cellStyle name="40% - Ênfase1 9 3 2 2 2 2" xfId="12284"/>
    <cellStyle name="40% - Ênfase1 9 3 2 2 3" xfId="9156"/>
    <cellStyle name="40% - Ênfase1 9 3 2 3" xfId="4461"/>
    <cellStyle name="40% - Ênfase1 9 3 2 3 2" xfId="10720"/>
    <cellStyle name="40% - Ênfase1 9 3 2 4" xfId="7592"/>
    <cellStyle name="40% - Ênfase1 9 3 3" xfId="2120"/>
    <cellStyle name="40% - Ênfase1 9 3 3 2" xfId="5249"/>
    <cellStyle name="40% - Ênfase1 9 3 3 2 2" xfId="11508"/>
    <cellStyle name="40% - Ênfase1 9 3 3 3" xfId="8380"/>
    <cellStyle name="40% - Ênfase1 9 3 4" xfId="3685"/>
    <cellStyle name="40% - Ênfase1 9 3 4 2" xfId="9944"/>
    <cellStyle name="40% - Ênfase1 9 3 5" xfId="6816"/>
    <cellStyle name="40% - Ênfase1 9 4" xfId="943"/>
    <cellStyle name="40% - Ênfase1 9 4 2" xfId="2508"/>
    <cellStyle name="40% - Ênfase1 9 4 2 2" xfId="5637"/>
    <cellStyle name="40% - Ênfase1 9 4 2 2 2" xfId="11896"/>
    <cellStyle name="40% - Ênfase1 9 4 2 3" xfId="8768"/>
    <cellStyle name="40% - Ênfase1 9 4 3" xfId="4073"/>
    <cellStyle name="40% - Ênfase1 9 4 3 2" xfId="10332"/>
    <cellStyle name="40% - Ênfase1 9 4 4" xfId="7204"/>
    <cellStyle name="40% - Ênfase1 9 5" xfId="1732"/>
    <cellStyle name="40% - Ênfase1 9 5 2" xfId="4861"/>
    <cellStyle name="40% - Ênfase1 9 5 2 2" xfId="11120"/>
    <cellStyle name="40% - Ênfase1 9 5 3" xfId="7992"/>
    <cellStyle name="40% - Ênfase1 9 6" xfId="3297"/>
    <cellStyle name="40% - Ênfase1 9 6 2" xfId="9556"/>
    <cellStyle name="40% - Ênfase1 9 7" xfId="6428"/>
    <cellStyle name="40% - Ênfase2" xfId="24" builtinId="35" customBuiltin="1"/>
    <cellStyle name="40% - Ênfase2 10" xfId="181"/>
    <cellStyle name="40% - Ênfase2 10 2" xfId="368"/>
    <cellStyle name="40% - Ênfase2 10 2 2" xfId="757"/>
    <cellStyle name="40% - Ênfase2 10 2 2 2" xfId="1534"/>
    <cellStyle name="40% - Ênfase2 10 2 2 2 2" xfId="3099"/>
    <cellStyle name="40% - Ênfase2 10 2 2 2 2 2" xfId="6228"/>
    <cellStyle name="40% - Ênfase2 10 2 2 2 2 2 2" xfId="12487"/>
    <cellStyle name="40% - Ênfase2 10 2 2 2 2 3" xfId="9359"/>
    <cellStyle name="40% - Ênfase2 10 2 2 2 3" xfId="4664"/>
    <cellStyle name="40% - Ênfase2 10 2 2 2 3 2" xfId="10923"/>
    <cellStyle name="40% - Ênfase2 10 2 2 2 4" xfId="7795"/>
    <cellStyle name="40% - Ênfase2 10 2 2 3" xfId="2323"/>
    <cellStyle name="40% - Ênfase2 10 2 2 3 2" xfId="5452"/>
    <cellStyle name="40% - Ênfase2 10 2 2 3 2 2" xfId="11711"/>
    <cellStyle name="40% - Ênfase2 10 2 2 3 3" xfId="8583"/>
    <cellStyle name="40% - Ênfase2 10 2 2 4" xfId="3888"/>
    <cellStyle name="40% - Ênfase2 10 2 2 4 2" xfId="10147"/>
    <cellStyle name="40% - Ênfase2 10 2 2 5" xfId="7019"/>
    <cellStyle name="40% - Ênfase2 10 2 3" xfId="1146"/>
    <cellStyle name="40% - Ênfase2 10 2 3 2" xfId="2711"/>
    <cellStyle name="40% - Ênfase2 10 2 3 2 2" xfId="5840"/>
    <cellStyle name="40% - Ênfase2 10 2 3 2 2 2" xfId="12099"/>
    <cellStyle name="40% - Ênfase2 10 2 3 2 3" xfId="8971"/>
    <cellStyle name="40% - Ênfase2 10 2 3 3" xfId="4276"/>
    <cellStyle name="40% - Ênfase2 10 2 3 3 2" xfId="10535"/>
    <cellStyle name="40% - Ênfase2 10 2 3 4" xfId="7407"/>
    <cellStyle name="40% - Ênfase2 10 2 4" xfId="1935"/>
    <cellStyle name="40% - Ênfase2 10 2 4 2" xfId="5064"/>
    <cellStyle name="40% - Ênfase2 10 2 4 2 2" xfId="11323"/>
    <cellStyle name="40% - Ênfase2 10 2 4 3" xfId="8195"/>
    <cellStyle name="40% - Ênfase2 10 2 5" xfId="3500"/>
    <cellStyle name="40% - Ênfase2 10 2 5 2" xfId="9759"/>
    <cellStyle name="40% - Ênfase2 10 2 6" xfId="6631"/>
    <cellStyle name="40% - Ênfase2 10 3" xfId="570"/>
    <cellStyle name="40% - Ênfase2 10 3 2" xfId="1347"/>
    <cellStyle name="40% - Ênfase2 10 3 2 2" xfId="2912"/>
    <cellStyle name="40% - Ênfase2 10 3 2 2 2" xfId="6041"/>
    <cellStyle name="40% - Ênfase2 10 3 2 2 2 2" xfId="12300"/>
    <cellStyle name="40% - Ênfase2 10 3 2 2 3" xfId="9172"/>
    <cellStyle name="40% - Ênfase2 10 3 2 3" xfId="4477"/>
    <cellStyle name="40% - Ênfase2 10 3 2 3 2" xfId="10736"/>
    <cellStyle name="40% - Ênfase2 10 3 2 4" xfId="7608"/>
    <cellStyle name="40% - Ênfase2 10 3 3" xfId="2136"/>
    <cellStyle name="40% - Ênfase2 10 3 3 2" xfId="5265"/>
    <cellStyle name="40% - Ênfase2 10 3 3 2 2" xfId="11524"/>
    <cellStyle name="40% - Ênfase2 10 3 3 3" xfId="8396"/>
    <cellStyle name="40% - Ênfase2 10 3 4" xfId="3701"/>
    <cellStyle name="40% - Ênfase2 10 3 4 2" xfId="9960"/>
    <cellStyle name="40% - Ênfase2 10 3 5" xfId="6832"/>
    <cellStyle name="40% - Ênfase2 10 4" xfId="959"/>
    <cellStyle name="40% - Ênfase2 10 4 2" xfId="2524"/>
    <cellStyle name="40% - Ênfase2 10 4 2 2" xfId="5653"/>
    <cellStyle name="40% - Ênfase2 10 4 2 2 2" xfId="11912"/>
    <cellStyle name="40% - Ênfase2 10 4 2 3" xfId="8784"/>
    <cellStyle name="40% - Ênfase2 10 4 3" xfId="4089"/>
    <cellStyle name="40% - Ênfase2 10 4 3 2" xfId="10348"/>
    <cellStyle name="40% - Ênfase2 10 4 4" xfId="7220"/>
    <cellStyle name="40% - Ênfase2 10 5" xfId="1748"/>
    <cellStyle name="40% - Ênfase2 10 5 2" xfId="4877"/>
    <cellStyle name="40% - Ênfase2 10 5 2 2" xfId="11136"/>
    <cellStyle name="40% - Ênfase2 10 5 3" xfId="8008"/>
    <cellStyle name="40% - Ênfase2 10 6" xfId="3313"/>
    <cellStyle name="40% - Ênfase2 10 6 2" xfId="9572"/>
    <cellStyle name="40% - Ênfase2 10 7" xfId="6444"/>
    <cellStyle name="40% - Ênfase2 11" xfId="195"/>
    <cellStyle name="40% - Ênfase2 11 2" xfId="382"/>
    <cellStyle name="40% - Ênfase2 11 2 2" xfId="771"/>
    <cellStyle name="40% - Ênfase2 11 2 2 2" xfId="1548"/>
    <cellStyle name="40% - Ênfase2 11 2 2 2 2" xfId="3113"/>
    <cellStyle name="40% - Ênfase2 11 2 2 2 2 2" xfId="6242"/>
    <cellStyle name="40% - Ênfase2 11 2 2 2 2 2 2" xfId="12501"/>
    <cellStyle name="40% - Ênfase2 11 2 2 2 2 3" xfId="9373"/>
    <cellStyle name="40% - Ênfase2 11 2 2 2 3" xfId="4678"/>
    <cellStyle name="40% - Ênfase2 11 2 2 2 3 2" xfId="10937"/>
    <cellStyle name="40% - Ênfase2 11 2 2 2 4" xfId="7809"/>
    <cellStyle name="40% - Ênfase2 11 2 2 3" xfId="2337"/>
    <cellStyle name="40% - Ênfase2 11 2 2 3 2" xfId="5466"/>
    <cellStyle name="40% - Ênfase2 11 2 2 3 2 2" xfId="11725"/>
    <cellStyle name="40% - Ênfase2 11 2 2 3 3" xfId="8597"/>
    <cellStyle name="40% - Ênfase2 11 2 2 4" xfId="3902"/>
    <cellStyle name="40% - Ênfase2 11 2 2 4 2" xfId="10161"/>
    <cellStyle name="40% - Ênfase2 11 2 2 5" xfId="7033"/>
    <cellStyle name="40% - Ênfase2 11 2 3" xfId="1160"/>
    <cellStyle name="40% - Ênfase2 11 2 3 2" xfId="2725"/>
    <cellStyle name="40% - Ênfase2 11 2 3 2 2" xfId="5854"/>
    <cellStyle name="40% - Ênfase2 11 2 3 2 2 2" xfId="12113"/>
    <cellStyle name="40% - Ênfase2 11 2 3 2 3" xfId="8985"/>
    <cellStyle name="40% - Ênfase2 11 2 3 3" xfId="4290"/>
    <cellStyle name="40% - Ênfase2 11 2 3 3 2" xfId="10549"/>
    <cellStyle name="40% - Ênfase2 11 2 3 4" xfId="7421"/>
    <cellStyle name="40% - Ênfase2 11 2 4" xfId="1949"/>
    <cellStyle name="40% - Ênfase2 11 2 4 2" xfId="5078"/>
    <cellStyle name="40% - Ênfase2 11 2 4 2 2" xfId="11337"/>
    <cellStyle name="40% - Ênfase2 11 2 4 3" xfId="8209"/>
    <cellStyle name="40% - Ênfase2 11 2 5" xfId="3514"/>
    <cellStyle name="40% - Ênfase2 11 2 5 2" xfId="9773"/>
    <cellStyle name="40% - Ênfase2 11 2 6" xfId="6645"/>
    <cellStyle name="40% - Ênfase2 11 3" xfId="584"/>
    <cellStyle name="40% - Ênfase2 11 3 2" xfId="1361"/>
    <cellStyle name="40% - Ênfase2 11 3 2 2" xfId="2926"/>
    <cellStyle name="40% - Ênfase2 11 3 2 2 2" xfId="6055"/>
    <cellStyle name="40% - Ênfase2 11 3 2 2 2 2" xfId="12314"/>
    <cellStyle name="40% - Ênfase2 11 3 2 2 3" xfId="9186"/>
    <cellStyle name="40% - Ênfase2 11 3 2 3" xfId="4491"/>
    <cellStyle name="40% - Ênfase2 11 3 2 3 2" xfId="10750"/>
    <cellStyle name="40% - Ênfase2 11 3 2 4" xfId="7622"/>
    <cellStyle name="40% - Ênfase2 11 3 3" xfId="2150"/>
    <cellStyle name="40% - Ênfase2 11 3 3 2" xfId="5279"/>
    <cellStyle name="40% - Ênfase2 11 3 3 2 2" xfId="11538"/>
    <cellStyle name="40% - Ênfase2 11 3 3 3" xfId="8410"/>
    <cellStyle name="40% - Ênfase2 11 3 4" xfId="3715"/>
    <cellStyle name="40% - Ênfase2 11 3 4 2" xfId="9974"/>
    <cellStyle name="40% - Ênfase2 11 3 5" xfId="6846"/>
    <cellStyle name="40% - Ênfase2 11 4" xfId="973"/>
    <cellStyle name="40% - Ênfase2 11 4 2" xfId="2538"/>
    <cellStyle name="40% - Ênfase2 11 4 2 2" xfId="5667"/>
    <cellStyle name="40% - Ênfase2 11 4 2 2 2" xfId="11926"/>
    <cellStyle name="40% - Ênfase2 11 4 2 3" xfId="8798"/>
    <cellStyle name="40% - Ênfase2 11 4 3" xfId="4103"/>
    <cellStyle name="40% - Ênfase2 11 4 3 2" xfId="10362"/>
    <cellStyle name="40% - Ênfase2 11 4 4" xfId="7234"/>
    <cellStyle name="40% - Ênfase2 11 5" xfId="1762"/>
    <cellStyle name="40% - Ênfase2 11 5 2" xfId="4891"/>
    <cellStyle name="40% - Ênfase2 11 5 2 2" xfId="11150"/>
    <cellStyle name="40% - Ênfase2 11 5 3" xfId="8022"/>
    <cellStyle name="40% - Ênfase2 11 6" xfId="3327"/>
    <cellStyle name="40% - Ênfase2 11 6 2" xfId="9586"/>
    <cellStyle name="40% - Ênfase2 11 7" xfId="6458"/>
    <cellStyle name="40% - Ênfase2 12" xfId="221"/>
    <cellStyle name="40% - Ênfase2 12 2" xfId="610"/>
    <cellStyle name="40% - Ênfase2 12 2 2" xfId="1387"/>
    <cellStyle name="40% - Ênfase2 12 2 2 2" xfId="2952"/>
    <cellStyle name="40% - Ênfase2 12 2 2 2 2" xfId="6081"/>
    <cellStyle name="40% - Ênfase2 12 2 2 2 2 2" xfId="12340"/>
    <cellStyle name="40% - Ênfase2 12 2 2 2 3" xfId="9212"/>
    <cellStyle name="40% - Ênfase2 12 2 2 3" xfId="4517"/>
    <cellStyle name="40% - Ênfase2 12 2 2 3 2" xfId="10776"/>
    <cellStyle name="40% - Ênfase2 12 2 2 4" xfId="7648"/>
    <cellStyle name="40% - Ênfase2 12 2 3" xfId="2176"/>
    <cellStyle name="40% - Ênfase2 12 2 3 2" xfId="5305"/>
    <cellStyle name="40% - Ênfase2 12 2 3 2 2" xfId="11564"/>
    <cellStyle name="40% - Ênfase2 12 2 3 3" xfId="8436"/>
    <cellStyle name="40% - Ênfase2 12 2 4" xfId="3741"/>
    <cellStyle name="40% - Ênfase2 12 2 4 2" xfId="10000"/>
    <cellStyle name="40% - Ênfase2 12 2 5" xfId="6872"/>
    <cellStyle name="40% - Ênfase2 12 3" xfId="999"/>
    <cellStyle name="40% - Ênfase2 12 3 2" xfId="2564"/>
    <cellStyle name="40% - Ênfase2 12 3 2 2" xfId="5693"/>
    <cellStyle name="40% - Ênfase2 12 3 2 2 2" xfId="11952"/>
    <cellStyle name="40% - Ênfase2 12 3 2 3" xfId="8824"/>
    <cellStyle name="40% - Ênfase2 12 3 3" xfId="4129"/>
    <cellStyle name="40% - Ênfase2 12 3 3 2" xfId="10388"/>
    <cellStyle name="40% - Ênfase2 12 3 4" xfId="7260"/>
    <cellStyle name="40% - Ênfase2 12 4" xfId="1788"/>
    <cellStyle name="40% - Ênfase2 12 4 2" xfId="4917"/>
    <cellStyle name="40% - Ênfase2 12 4 2 2" xfId="11176"/>
    <cellStyle name="40% - Ênfase2 12 4 3" xfId="8048"/>
    <cellStyle name="40% - Ênfase2 12 5" xfId="3353"/>
    <cellStyle name="40% - Ênfase2 12 5 2" xfId="9612"/>
    <cellStyle name="40% - Ênfase2 12 6" xfId="6484"/>
    <cellStyle name="40% - Ênfase2 13" xfId="395"/>
    <cellStyle name="40% - Ênfase2 13 2" xfId="784"/>
    <cellStyle name="40% - Ênfase2 13 2 2" xfId="1561"/>
    <cellStyle name="40% - Ênfase2 13 2 2 2" xfId="3126"/>
    <cellStyle name="40% - Ênfase2 13 2 2 2 2" xfId="6255"/>
    <cellStyle name="40% - Ênfase2 13 2 2 2 2 2" xfId="12514"/>
    <cellStyle name="40% - Ênfase2 13 2 2 2 3" xfId="9386"/>
    <cellStyle name="40% - Ênfase2 13 2 2 3" xfId="4691"/>
    <cellStyle name="40% - Ênfase2 13 2 2 3 2" xfId="10950"/>
    <cellStyle name="40% - Ênfase2 13 2 2 4" xfId="7822"/>
    <cellStyle name="40% - Ênfase2 13 2 3" xfId="2350"/>
    <cellStyle name="40% - Ênfase2 13 2 3 2" xfId="5479"/>
    <cellStyle name="40% - Ênfase2 13 2 3 2 2" xfId="11738"/>
    <cellStyle name="40% - Ênfase2 13 2 3 3" xfId="8610"/>
    <cellStyle name="40% - Ênfase2 13 2 4" xfId="3915"/>
    <cellStyle name="40% - Ênfase2 13 2 4 2" xfId="10174"/>
    <cellStyle name="40% - Ênfase2 13 2 5" xfId="7046"/>
    <cellStyle name="40% - Ênfase2 13 3" xfId="1173"/>
    <cellStyle name="40% - Ênfase2 13 3 2" xfId="2738"/>
    <cellStyle name="40% - Ênfase2 13 3 2 2" xfId="5867"/>
    <cellStyle name="40% - Ênfase2 13 3 2 2 2" xfId="12126"/>
    <cellStyle name="40% - Ênfase2 13 3 2 3" xfId="8998"/>
    <cellStyle name="40% - Ênfase2 13 3 3" xfId="4303"/>
    <cellStyle name="40% - Ênfase2 13 3 3 2" xfId="10562"/>
    <cellStyle name="40% - Ênfase2 13 3 4" xfId="7434"/>
    <cellStyle name="40% - Ênfase2 13 4" xfId="1962"/>
    <cellStyle name="40% - Ênfase2 13 4 2" xfId="5091"/>
    <cellStyle name="40% - Ênfase2 13 4 2 2" xfId="11350"/>
    <cellStyle name="40% - Ênfase2 13 4 3" xfId="8222"/>
    <cellStyle name="40% - Ênfase2 13 5" xfId="3527"/>
    <cellStyle name="40% - Ênfase2 13 5 2" xfId="9786"/>
    <cellStyle name="40% - Ênfase2 13 6" xfId="6658"/>
    <cellStyle name="40% - Ênfase2 14" xfId="208"/>
    <cellStyle name="40% - Ênfase2 14 2" xfId="597"/>
    <cellStyle name="40% - Ênfase2 14 2 2" xfId="1374"/>
    <cellStyle name="40% - Ênfase2 14 2 2 2" xfId="2939"/>
    <cellStyle name="40% - Ênfase2 14 2 2 2 2" xfId="6068"/>
    <cellStyle name="40% - Ênfase2 14 2 2 2 2 2" xfId="12327"/>
    <cellStyle name="40% - Ênfase2 14 2 2 2 3" xfId="9199"/>
    <cellStyle name="40% - Ênfase2 14 2 2 3" xfId="4504"/>
    <cellStyle name="40% - Ênfase2 14 2 2 3 2" xfId="10763"/>
    <cellStyle name="40% - Ênfase2 14 2 2 4" xfId="7635"/>
    <cellStyle name="40% - Ênfase2 14 2 3" xfId="2163"/>
    <cellStyle name="40% - Ênfase2 14 2 3 2" xfId="5292"/>
    <cellStyle name="40% - Ênfase2 14 2 3 2 2" xfId="11551"/>
    <cellStyle name="40% - Ênfase2 14 2 3 3" xfId="8423"/>
    <cellStyle name="40% - Ênfase2 14 2 4" xfId="3728"/>
    <cellStyle name="40% - Ênfase2 14 2 4 2" xfId="9987"/>
    <cellStyle name="40% - Ênfase2 14 2 5" xfId="6859"/>
    <cellStyle name="40% - Ênfase2 14 3" xfId="986"/>
    <cellStyle name="40% - Ênfase2 14 3 2" xfId="2551"/>
    <cellStyle name="40% - Ênfase2 14 3 2 2" xfId="5680"/>
    <cellStyle name="40% - Ênfase2 14 3 2 2 2" xfId="11939"/>
    <cellStyle name="40% - Ênfase2 14 3 2 3" xfId="8811"/>
    <cellStyle name="40% - Ênfase2 14 3 3" xfId="4116"/>
    <cellStyle name="40% - Ênfase2 14 3 3 2" xfId="10375"/>
    <cellStyle name="40% - Ênfase2 14 3 4" xfId="7247"/>
    <cellStyle name="40% - Ênfase2 14 4" xfId="1775"/>
    <cellStyle name="40% - Ênfase2 14 4 2" xfId="4904"/>
    <cellStyle name="40% - Ênfase2 14 4 2 2" xfId="11163"/>
    <cellStyle name="40% - Ênfase2 14 4 3" xfId="8035"/>
    <cellStyle name="40% - Ênfase2 14 5" xfId="3340"/>
    <cellStyle name="40% - Ênfase2 14 5 2" xfId="9599"/>
    <cellStyle name="40% - Ênfase2 14 6" xfId="6471"/>
    <cellStyle name="40% - Ênfase2 15" xfId="408"/>
    <cellStyle name="40% - Ênfase2 15 2" xfId="797"/>
    <cellStyle name="40% - Ênfase2 15 2 2" xfId="1574"/>
    <cellStyle name="40% - Ênfase2 15 2 2 2" xfId="3139"/>
    <cellStyle name="40% - Ênfase2 15 2 2 2 2" xfId="6268"/>
    <cellStyle name="40% - Ênfase2 15 2 2 2 2 2" xfId="12527"/>
    <cellStyle name="40% - Ênfase2 15 2 2 2 3" xfId="9399"/>
    <cellStyle name="40% - Ênfase2 15 2 2 3" xfId="4704"/>
    <cellStyle name="40% - Ênfase2 15 2 2 3 2" xfId="10963"/>
    <cellStyle name="40% - Ênfase2 15 2 2 4" xfId="7835"/>
    <cellStyle name="40% - Ênfase2 15 2 3" xfId="2363"/>
    <cellStyle name="40% - Ênfase2 15 2 3 2" xfId="5492"/>
    <cellStyle name="40% - Ênfase2 15 2 3 2 2" xfId="11751"/>
    <cellStyle name="40% - Ênfase2 15 2 3 3" xfId="8623"/>
    <cellStyle name="40% - Ênfase2 15 2 4" xfId="3928"/>
    <cellStyle name="40% - Ênfase2 15 2 4 2" xfId="10187"/>
    <cellStyle name="40% - Ênfase2 15 2 5" xfId="7059"/>
    <cellStyle name="40% - Ênfase2 15 3" xfId="1186"/>
    <cellStyle name="40% - Ênfase2 15 3 2" xfId="2751"/>
    <cellStyle name="40% - Ênfase2 15 3 2 2" xfId="5880"/>
    <cellStyle name="40% - Ênfase2 15 3 2 2 2" xfId="12139"/>
    <cellStyle name="40% - Ênfase2 15 3 2 3" xfId="9011"/>
    <cellStyle name="40% - Ênfase2 15 3 3" xfId="4316"/>
    <cellStyle name="40% - Ênfase2 15 3 3 2" xfId="10575"/>
    <cellStyle name="40% - Ênfase2 15 3 4" xfId="7447"/>
    <cellStyle name="40% - Ênfase2 15 4" xfId="1975"/>
    <cellStyle name="40% - Ênfase2 15 4 2" xfId="5104"/>
    <cellStyle name="40% - Ênfase2 15 4 2 2" xfId="11363"/>
    <cellStyle name="40% - Ênfase2 15 4 3" xfId="8235"/>
    <cellStyle name="40% - Ênfase2 15 5" xfId="3540"/>
    <cellStyle name="40% - Ênfase2 15 5 2" xfId="9799"/>
    <cellStyle name="40% - Ênfase2 15 6" xfId="6671"/>
    <cellStyle name="40% - Ênfase2 16" xfId="422"/>
    <cellStyle name="40% - Ênfase2 16 2" xfId="1200"/>
    <cellStyle name="40% - Ênfase2 16 2 2" xfId="2765"/>
    <cellStyle name="40% - Ênfase2 16 2 2 2" xfId="5894"/>
    <cellStyle name="40% - Ênfase2 16 2 2 2 2" xfId="12153"/>
    <cellStyle name="40% - Ênfase2 16 2 2 3" xfId="9025"/>
    <cellStyle name="40% - Ênfase2 16 2 3" xfId="4330"/>
    <cellStyle name="40% - Ênfase2 16 2 3 2" xfId="10589"/>
    <cellStyle name="40% - Ênfase2 16 2 4" xfId="7461"/>
    <cellStyle name="40% - Ênfase2 16 3" xfId="1989"/>
    <cellStyle name="40% - Ênfase2 16 3 2" xfId="5118"/>
    <cellStyle name="40% - Ênfase2 16 3 2 2" xfId="11377"/>
    <cellStyle name="40% - Ênfase2 16 3 3" xfId="8249"/>
    <cellStyle name="40% - Ênfase2 16 4" xfId="3554"/>
    <cellStyle name="40% - Ênfase2 16 4 2" xfId="9813"/>
    <cellStyle name="40% - Ênfase2 16 5" xfId="6685"/>
    <cellStyle name="40% - Ênfase2 17" xfId="811"/>
    <cellStyle name="40% - Ênfase2 17 2" xfId="2377"/>
    <cellStyle name="40% - Ênfase2 17 2 2" xfId="5506"/>
    <cellStyle name="40% - Ênfase2 17 2 2 2" xfId="11765"/>
    <cellStyle name="40% - Ênfase2 17 2 3" xfId="8637"/>
    <cellStyle name="40% - Ênfase2 17 3" xfId="3942"/>
    <cellStyle name="40% - Ênfase2 17 3 2" xfId="10201"/>
    <cellStyle name="40% - Ênfase2 17 4" xfId="7073"/>
    <cellStyle name="40% - Ênfase2 18" xfId="1587"/>
    <cellStyle name="40% - Ênfase2 18 2" xfId="4717"/>
    <cellStyle name="40% - Ênfase2 18 2 2" xfId="10976"/>
    <cellStyle name="40% - Ênfase2 18 3" xfId="7848"/>
    <cellStyle name="40% - Ênfase2 19" xfId="1601"/>
    <cellStyle name="40% - Ênfase2 19 2" xfId="4730"/>
    <cellStyle name="40% - Ênfase2 19 2 2" xfId="10989"/>
    <cellStyle name="40% - Ênfase2 19 3" xfId="7861"/>
    <cellStyle name="40% - Ênfase2 2" xfId="47"/>
    <cellStyle name="40% - Ênfase2 2 2" xfId="101"/>
    <cellStyle name="40% - Ênfase2 2 2 2" xfId="288"/>
    <cellStyle name="40% - Ênfase2 2 2 2 2" xfId="677"/>
    <cellStyle name="40% - Ênfase2 2 2 2 2 2" xfId="1454"/>
    <cellStyle name="40% - Ênfase2 2 2 2 2 2 2" xfId="3019"/>
    <cellStyle name="40% - Ênfase2 2 2 2 2 2 2 2" xfId="6148"/>
    <cellStyle name="40% - Ênfase2 2 2 2 2 2 2 2 2" xfId="12407"/>
    <cellStyle name="40% - Ênfase2 2 2 2 2 2 2 3" xfId="9279"/>
    <cellStyle name="40% - Ênfase2 2 2 2 2 2 3" xfId="4584"/>
    <cellStyle name="40% - Ênfase2 2 2 2 2 2 3 2" xfId="10843"/>
    <cellStyle name="40% - Ênfase2 2 2 2 2 2 4" xfId="7715"/>
    <cellStyle name="40% - Ênfase2 2 2 2 2 3" xfId="2243"/>
    <cellStyle name="40% - Ênfase2 2 2 2 2 3 2" xfId="5372"/>
    <cellStyle name="40% - Ênfase2 2 2 2 2 3 2 2" xfId="11631"/>
    <cellStyle name="40% - Ênfase2 2 2 2 2 3 3" xfId="8503"/>
    <cellStyle name="40% - Ênfase2 2 2 2 2 4" xfId="3808"/>
    <cellStyle name="40% - Ênfase2 2 2 2 2 4 2" xfId="10067"/>
    <cellStyle name="40% - Ênfase2 2 2 2 2 5" xfId="6939"/>
    <cellStyle name="40% - Ênfase2 2 2 2 3" xfId="1066"/>
    <cellStyle name="40% - Ênfase2 2 2 2 3 2" xfId="2631"/>
    <cellStyle name="40% - Ênfase2 2 2 2 3 2 2" xfId="5760"/>
    <cellStyle name="40% - Ênfase2 2 2 2 3 2 2 2" xfId="12019"/>
    <cellStyle name="40% - Ênfase2 2 2 2 3 2 3" xfId="8891"/>
    <cellStyle name="40% - Ênfase2 2 2 2 3 3" xfId="4196"/>
    <cellStyle name="40% - Ênfase2 2 2 2 3 3 2" xfId="10455"/>
    <cellStyle name="40% - Ênfase2 2 2 2 3 4" xfId="7327"/>
    <cellStyle name="40% - Ênfase2 2 2 2 4" xfId="1855"/>
    <cellStyle name="40% - Ênfase2 2 2 2 4 2" xfId="4984"/>
    <cellStyle name="40% - Ênfase2 2 2 2 4 2 2" xfId="11243"/>
    <cellStyle name="40% - Ênfase2 2 2 2 4 3" xfId="8115"/>
    <cellStyle name="40% - Ênfase2 2 2 2 5" xfId="3420"/>
    <cellStyle name="40% - Ênfase2 2 2 2 5 2" xfId="9679"/>
    <cellStyle name="40% - Ênfase2 2 2 2 6" xfId="6551"/>
    <cellStyle name="40% - Ênfase2 2 2 3" xfId="490"/>
    <cellStyle name="40% - Ênfase2 2 2 3 2" xfId="1267"/>
    <cellStyle name="40% - Ênfase2 2 2 3 2 2" xfId="2832"/>
    <cellStyle name="40% - Ênfase2 2 2 3 2 2 2" xfId="5961"/>
    <cellStyle name="40% - Ênfase2 2 2 3 2 2 2 2" xfId="12220"/>
    <cellStyle name="40% - Ênfase2 2 2 3 2 2 3" xfId="9092"/>
    <cellStyle name="40% - Ênfase2 2 2 3 2 3" xfId="4397"/>
    <cellStyle name="40% - Ênfase2 2 2 3 2 3 2" xfId="10656"/>
    <cellStyle name="40% - Ênfase2 2 2 3 2 4" xfId="7528"/>
    <cellStyle name="40% - Ênfase2 2 2 3 3" xfId="2056"/>
    <cellStyle name="40% - Ênfase2 2 2 3 3 2" xfId="5185"/>
    <cellStyle name="40% - Ênfase2 2 2 3 3 2 2" xfId="11444"/>
    <cellStyle name="40% - Ênfase2 2 2 3 3 3" xfId="8316"/>
    <cellStyle name="40% - Ênfase2 2 2 3 4" xfId="3621"/>
    <cellStyle name="40% - Ênfase2 2 2 3 4 2" xfId="9880"/>
    <cellStyle name="40% - Ênfase2 2 2 3 5" xfId="6752"/>
    <cellStyle name="40% - Ênfase2 2 2 4" xfId="879"/>
    <cellStyle name="40% - Ênfase2 2 2 4 2" xfId="2444"/>
    <cellStyle name="40% - Ênfase2 2 2 4 2 2" xfId="5573"/>
    <cellStyle name="40% - Ênfase2 2 2 4 2 2 2" xfId="11832"/>
    <cellStyle name="40% - Ênfase2 2 2 4 2 3" xfId="8704"/>
    <cellStyle name="40% - Ênfase2 2 2 4 3" xfId="4009"/>
    <cellStyle name="40% - Ênfase2 2 2 4 3 2" xfId="10268"/>
    <cellStyle name="40% - Ênfase2 2 2 4 4" xfId="7140"/>
    <cellStyle name="40% - Ênfase2 2 2 5" xfId="1668"/>
    <cellStyle name="40% - Ênfase2 2 2 5 2" xfId="4797"/>
    <cellStyle name="40% - Ênfase2 2 2 5 2 2" xfId="11056"/>
    <cellStyle name="40% - Ênfase2 2 2 5 3" xfId="7928"/>
    <cellStyle name="40% - Ênfase2 2 2 6" xfId="3233"/>
    <cellStyle name="40% - Ênfase2 2 2 6 2" xfId="9492"/>
    <cellStyle name="40% - Ênfase2 2 2 7" xfId="6364"/>
    <cellStyle name="40% - Ênfase2 2 3" xfId="235"/>
    <cellStyle name="40% - Ênfase2 2 3 2" xfId="624"/>
    <cellStyle name="40% - Ênfase2 2 3 2 2" xfId="1401"/>
    <cellStyle name="40% - Ênfase2 2 3 2 2 2" xfId="2966"/>
    <cellStyle name="40% - Ênfase2 2 3 2 2 2 2" xfId="6095"/>
    <cellStyle name="40% - Ênfase2 2 3 2 2 2 2 2" xfId="12354"/>
    <cellStyle name="40% - Ênfase2 2 3 2 2 2 3" xfId="9226"/>
    <cellStyle name="40% - Ênfase2 2 3 2 2 3" xfId="4531"/>
    <cellStyle name="40% - Ênfase2 2 3 2 2 3 2" xfId="10790"/>
    <cellStyle name="40% - Ênfase2 2 3 2 2 4" xfId="7662"/>
    <cellStyle name="40% - Ênfase2 2 3 2 3" xfId="2190"/>
    <cellStyle name="40% - Ênfase2 2 3 2 3 2" xfId="5319"/>
    <cellStyle name="40% - Ênfase2 2 3 2 3 2 2" xfId="11578"/>
    <cellStyle name="40% - Ênfase2 2 3 2 3 3" xfId="8450"/>
    <cellStyle name="40% - Ênfase2 2 3 2 4" xfId="3755"/>
    <cellStyle name="40% - Ênfase2 2 3 2 4 2" xfId="10014"/>
    <cellStyle name="40% - Ênfase2 2 3 2 5" xfId="6886"/>
    <cellStyle name="40% - Ênfase2 2 3 3" xfId="1013"/>
    <cellStyle name="40% - Ênfase2 2 3 3 2" xfId="2578"/>
    <cellStyle name="40% - Ênfase2 2 3 3 2 2" xfId="5707"/>
    <cellStyle name="40% - Ênfase2 2 3 3 2 2 2" xfId="11966"/>
    <cellStyle name="40% - Ênfase2 2 3 3 2 3" xfId="8838"/>
    <cellStyle name="40% - Ênfase2 2 3 3 3" xfId="4143"/>
    <cellStyle name="40% - Ênfase2 2 3 3 3 2" xfId="10402"/>
    <cellStyle name="40% - Ênfase2 2 3 3 4" xfId="7274"/>
    <cellStyle name="40% - Ênfase2 2 3 4" xfId="1802"/>
    <cellStyle name="40% - Ênfase2 2 3 4 2" xfId="4931"/>
    <cellStyle name="40% - Ênfase2 2 3 4 2 2" xfId="11190"/>
    <cellStyle name="40% - Ênfase2 2 3 4 3" xfId="8062"/>
    <cellStyle name="40% - Ênfase2 2 3 5" xfId="3367"/>
    <cellStyle name="40% - Ênfase2 2 3 5 2" xfId="9626"/>
    <cellStyle name="40% - Ênfase2 2 3 6" xfId="6498"/>
    <cellStyle name="40% - Ênfase2 2 4" xfId="437"/>
    <cellStyle name="40% - Ênfase2 2 4 2" xfId="1214"/>
    <cellStyle name="40% - Ênfase2 2 4 2 2" xfId="2779"/>
    <cellStyle name="40% - Ênfase2 2 4 2 2 2" xfId="5908"/>
    <cellStyle name="40% - Ênfase2 2 4 2 2 2 2" xfId="12167"/>
    <cellStyle name="40% - Ênfase2 2 4 2 2 3" xfId="9039"/>
    <cellStyle name="40% - Ênfase2 2 4 2 3" xfId="4344"/>
    <cellStyle name="40% - Ênfase2 2 4 2 3 2" xfId="10603"/>
    <cellStyle name="40% - Ênfase2 2 4 2 4" xfId="7475"/>
    <cellStyle name="40% - Ênfase2 2 4 3" xfId="2003"/>
    <cellStyle name="40% - Ênfase2 2 4 3 2" xfId="5132"/>
    <cellStyle name="40% - Ênfase2 2 4 3 2 2" xfId="11391"/>
    <cellStyle name="40% - Ênfase2 2 4 3 3" xfId="8263"/>
    <cellStyle name="40% - Ênfase2 2 4 4" xfId="3568"/>
    <cellStyle name="40% - Ênfase2 2 4 4 2" xfId="9827"/>
    <cellStyle name="40% - Ênfase2 2 4 5" xfId="6699"/>
    <cellStyle name="40% - Ênfase2 2 5" xfId="826"/>
    <cellStyle name="40% - Ênfase2 2 5 2" xfId="2391"/>
    <cellStyle name="40% - Ênfase2 2 5 2 2" xfId="5520"/>
    <cellStyle name="40% - Ênfase2 2 5 2 2 2" xfId="11779"/>
    <cellStyle name="40% - Ênfase2 2 5 2 3" xfId="8651"/>
    <cellStyle name="40% - Ênfase2 2 5 3" xfId="3956"/>
    <cellStyle name="40% - Ênfase2 2 5 3 2" xfId="10215"/>
    <cellStyle name="40% - Ênfase2 2 5 4" xfId="7087"/>
    <cellStyle name="40% - Ênfase2 2 6" xfId="1615"/>
    <cellStyle name="40% - Ênfase2 2 6 2" xfId="4744"/>
    <cellStyle name="40% - Ênfase2 2 6 2 2" xfId="11003"/>
    <cellStyle name="40% - Ênfase2 2 6 3" xfId="7875"/>
    <cellStyle name="40% - Ênfase2 2 7" xfId="3180"/>
    <cellStyle name="40% - Ênfase2 2 7 2" xfId="9439"/>
    <cellStyle name="40% - Ênfase2 2 8" xfId="6311"/>
    <cellStyle name="40% - Ênfase2 20" xfId="3166"/>
    <cellStyle name="40% - Ênfase2 20 2" xfId="9425"/>
    <cellStyle name="40% - Ênfase2 21" xfId="3152"/>
    <cellStyle name="40% - Ênfase2 21 2" xfId="9412"/>
    <cellStyle name="40% - Ênfase2 22" xfId="6282"/>
    <cellStyle name="40% - Ênfase2 22 2" xfId="12541"/>
    <cellStyle name="40% - Ênfase2 23" xfId="6296"/>
    <cellStyle name="40% - Ênfase2 24" xfId="12564"/>
    <cellStyle name="40% - Ênfase2 3" xfId="60"/>
    <cellStyle name="40% - Ênfase2 3 2" xfId="114"/>
    <cellStyle name="40% - Ênfase2 3 2 2" xfId="301"/>
    <cellStyle name="40% - Ênfase2 3 2 2 2" xfId="690"/>
    <cellStyle name="40% - Ênfase2 3 2 2 2 2" xfId="1467"/>
    <cellStyle name="40% - Ênfase2 3 2 2 2 2 2" xfId="3032"/>
    <cellStyle name="40% - Ênfase2 3 2 2 2 2 2 2" xfId="6161"/>
    <cellStyle name="40% - Ênfase2 3 2 2 2 2 2 2 2" xfId="12420"/>
    <cellStyle name="40% - Ênfase2 3 2 2 2 2 2 3" xfId="9292"/>
    <cellStyle name="40% - Ênfase2 3 2 2 2 2 3" xfId="4597"/>
    <cellStyle name="40% - Ênfase2 3 2 2 2 2 3 2" xfId="10856"/>
    <cellStyle name="40% - Ênfase2 3 2 2 2 2 4" xfId="7728"/>
    <cellStyle name="40% - Ênfase2 3 2 2 2 3" xfId="2256"/>
    <cellStyle name="40% - Ênfase2 3 2 2 2 3 2" xfId="5385"/>
    <cellStyle name="40% - Ênfase2 3 2 2 2 3 2 2" xfId="11644"/>
    <cellStyle name="40% - Ênfase2 3 2 2 2 3 3" xfId="8516"/>
    <cellStyle name="40% - Ênfase2 3 2 2 2 4" xfId="3821"/>
    <cellStyle name="40% - Ênfase2 3 2 2 2 4 2" xfId="10080"/>
    <cellStyle name="40% - Ênfase2 3 2 2 2 5" xfId="6952"/>
    <cellStyle name="40% - Ênfase2 3 2 2 3" xfId="1079"/>
    <cellStyle name="40% - Ênfase2 3 2 2 3 2" xfId="2644"/>
    <cellStyle name="40% - Ênfase2 3 2 2 3 2 2" xfId="5773"/>
    <cellStyle name="40% - Ênfase2 3 2 2 3 2 2 2" xfId="12032"/>
    <cellStyle name="40% - Ênfase2 3 2 2 3 2 3" xfId="8904"/>
    <cellStyle name="40% - Ênfase2 3 2 2 3 3" xfId="4209"/>
    <cellStyle name="40% - Ênfase2 3 2 2 3 3 2" xfId="10468"/>
    <cellStyle name="40% - Ênfase2 3 2 2 3 4" xfId="7340"/>
    <cellStyle name="40% - Ênfase2 3 2 2 4" xfId="1868"/>
    <cellStyle name="40% - Ênfase2 3 2 2 4 2" xfId="4997"/>
    <cellStyle name="40% - Ênfase2 3 2 2 4 2 2" xfId="11256"/>
    <cellStyle name="40% - Ênfase2 3 2 2 4 3" xfId="8128"/>
    <cellStyle name="40% - Ênfase2 3 2 2 5" xfId="3433"/>
    <cellStyle name="40% - Ênfase2 3 2 2 5 2" xfId="9692"/>
    <cellStyle name="40% - Ênfase2 3 2 2 6" xfId="6564"/>
    <cellStyle name="40% - Ênfase2 3 2 3" xfId="503"/>
    <cellStyle name="40% - Ênfase2 3 2 3 2" xfId="1280"/>
    <cellStyle name="40% - Ênfase2 3 2 3 2 2" xfId="2845"/>
    <cellStyle name="40% - Ênfase2 3 2 3 2 2 2" xfId="5974"/>
    <cellStyle name="40% - Ênfase2 3 2 3 2 2 2 2" xfId="12233"/>
    <cellStyle name="40% - Ênfase2 3 2 3 2 2 3" xfId="9105"/>
    <cellStyle name="40% - Ênfase2 3 2 3 2 3" xfId="4410"/>
    <cellStyle name="40% - Ênfase2 3 2 3 2 3 2" xfId="10669"/>
    <cellStyle name="40% - Ênfase2 3 2 3 2 4" xfId="7541"/>
    <cellStyle name="40% - Ênfase2 3 2 3 3" xfId="2069"/>
    <cellStyle name="40% - Ênfase2 3 2 3 3 2" xfId="5198"/>
    <cellStyle name="40% - Ênfase2 3 2 3 3 2 2" xfId="11457"/>
    <cellStyle name="40% - Ênfase2 3 2 3 3 3" xfId="8329"/>
    <cellStyle name="40% - Ênfase2 3 2 3 4" xfId="3634"/>
    <cellStyle name="40% - Ênfase2 3 2 3 4 2" xfId="9893"/>
    <cellStyle name="40% - Ênfase2 3 2 3 5" xfId="6765"/>
    <cellStyle name="40% - Ênfase2 3 2 4" xfId="892"/>
    <cellStyle name="40% - Ênfase2 3 2 4 2" xfId="2457"/>
    <cellStyle name="40% - Ênfase2 3 2 4 2 2" xfId="5586"/>
    <cellStyle name="40% - Ênfase2 3 2 4 2 2 2" xfId="11845"/>
    <cellStyle name="40% - Ênfase2 3 2 4 2 3" xfId="8717"/>
    <cellStyle name="40% - Ênfase2 3 2 4 3" xfId="4022"/>
    <cellStyle name="40% - Ênfase2 3 2 4 3 2" xfId="10281"/>
    <cellStyle name="40% - Ênfase2 3 2 4 4" xfId="7153"/>
    <cellStyle name="40% - Ênfase2 3 2 5" xfId="1681"/>
    <cellStyle name="40% - Ênfase2 3 2 5 2" xfId="4810"/>
    <cellStyle name="40% - Ênfase2 3 2 5 2 2" xfId="11069"/>
    <cellStyle name="40% - Ênfase2 3 2 5 3" xfId="7941"/>
    <cellStyle name="40% - Ênfase2 3 2 6" xfId="3246"/>
    <cellStyle name="40% - Ênfase2 3 2 6 2" xfId="9505"/>
    <cellStyle name="40% - Ênfase2 3 2 7" xfId="6377"/>
    <cellStyle name="40% - Ênfase2 3 3" xfId="248"/>
    <cellStyle name="40% - Ênfase2 3 3 2" xfId="637"/>
    <cellStyle name="40% - Ênfase2 3 3 2 2" xfId="1414"/>
    <cellStyle name="40% - Ênfase2 3 3 2 2 2" xfId="2979"/>
    <cellStyle name="40% - Ênfase2 3 3 2 2 2 2" xfId="6108"/>
    <cellStyle name="40% - Ênfase2 3 3 2 2 2 2 2" xfId="12367"/>
    <cellStyle name="40% - Ênfase2 3 3 2 2 2 3" xfId="9239"/>
    <cellStyle name="40% - Ênfase2 3 3 2 2 3" xfId="4544"/>
    <cellStyle name="40% - Ênfase2 3 3 2 2 3 2" xfId="10803"/>
    <cellStyle name="40% - Ênfase2 3 3 2 2 4" xfId="7675"/>
    <cellStyle name="40% - Ênfase2 3 3 2 3" xfId="2203"/>
    <cellStyle name="40% - Ênfase2 3 3 2 3 2" xfId="5332"/>
    <cellStyle name="40% - Ênfase2 3 3 2 3 2 2" xfId="11591"/>
    <cellStyle name="40% - Ênfase2 3 3 2 3 3" xfId="8463"/>
    <cellStyle name="40% - Ênfase2 3 3 2 4" xfId="3768"/>
    <cellStyle name="40% - Ênfase2 3 3 2 4 2" xfId="10027"/>
    <cellStyle name="40% - Ênfase2 3 3 2 5" xfId="6899"/>
    <cellStyle name="40% - Ênfase2 3 3 3" xfId="1026"/>
    <cellStyle name="40% - Ênfase2 3 3 3 2" xfId="2591"/>
    <cellStyle name="40% - Ênfase2 3 3 3 2 2" xfId="5720"/>
    <cellStyle name="40% - Ênfase2 3 3 3 2 2 2" xfId="11979"/>
    <cellStyle name="40% - Ênfase2 3 3 3 2 3" xfId="8851"/>
    <cellStyle name="40% - Ênfase2 3 3 3 3" xfId="4156"/>
    <cellStyle name="40% - Ênfase2 3 3 3 3 2" xfId="10415"/>
    <cellStyle name="40% - Ênfase2 3 3 3 4" xfId="7287"/>
    <cellStyle name="40% - Ênfase2 3 3 4" xfId="1815"/>
    <cellStyle name="40% - Ênfase2 3 3 4 2" xfId="4944"/>
    <cellStyle name="40% - Ênfase2 3 3 4 2 2" xfId="11203"/>
    <cellStyle name="40% - Ênfase2 3 3 4 3" xfId="8075"/>
    <cellStyle name="40% - Ênfase2 3 3 5" xfId="3380"/>
    <cellStyle name="40% - Ênfase2 3 3 5 2" xfId="9639"/>
    <cellStyle name="40% - Ênfase2 3 3 6" xfId="6511"/>
    <cellStyle name="40% - Ênfase2 3 4" xfId="450"/>
    <cellStyle name="40% - Ênfase2 3 4 2" xfId="1227"/>
    <cellStyle name="40% - Ênfase2 3 4 2 2" xfId="2792"/>
    <cellStyle name="40% - Ênfase2 3 4 2 2 2" xfId="5921"/>
    <cellStyle name="40% - Ênfase2 3 4 2 2 2 2" xfId="12180"/>
    <cellStyle name="40% - Ênfase2 3 4 2 2 3" xfId="9052"/>
    <cellStyle name="40% - Ênfase2 3 4 2 3" xfId="4357"/>
    <cellStyle name="40% - Ênfase2 3 4 2 3 2" xfId="10616"/>
    <cellStyle name="40% - Ênfase2 3 4 2 4" xfId="7488"/>
    <cellStyle name="40% - Ênfase2 3 4 3" xfId="2016"/>
    <cellStyle name="40% - Ênfase2 3 4 3 2" xfId="5145"/>
    <cellStyle name="40% - Ênfase2 3 4 3 2 2" xfId="11404"/>
    <cellStyle name="40% - Ênfase2 3 4 3 3" xfId="8276"/>
    <cellStyle name="40% - Ênfase2 3 4 4" xfId="3581"/>
    <cellStyle name="40% - Ênfase2 3 4 4 2" xfId="9840"/>
    <cellStyle name="40% - Ênfase2 3 4 5" xfId="6712"/>
    <cellStyle name="40% - Ênfase2 3 5" xfId="839"/>
    <cellStyle name="40% - Ênfase2 3 5 2" xfId="2404"/>
    <cellStyle name="40% - Ênfase2 3 5 2 2" xfId="5533"/>
    <cellStyle name="40% - Ênfase2 3 5 2 2 2" xfId="11792"/>
    <cellStyle name="40% - Ênfase2 3 5 2 3" xfId="8664"/>
    <cellStyle name="40% - Ênfase2 3 5 3" xfId="3969"/>
    <cellStyle name="40% - Ênfase2 3 5 3 2" xfId="10228"/>
    <cellStyle name="40% - Ênfase2 3 5 4" xfId="7100"/>
    <cellStyle name="40% - Ênfase2 3 6" xfId="1628"/>
    <cellStyle name="40% - Ênfase2 3 6 2" xfId="4757"/>
    <cellStyle name="40% - Ênfase2 3 6 2 2" xfId="11016"/>
    <cellStyle name="40% - Ênfase2 3 6 3" xfId="7888"/>
    <cellStyle name="40% - Ênfase2 3 7" xfId="3193"/>
    <cellStyle name="40% - Ênfase2 3 7 2" xfId="9452"/>
    <cellStyle name="40% - Ênfase2 3 8" xfId="6324"/>
    <cellStyle name="40% - Ênfase2 4" xfId="87"/>
    <cellStyle name="40% - Ênfase2 4 2" xfId="274"/>
    <cellStyle name="40% - Ênfase2 4 2 2" xfId="663"/>
    <cellStyle name="40% - Ênfase2 4 2 2 2" xfId="1440"/>
    <cellStyle name="40% - Ênfase2 4 2 2 2 2" xfId="3005"/>
    <cellStyle name="40% - Ênfase2 4 2 2 2 2 2" xfId="6134"/>
    <cellStyle name="40% - Ênfase2 4 2 2 2 2 2 2" xfId="12393"/>
    <cellStyle name="40% - Ênfase2 4 2 2 2 2 3" xfId="9265"/>
    <cellStyle name="40% - Ênfase2 4 2 2 2 3" xfId="4570"/>
    <cellStyle name="40% - Ênfase2 4 2 2 2 3 2" xfId="10829"/>
    <cellStyle name="40% - Ênfase2 4 2 2 2 4" xfId="7701"/>
    <cellStyle name="40% - Ênfase2 4 2 2 3" xfId="2229"/>
    <cellStyle name="40% - Ênfase2 4 2 2 3 2" xfId="5358"/>
    <cellStyle name="40% - Ênfase2 4 2 2 3 2 2" xfId="11617"/>
    <cellStyle name="40% - Ênfase2 4 2 2 3 3" xfId="8489"/>
    <cellStyle name="40% - Ênfase2 4 2 2 4" xfId="3794"/>
    <cellStyle name="40% - Ênfase2 4 2 2 4 2" xfId="10053"/>
    <cellStyle name="40% - Ênfase2 4 2 2 5" xfId="6925"/>
    <cellStyle name="40% - Ênfase2 4 2 3" xfId="1052"/>
    <cellStyle name="40% - Ênfase2 4 2 3 2" xfId="2617"/>
    <cellStyle name="40% - Ênfase2 4 2 3 2 2" xfId="5746"/>
    <cellStyle name="40% - Ênfase2 4 2 3 2 2 2" xfId="12005"/>
    <cellStyle name="40% - Ênfase2 4 2 3 2 3" xfId="8877"/>
    <cellStyle name="40% - Ênfase2 4 2 3 3" xfId="4182"/>
    <cellStyle name="40% - Ênfase2 4 2 3 3 2" xfId="10441"/>
    <cellStyle name="40% - Ênfase2 4 2 3 4" xfId="7313"/>
    <cellStyle name="40% - Ênfase2 4 2 4" xfId="1841"/>
    <cellStyle name="40% - Ênfase2 4 2 4 2" xfId="4970"/>
    <cellStyle name="40% - Ênfase2 4 2 4 2 2" xfId="11229"/>
    <cellStyle name="40% - Ênfase2 4 2 4 3" xfId="8101"/>
    <cellStyle name="40% - Ênfase2 4 2 5" xfId="3406"/>
    <cellStyle name="40% - Ênfase2 4 2 5 2" xfId="9665"/>
    <cellStyle name="40% - Ênfase2 4 2 6" xfId="6537"/>
    <cellStyle name="40% - Ênfase2 4 3" xfId="476"/>
    <cellStyle name="40% - Ênfase2 4 3 2" xfId="1253"/>
    <cellStyle name="40% - Ênfase2 4 3 2 2" xfId="2818"/>
    <cellStyle name="40% - Ênfase2 4 3 2 2 2" xfId="5947"/>
    <cellStyle name="40% - Ênfase2 4 3 2 2 2 2" xfId="12206"/>
    <cellStyle name="40% - Ênfase2 4 3 2 2 3" xfId="9078"/>
    <cellStyle name="40% - Ênfase2 4 3 2 3" xfId="4383"/>
    <cellStyle name="40% - Ênfase2 4 3 2 3 2" xfId="10642"/>
    <cellStyle name="40% - Ênfase2 4 3 2 4" xfId="7514"/>
    <cellStyle name="40% - Ênfase2 4 3 3" xfId="2042"/>
    <cellStyle name="40% - Ênfase2 4 3 3 2" xfId="5171"/>
    <cellStyle name="40% - Ênfase2 4 3 3 2 2" xfId="11430"/>
    <cellStyle name="40% - Ênfase2 4 3 3 3" xfId="8302"/>
    <cellStyle name="40% - Ênfase2 4 3 4" xfId="3607"/>
    <cellStyle name="40% - Ênfase2 4 3 4 2" xfId="9866"/>
    <cellStyle name="40% - Ênfase2 4 3 5" xfId="6738"/>
    <cellStyle name="40% - Ênfase2 4 4" xfId="865"/>
    <cellStyle name="40% - Ênfase2 4 4 2" xfId="2430"/>
    <cellStyle name="40% - Ênfase2 4 4 2 2" xfId="5559"/>
    <cellStyle name="40% - Ênfase2 4 4 2 2 2" xfId="11818"/>
    <cellStyle name="40% - Ênfase2 4 4 2 3" xfId="8690"/>
    <cellStyle name="40% - Ênfase2 4 4 3" xfId="3995"/>
    <cellStyle name="40% - Ênfase2 4 4 3 2" xfId="10254"/>
    <cellStyle name="40% - Ênfase2 4 4 4" xfId="7126"/>
    <cellStyle name="40% - Ênfase2 4 5" xfId="1654"/>
    <cellStyle name="40% - Ênfase2 4 5 2" xfId="4783"/>
    <cellStyle name="40% - Ênfase2 4 5 2 2" xfId="11042"/>
    <cellStyle name="40% - Ênfase2 4 5 3" xfId="7914"/>
    <cellStyle name="40% - Ênfase2 4 6" xfId="3219"/>
    <cellStyle name="40% - Ênfase2 4 6 2" xfId="9478"/>
    <cellStyle name="40% - Ênfase2 4 7" xfId="6350"/>
    <cellStyle name="40% - Ênfase2 5" xfId="73"/>
    <cellStyle name="40% - Ênfase2 5 2" xfId="261"/>
    <cellStyle name="40% - Ênfase2 5 2 2" xfId="650"/>
    <cellStyle name="40% - Ênfase2 5 2 2 2" xfId="1427"/>
    <cellStyle name="40% - Ênfase2 5 2 2 2 2" xfId="2992"/>
    <cellStyle name="40% - Ênfase2 5 2 2 2 2 2" xfId="6121"/>
    <cellStyle name="40% - Ênfase2 5 2 2 2 2 2 2" xfId="12380"/>
    <cellStyle name="40% - Ênfase2 5 2 2 2 2 3" xfId="9252"/>
    <cellStyle name="40% - Ênfase2 5 2 2 2 3" xfId="4557"/>
    <cellStyle name="40% - Ênfase2 5 2 2 2 3 2" xfId="10816"/>
    <cellStyle name="40% - Ênfase2 5 2 2 2 4" xfId="7688"/>
    <cellStyle name="40% - Ênfase2 5 2 2 3" xfId="2216"/>
    <cellStyle name="40% - Ênfase2 5 2 2 3 2" xfId="5345"/>
    <cellStyle name="40% - Ênfase2 5 2 2 3 2 2" xfId="11604"/>
    <cellStyle name="40% - Ênfase2 5 2 2 3 3" xfId="8476"/>
    <cellStyle name="40% - Ênfase2 5 2 2 4" xfId="3781"/>
    <cellStyle name="40% - Ênfase2 5 2 2 4 2" xfId="10040"/>
    <cellStyle name="40% - Ênfase2 5 2 2 5" xfId="6912"/>
    <cellStyle name="40% - Ênfase2 5 2 3" xfId="1039"/>
    <cellStyle name="40% - Ênfase2 5 2 3 2" xfId="2604"/>
    <cellStyle name="40% - Ênfase2 5 2 3 2 2" xfId="5733"/>
    <cellStyle name="40% - Ênfase2 5 2 3 2 2 2" xfId="11992"/>
    <cellStyle name="40% - Ênfase2 5 2 3 2 3" xfId="8864"/>
    <cellStyle name="40% - Ênfase2 5 2 3 3" xfId="4169"/>
    <cellStyle name="40% - Ênfase2 5 2 3 3 2" xfId="10428"/>
    <cellStyle name="40% - Ênfase2 5 2 3 4" xfId="7300"/>
    <cellStyle name="40% - Ênfase2 5 2 4" xfId="1828"/>
    <cellStyle name="40% - Ênfase2 5 2 4 2" xfId="4957"/>
    <cellStyle name="40% - Ênfase2 5 2 4 2 2" xfId="11216"/>
    <cellStyle name="40% - Ênfase2 5 2 4 3" xfId="8088"/>
    <cellStyle name="40% - Ênfase2 5 2 5" xfId="3393"/>
    <cellStyle name="40% - Ênfase2 5 2 5 2" xfId="9652"/>
    <cellStyle name="40% - Ênfase2 5 2 6" xfId="6524"/>
    <cellStyle name="40% - Ênfase2 5 3" xfId="463"/>
    <cellStyle name="40% - Ênfase2 5 3 2" xfId="1240"/>
    <cellStyle name="40% - Ênfase2 5 3 2 2" xfId="2805"/>
    <cellStyle name="40% - Ênfase2 5 3 2 2 2" xfId="5934"/>
    <cellStyle name="40% - Ênfase2 5 3 2 2 2 2" xfId="12193"/>
    <cellStyle name="40% - Ênfase2 5 3 2 2 3" xfId="9065"/>
    <cellStyle name="40% - Ênfase2 5 3 2 3" xfId="4370"/>
    <cellStyle name="40% - Ênfase2 5 3 2 3 2" xfId="10629"/>
    <cellStyle name="40% - Ênfase2 5 3 2 4" xfId="7501"/>
    <cellStyle name="40% - Ênfase2 5 3 3" xfId="2029"/>
    <cellStyle name="40% - Ênfase2 5 3 3 2" xfId="5158"/>
    <cellStyle name="40% - Ênfase2 5 3 3 2 2" xfId="11417"/>
    <cellStyle name="40% - Ênfase2 5 3 3 3" xfId="8289"/>
    <cellStyle name="40% - Ênfase2 5 3 4" xfId="3594"/>
    <cellStyle name="40% - Ênfase2 5 3 4 2" xfId="9853"/>
    <cellStyle name="40% - Ênfase2 5 3 5" xfId="6725"/>
    <cellStyle name="40% - Ênfase2 5 4" xfId="852"/>
    <cellStyle name="40% - Ênfase2 5 4 2" xfId="2417"/>
    <cellStyle name="40% - Ênfase2 5 4 2 2" xfId="5546"/>
    <cellStyle name="40% - Ênfase2 5 4 2 2 2" xfId="11805"/>
    <cellStyle name="40% - Ênfase2 5 4 2 3" xfId="8677"/>
    <cellStyle name="40% - Ênfase2 5 4 3" xfId="3982"/>
    <cellStyle name="40% - Ênfase2 5 4 3 2" xfId="10241"/>
    <cellStyle name="40% - Ênfase2 5 4 4" xfId="7113"/>
    <cellStyle name="40% - Ênfase2 5 5" xfId="1641"/>
    <cellStyle name="40% - Ênfase2 5 5 2" xfId="4770"/>
    <cellStyle name="40% - Ênfase2 5 5 2 2" xfId="11029"/>
    <cellStyle name="40% - Ênfase2 5 5 3" xfId="7901"/>
    <cellStyle name="40% - Ênfase2 5 6" xfId="3206"/>
    <cellStyle name="40% - Ênfase2 5 6 2" xfId="9465"/>
    <cellStyle name="40% - Ênfase2 5 7" xfId="6337"/>
    <cellStyle name="40% - Ênfase2 6" xfId="127"/>
    <cellStyle name="40% - Ênfase2 6 2" xfId="314"/>
    <cellStyle name="40% - Ênfase2 6 2 2" xfId="703"/>
    <cellStyle name="40% - Ênfase2 6 2 2 2" xfId="1480"/>
    <cellStyle name="40% - Ênfase2 6 2 2 2 2" xfId="3045"/>
    <cellStyle name="40% - Ênfase2 6 2 2 2 2 2" xfId="6174"/>
    <cellStyle name="40% - Ênfase2 6 2 2 2 2 2 2" xfId="12433"/>
    <cellStyle name="40% - Ênfase2 6 2 2 2 2 3" xfId="9305"/>
    <cellStyle name="40% - Ênfase2 6 2 2 2 3" xfId="4610"/>
    <cellStyle name="40% - Ênfase2 6 2 2 2 3 2" xfId="10869"/>
    <cellStyle name="40% - Ênfase2 6 2 2 2 4" xfId="7741"/>
    <cellStyle name="40% - Ênfase2 6 2 2 3" xfId="2269"/>
    <cellStyle name="40% - Ênfase2 6 2 2 3 2" xfId="5398"/>
    <cellStyle name="40% - Ênfase2 6 2 2 3 2 2" xfId="11657"/>
    <cellStyle name="40% - Ênfase2 6 2 2 3 3" xfId="8529"/>
    <cellStyle name="40% - Ênfase2 6 2 2 4" xfId="3834"/>
    <cellStyle name="40% - Ênfase2 6 2 2 4 2" xfId="10093"/>
    <cellStyle name="40% - Ênfase2 6 2 2 5" xfId="6965"/>
    <cellStyle name="40% - Ênfase2 6 2 3" xfId="1092"/>
    <cellStyle name="40% - Ênfase2 6 2 3 2" xfId="2657"/>
    <cellStyle name="40% - Ênfase2 6 2 3 2 2" xfId="5786"/>
    <cellStyle name="40% - Ênfase2 6 2 3 2 2 2" xfId="12045"/>
    <cellStyle name="40% - Ênfase2 6 2 3 2 3" xfId="8917"/>
    <cellStyle name="40% - Ênfase2 6 2 3 3" xfId="4222"/>
    <cellStyle name="40% - Ênfase2 6 2 3 3 2" xfId="10481"/>
    <cellStyle name="40% - Ênfase2 6 2 3 4" xfId="7353"/>
    <cellStyle name="40% - Ênfase2 6 2 4" xfId="1881"/>
    <cellStyle name="40% - Ênfase2 6 2 4 2" xfId="5010"/>
    <cellStyle name="40% - Ênfase2 6 2 4 2 2" xfId="11269"/>
    <cellStyle name="40% - Ênfase2 6 2 4 3" xfId="8141"/>
    <cellStyle name="40% - Ênfase2 6 2 5" xfId="3446"/>
    <cellStyle name="40% - Ênfase2 6 2 5 2" xfId="9705"/>
    <cellStyle name="40% - Ênfase2 6 2 6" xfId="6577"/>
    <cellStyle name="40% - Ênfase2 6 3" xfId="516"/>
    <cellStyle name="40% - Ênfase2 6 3 2" xfId="1293"/>
    <cellStyle name="40% - Ênfase2 6 3 2 2" xfId="2858"/>
    <cellStyle name="40% - Ênfase2 6 3 2 2 2" xfId="5987"/>
    <cellStyle name="40% - Ênfase2 6 3 2 2 2 2" xfId="12246"/>
    <cellStyle name="40% - Ênfase2 6 3 2 2 3" xfId="9118"/>
    <cellStyle name="40% - Ênfase2 6 3 2 3" xfId="4423"/>
    <cellStyle name="40% - Ênfase2 6 3 2 3 2" xfId="10682"/>
    <cellStyle name="40% - Ênfase2 6 3 2 4" xfId="7554"/>
    <cellStyle name="40% - Ênfase2 6 3 3" xfId="2082"/>
    <cellStyle name="40% - Ênfase2 6 3 3 2" xfId="5211"/>
    <cellStyle name="40% - Ênfase2 6 3 3 2 2" xfId="11470"/>
    <cellStyle name="40% - Ênfase2 6 3 3 3" xfId="8342"/>
    <cellStyle name="40% - Ênfase2 6 3 4" xfId="3647"/>
    <cellStyle name="40% - Ênfase2 6 3 4 2" xfId="9906"/>
    <cellStyle name="40% - Ênfase2 6 3 5" xfId="6778"/>
    <cellStyle name="40% - Ênfase2 6 4" xfId="905"/>
    <cellStyle name="40% - Ênfase2 6 4 2" xfId="2470"/>
    <cellStyle name="40% - Ênfase2 6 4 2 2" xfId="5599"/>
    <cellStyle name="40% - Ênfase2 6 4 2 2 2" xfId="11858"/>
    <cellStyle name="40% - Ênfase2 6 4 2 3" xfId="8730"/>
    <cellStyle name="40% - Ênfase2 6 4 3" xfId="4035"/>
    <cellStyle name="40% - Ênfase2 6 4 3 2" xfId="10294"/>
    <cellStyle name="40% - Ênfase2 6 4 4" xfId="7166"/>
    <cellStyle name="40% - Ênfase2 6 5" xfId="1694"/>
    <cellStyle name="40% - Ênfase2 6 5 2" xfId="4823"/>
    <cellStyle name="40% - Ênfase2 6 5 2 2" xfId="11082"/>
    <cellStyle name="40% - Ênfase2 6 5 3" xfId="7954"/>
    <cellStyle name="40% - Ênfase2 6 6" xfId="3259"/>
    <cellStyle name="40% - Ênfase2 6 6 2" xfId="9518"/>
    <cellStyle name="40% - Ênfase2 6 7" xfId="6390"/>
    <cellStyle name="40% - Ênfase2 7" xfId="141"/>
    <cellStyle name="40% - Ênfase2 7 2" xfId="328"/>
    <cellStyle name="40% - Ênfase2 7 2 2" xfId="717"/>
    <cellStyle name="40% - Ênfase2 7 2 2 2" xfId="1494"/>
    <cellStyle name="40% - Ênfase2 7 2 2 2 2" xfId="3059"/>
    <cellStyle name="40% - Ênfase2 7 2 2 2 2 2" xfId="6188"/>
    <cellStyle name="40% - Ênfase2 7 2 2 2 2 2 2" xfId="12447"/>
    <cellStyle name="40% - Ênfase2 7 2 2 2 2 3" xfId="9319"/>
    <cellStyle name="40% - Ênfase2 7 2 2 2 3" xfId="4624"/>
    <cellStyle name="40% - Ênfase2 7 2 2 2 3 2" xfId="10883"/>
    <cellStyle name="40% - Ênfase2 7 2 2 2 4" xfId="7755"/>
    <cellStyle name="40% - Ênfase2 7 2 2 3" xfId="2283"/>
    <cellStyle name="40% - Ênfase2 7 2 2 3 2" xfId="5412"/>
    <cellStyle name="40% - Ênfase2 7 2 2 3 2 2" xfId="11671"/>
    <cellStyle name="40% - Ênfase2 7 2 2 3 3" xfId="8543"/>
    <cellStyle name="40% - Ênfase2 7 2 2 4" xfId="3848"/>
    <cellStyle name="40% - Ênfase2 7 2 2 4 2" xfId="10107"/>
    <cellStyle name="40% - Ênfase2 7 2 2 5" xfId="6979"/>
    <cellStyle name="40% - Ênfase2 7 2 3" xfId="1106"/>
    <cellStyle name="40% - Ênfase2 7 2 3 2" xfId="2671"/>
    <cellStyle name="40% - Ênfase2 7 2 3 2 2" xfId="5800"/>
    <cellStyle name="40% - Ênfase2 7 2 3 2 2 2" xfId="12059"/>
    <cellStyle name="40% - Ênfase2 7 2 3 2 3" xfId="8931"/>
    <cellStyle name="40% - Ênfase2 7 2 3 3" xfId="4236"/>
    <cellStyle name="40% - Ênfase2 7 2 3 3 2" xfId="10495"/>
    <cellStyle name="40% - Ênfase2 7 2 3 4" xfId="7367"/>
    <cellStyle name="40% - Ênfase2 7 2 4" xfId="1895"/>
    <cellStyle name="40% - Ênfase2 7 2 4 2" xfId="5024"/>
    <cellStyle name="40% - Ênfase2 7 2 4 2 2" xfId="11283"/>
    <cellStyle name="40% - Ênfase2 7 2 4 3" xfId="8155"/>
    <cellStyle name="40% - Ênfase2 7 2 5" xfId="3460"/>
    <cellStyle name="40% - Ênfase2 7 2 5 2" xfId="9719"/>
    <cellStyle name="40% - Ênfase2 7 2 6" xfId="6591"/>
    <cellStyle name="40% - Ênfase2 7 3" xfId="530"/>
    <cellStyle name="40% - Ênfase2 7 3 2" xfId="1307"/>
    <cellStyle name="40% - Ênfase2 7 3 2 2" xfId="2872"/>
    <cellStyle name="40% - Ênfase2 7 3 2 2 2" xfId="6001"/>
    <cellStyle name="40% - Ênfase2 7 3 2 2 2 2" xfId="12260"/>
    <cellStyle name="40% - Ênfase2 7 3 2 2 3" xfId="9132"/>
    <cellStyle name="40% - Ênfase2 7 3 2 3" xfId="4437"/>
    <cellStyle name="40% - Ênfase2 7 3 2 3 2" xfId="10696"/>
    <cellStyle name="40% - Ênfase2 7 3 2 4" xfId="7568"/>
    <cellStyle name="40% - Ênfase2 7 3 3" xfId="2096"/>
    <cellStyle name="40% - Ênfase2 7 3 3 2" xfId="5225"/>
    <cellStyle name="40% - Ênfase2 7 3 3 2 2" xfId="11484"/>
    <cellStyle name="40% - Ênfase2 7 3 3 3" xfId="8356"/>
    <cellStyle name="40% - Ênfase2 7 3 4" xfId="3661"/>
    <cellStyle name="40% - Ênfase2 7 3 4 2" xfId="9920"/>
    <cellStyle name="40% - Ênfase2 7 3 5" xfId="6792"/>
    <cellStyle name="40% - Ênfase2 7 4" xfId="919"/>
    <cellStyle name="40% - Ênfase2 7 4 2" xfId="2484"/>
    <cellStyle name="40% - Ênfase2 7 4 2 2" xfId="5613"/>
    <cellStyle name="40% - Ênfase2 7 4 2 2 2" xfId="11872"/>
    <cellStyle name="40% - Ênfase2 7 4 2 3" xfId="8744"/>
    <cellStyle name="40% - Ênfase2 7 4 3" xfId="4049"/>
    <cellStyle name="40% - Ênfase2 7 4 3 2" xfId="10308"/>
    <cellStyle name="40% - Ênfase2 7 4 4" xfId="7180"/>
    <cellStyle name="40% - Ênfase2 7 5" xfId="1708"/>
    <cellStyle name="40% - Ênfase2 7 5 2" xfId="4837"/>
    <cellStyle name="40% - Ênfase2 7 5 2 2" xfId="11096"/>
    <cellStyle name="40% - Ênfase2 7 5 3" xfId="7968"/>
    <cellStyle name="40% - Ênfase2 7 6" xfId="3273"/>
    <cellStyle name="40% - Ênfase2 7 6 2" xfId="9532"/>
    <cellStyle name="40% - Ênfase2 7 7" xfId="6404"/>
    <cellStyle name="40% - Ênfase2 8" xfId="154"/>
    <cellStyle name="40% - Ênfase2 8 2" xfId="341"/>
    <cellStyle name="40% - Ênfase2 8 2 2" xfId="730"/>
    <cellStyle name="40% - Ênfase2 8 2 2 2" xfId="1507"/>
    <cellStyle name="40% - Ênfase2 8 2 2 2 2" xfId="3072"/>
    <cellStyle name="40% - Ênfase2 8 2 2 2 2 2" xfId="6201"/>
    <cellStyle name="40% - Ênfase2 8 2 2 2 2 2 2" xfId="12460"/>
    <cellStyle name="40% - Ênfase2 8 2 2 2 2 3" xfId="9332"/>
    <cellStyle name="40% - Ênfase2 8 2 2 2 3" xfId="4637"/>
    <cellStyle name="40% - Ênfase2 8 2 2 2 3 2" xfId="10896"/>
    <cellStyle name="40% - Ênfase2 8 2 2 2 4" xfId="7768"/>
    <cellStyle name="40% - Ênfase2 8 2 2 3" xfId="2296"/>
    <cellStyle name="40% - Ênfase2 8 2 2 3 2" xfId="5425"/>
    <cellStyle name="40% - Ênfase2 8 2 2 3 2 2" xfId="11684"/>
    <cellStyle name="40% - Ênfase2 8 2 2 3 3" xfId="8556"/>
    <cellStyle name="40% - Ênfase2 8 2 2 4" xfId="3861"/>
    <cellStyle name="40% - Ênfase2 8 2 2 4 2" xfId="10120"/>
    <cellStyle name="40% - Ênfase2 8 2 2 5" xfId="6992"/>
    <cellStyle name="40% - Ênfase2 8 2 3" xfId="1119"/>
    <cellStyle name="40% - Ênfase2 8 2 3 2" xfId="2684"/>
    <cellStyle name="40% - Ênfase2 8 2 3 2 2" xfId="5813"/>
    <cellStyle name="40% - Ênfase2 8 2 3 2 2 2" xfId="12072"/>
    <cellStyle name="40% - Ênfase2 8 2 3 2 3" xfId="8944"/>
    <cellStyle name="40% - Ênfase2 8 2 3 3" xfId="4249"/>
    <cellStyle name="40% - Ênfase2 8 2 3 3 2" xfId="10508"/>
    <cellStyle name="40% - Ênfase2 8 2 3 4" xfId="7380"/>
    <cellStyle name="40% - Ênfase2 8 2 4" xfId="1908"/>
    <cellStyle name="40% - Ênfase2 8 2 4 2" xfId="5037"/>
    <cellStyle name="40% - Ênfase2 8 2 4 2 2" xfId="11296"/>
    <cellStyle name="40% - Ênfase2 8 2 4 3" xfId="8168"/>
    <cellStyle name="40% - Ênfase2 8 2 5" xfId="3473"/>
    <cellStyle name="40% - Ênfase2 8 2 5 2" xfId="9732"/>
    <cellStyle name="40% - Ênfase2 8 2 6" xfId="6604"/>
    <cellStyle name="40% - Ênfase2 8 3" xfId="543"/>
    <cellStyle name="40% - Ênfase2 8 3 2" xfId="1320"/>
    <cellStyle name="40% - Ênfase2 8 3 2 2" xfId="2885"/>
    <cellStyle name="40% - Ênfase2 8 3 2 2 2" xfId="6014"/>
    <cellStyle name="40% - Ênfase2 8 3 2 2 2 2" xfId="12273"/>
    <cellStyle name="40% - Ênfase2 8 3 2 2 3" xfId="9145"/>
    <cellStyle name="40% - Ênfase2 8 3 2 3" xfId="4450"/>
    <cellStyle name="40% - Ênfase2 8 3 2 3 2" xfId="10709"/>
    <cellStyle name="40% - Ênfase2 8 3 2 4" xfId="7581"/>
    <cellStyle name="40% - Ênfase2 8 3 3" xfId="2109"/>
    <cellStyle name="40% - Ênfase2 8 3 3 2" xfId="5238"/>
    <cellStyle name="40% - Ênfase2 8 3 3 2 2" xfId="11497"/>
    <cellStyle name="40% - Ênfase2 8 3 3 3" xfId="8369"/>
    <cellStyle name="40% - Ênfase2 8 3 4" xfId="3674"/>
    <cellStyle name="40% - Ênfase2 8 3 4 2" xfId="9933"/>
    <cellStyle name="40% - Ênfase2 8 3 5" xfId="6805"/>
    <cellStyle name="40% - Ênfase2 8 4" xfId="932"/>
    <cellStyle name="40% - Ênfase2 8 4 2" xfId="2497"/>
    <cellStyle name="40% - Ênfase2 8 4 2 2" xfId="5626"/>
    <cellStyle name="40% - Ênfase2 8 4 2 2 2" xfId="11885"/>
    <cellStyle name="40% - Ênfase2 8 4 2 3" xfId="8757"/>
    <cellStyle name="40% - Ênfase2 8 4 3" xfId="4062"/>
    <cellStyle name="40% - Ênfase2 8 4 3 2" xfId="10321"/>
    <cellStyle name="40% - Ênfase2 8 4 4" xfId="7193"/>
    <cellStyle name="40% - Ênfase2 8 5" xfId="1721"/>
    <cellStyle name="40% - Ênfase2 8 5 2" xfId="4850"/>
    <cellStyle name="40% - Ênfase2 8 5 2 2" xfId="11109"/>
    <cellStyle name="40% - Ênfase2 8 5 3" xfId="7981"/>
    <cellStyle name="40% - Ênfase2 8 6" xfId="3286"/>
    <cellStyle name="40% - Ênfase2 8 6 2" xfId="9545"/>
    <cellStyle name="40% - Ênfase2 8 7" xfId="6417"/>
    <cellStyle name="40% - Ênfase2 9" xfId="167"/>
    <cellStyle name="40% - Ênfase2 9 2" xfId="354"/>
    <cellStyle name="40% - Ênfase2 9 2 2" xfId="743"/>
    <cellStyle name="40% - Ênfase2 9 2 2 2" xfId="1520"/>
    <cellStyle name="40% - Ênfase2 9 2 2 2 2" xfId="3085"/>
    <cellStyle name="40% - Ênfase2 9 2 2 2 2 2" xfId="6214"/>
    <cellStyle name="40% - Ênfase2 9 2 2 2 2 2 2" xfId="12473"/>
    <cellStyle name="40% - Ênfase2 9 2 2 2 2 3" xfId="9345"/>
    <cellStyle name="40% - Ênfase2 9 2 2 2 3" xfId="4650"/>
    <cellStyle name="40% - Ênfase2 9 2 2 2 3 2" xfId="10909"/>
    <cellStyle name="40% - Ênfase2 9 2 2 2 4" xfId="7781"/>
    <cellStyle name="40% - Ênfase2 9 2 2 3" xfId="2309"/>
    <cellStyle name="40% - Ênfase2 9 2 2 3 2" xfId="5438"/>
    <cellStyle name="40% - Ênfase2 9 2 2 3 2 2" xfId="11697"/>
    <cellStyle name="40% - Ênfase2 9 2 2 3 3" xfId="8569"/>
    <cellStyle name="40% - Ênfase2 9 2 2 4" xfId="3874"/>
    <cellStyle name="40% - Ênfase2 9 2 2 4 2" xfId="10133"/>
    <cellStyle name="40% - Ênfase2 9 2 2 5" xfId="7005"/>
    <cellStyle name="40% - Ênfase2 9 2 3" xfId="1132"/>
    <cellStyle name="40% - Ênfase2 9 2 3 2" xfId="2697"/>
    <cellStyle name="40% - Ênfase2 9 2 3 2 2" xfId="5826"/>
    <cellStyle name="40% - Ênfase2 9 2 3 2 2 2" xfId="12085"/>
    <cellStyle name="40% - Ênfase2 9 2 3 2 3" xfId="8957"/>
    <cellStyle name="40% - Ênfase2 9 2 3 3" xfId="4262"/>
    <cellStyle name="40% - Ênfase2 9 2 3 3 2" xfId="10521"/>
    <cellStyle name="40% - Ênfase2 9 2 3 4" xfId="7393"/>
    <cellStyle name="40% - Ênfase2 9 2 4" xfId="1921"/>
    <cellStyle name="40% - Ênfase2 9 2 4 2" xfId="5050"/>
    <cellStyle name="40% - Ênfase2 9 2 4 2 2" xfId="11309"/>
    <cellStyle name="40% - Ênfase2 9 2 4 3" xfId="8181"/>
    <cellStyle name="40% - Ênfase2 9 2 5" xfId="3486"/>
    <cellStyle name="40% - Ênfase2 9 2 5 2" xfId="9745"/>
    <cellStyle name="40% - Ênfase2 9 2 6" xfId="6617"/>
    <cellStyle name="40% - Ênfase2 9 3" xfId="556"/>
    <cellStyle name="40% - Ênfase2 9 3 2" xfId="1333"/>
    <cellStyle name="40% - Ênfase2 9 3 2 2" xfId="2898"/>
    <cellStyle name="40% - Ênfase2 9 3 2 2 2" xfId="6027"/>
    <cellStyle name="40% - Ênfase2 9 3 2 2 2 2" xfId="12286"/>
    <cellStyle name="40% - Ênfase2 9 3 2 2 3" xfId="9158"/>
    <cellStyle name="40% - Ênfase2 9 3 2 3" xfId="4463"/>
    <cellStyle name="40% - Ênfase2 9 3 2 3 2" xfId="10722"/>
    <cellStyle name="40% - Ênfase2 9 3 2 4" xfId="7594"/>
    <cellStyle name="40% - Ênfase2 9 3 3" xfId="2122"/>
    <cellStyle name="40% - Ênfase2 9 3 3 2" xfId="5251"/>
    <cellStyle name="40% - Ênfase2 9 3 3 2 2" xfId="11510"/>
    <cellStyle name="40% - Ênfase2 9 3 3 3" xfId="8382"/>
    <cellStyle name="40% - Ênfase2 9 3 4" xfId="3687"/>
    <cellStyle name="40% - Ênfase2 9 3 4 2" xfId="9946"/>
    <cellStyle name="40% - Ênfase2 9 3 5" xfId="6818"/>
    <cellStyle name="40% - Ênfase2 9 4" xfId="945"/>
    <cellStyle name="40% - Ênfase2 9 4 2" xfId="2510"/>
    <cellStyle name="40% - Ênfase2 9 4 2 2" xfId="5639"/>
    <cellStyle name="40% - Ênfase2 9 4 2 2 2" xfId="11898"/>
    <cellStyle name="40% - Ênfase2 9 4 2 3" xfId="8770"/>
    <cellStyle name="40% - Ênfase2 9 4 3" xfId="4075"/>
    <cellStyle name="40% - Ênfase2 9 4 3 2" xfId="10334"/>
    <cellStyle name="40% - Ênfase2 9 4 4" xfId="7206"/>
    <cellStyle name="40% - Ênfase2 9 5" xfId="1734"/>
    <cellStyle name="40% - Ênfase2 9 5 2" xfId="4863"/>
    <cellStyle name="40% - Ênfase2 9 5 2 2" xfId="11122"/>
    <cellStyle name="40% - Ênfase2 9 5 3" xfId="7994"/>
    <cellStyle name="40% - Ênfase2 9 6" xfId="3299"/>
    <cellStyle name="40% - Ênfase2 9 6 2" xfId="9558"/>
    <cellStyle name="40% - Ênfase2 9 7" xfId="6430"/>
    <cellStyle name="40% - Ênfase3" xfId="28" builtinId="39" customBuiltin="1"/>
    <cellStyle name="40% - Ênfase3 10" xfId="183"/>
    <cellStyle name="40% - Ênfase3 10 2" xfId="370"/>
    <cellStyle name="40% - Ênfase3 10 2 2" xfId="759"/>
    <cellStyle name="40% - Ênfase3 10 2 2 2" xfId="1536"/>
    <cellStyle name="40% - Ênfase3 10 2 2 2 2" xfId="3101"/>
    <cellStyle name="40% - Ênfase3 10 2 2 2 2 2" xfId="6230"/>
    <cellStyle name="40% - Ênfase3 10 2 2 2 2 2 2" xfId="12489"/>
    <cellStyle name="40% - Ênfase3 10 2 2 2 2 3" xfId="9361"/>
    <cellStyle name="40% - Ênfase3 10 2 2 2 3" xfId="4666"/>
    <cellStyle name="40% - Ênfase3 10 2 2 2 3 2" xfId="10925"/>
    <cellStyle name="40% - Ênfase3 10 2 2 2 4" xfId="7797"/>
    <cellStyle name="40% - Ênfase3 10 2 2 3" xfId="2325"/>
    <cellStyle name="40% - Ênfase3 10 2 2 3 2" xfId="5454"/>
    <cellStyle name="40% - Ênfase3 10 2 2 3 2 2" xfId="11713"/>
    <cellStyle name="40% - Ênfase3 10 2 2 3 3" xfId="8585"/>
    <cellStyle name="40% - Ênfase3 10 2 2 4" xfId="3890"/>
    <cellStyle name="40% - Ênfase3 10 2 2 4 2" xfId="10149"/>
    <cellStyle name="40% - Ênfase3 10 2 2 5" xfId="7021"/>
    <cellStyle name="40% - Ênfase3 10 2 3" xfId="1148"/>
    <cellStyle name="40% - Ênfase3 10 2 3 2" xfId="2713"/>
    <cellStyle name="40% - Ênfase3 10 2 3 2 2" xfId="5842"/>
    <cellStyle name="40% - Ênfase3 10 2 3 2 2 2" xfId="12101"/>
    <cellStyle name="40% - Ênfase3 10 2 3 2 3" xfId="8973"/>
    <cellStyle name="40% - Ênfase3 10 2 3 3" xfId="4278"/>
    <cellStyle name="40% - Ênfase3 10 2 3 3 2" xfId="10537"/>
    <cellStyle name="40% - Ênfase3 10 2 3 4" xfId="7409"/>
    <cellStyle name="40% - Ênfase3 10 2 4" xfId="1937"/>
    <cellStyle name="40% - Ênfase3 10 2 4 2" xfId="5066"/>
    <cellStyle name="40% - Ênfase3 10 2 4 2 2" xfId="11325"/>
    <cellStyle name="40% - Ênfase3 10 2 4 3" xfId="8197"/>
    <cellStyle name="40% - Ênfase3 10 2 5" xfId="3502"/>
    <cellStyle name="40% - Ênfase3 10 2 5 2" xfId="9761"/>
    <cellStyle name="40% - Ênfase3 10 2 6" xfId="6633"/>
    <cellStyle name="40% - Ênfase3 10 3" xfId="572"/>
    <cellStyle name="40% - Ênfase3 10 3 2" xfId="1349"/>
    <cellStyle name="40% - Ênfase3 10 3 2 2" xfId="2914"/>
    <cellStyle name="40% - Ênfase3 10 3 2 2 2" xfId="6043"/>
    <cellStyle name="40% - Ênfase3 10 3 2 2 2 2" xfId="12302"/>
    <cellStyle name="40% - Ênfase3 10 3 2 2 3" xfId="9174"/>
    <cellStyle name="40% - Ênfase3 10 3 2 3" xfId="4479"/>
    <cellStyle name="40% - Ênfase3 10 3 2 3 2" xfId="10738"/>
    <cellStyle name="40% - Ênfase3 10 3 2 4" xfId="7610"/>
    <cellStyle name="40% - Ênfase3 10 3 3" xfId="2138"/>
    <cellStyle name="40% - Ênfase3 10 3 3 2" xfId="5267"/>
    <cellStyle name="40% - Ênfase3 10 3 3 2 2" xfId="11526"/>
    <cellStyle name="40% - Ênfase3 10 3 3 3" xfId="8398"/>
    <cellStyle name="40% - Ênfase3 10 3 4" xfId="3703"/>
    <cellStyle name="40% - Ênfase3 10 3 4 2" xfId="9962"/>
    <cellStyle name="40% - Ênfase3 10 3 5" xfId="6834"/>
    <cellStyle name="40% - Ênfase3 10 4" xfId="961"/>
    <cellStyle name="40% - Ênfase3 10 4 2" xfId="2526"/>
    <cellStyle name="40% - Ênfase3 10 4 2 2" xfId="5655"/>
    <cellStyle name="40% - Ênfase3 10 4 2 2 2" xfId="11914"/>
    <cellStyle name="40% - Ênfase3 10 4 2 3" xfId="8786"/>
    <cellStyle name="40% - Ênfase3 10 4 3" xfId="4091"/>
    <cellStyle name="40% - Ênfase3 10 4 3 2" xfId="10350"/>
    <cellStyle name="40% - Ênfase3 10 4 4" xfId="7222"/>
    <cellStyle name="40% - Ênfase3 10 5" xfId="1750"/>
    <cellStyle name="40% - Ênfase3 10 5 2" xfId="4879"/>
    <cellStyle name="40% - Ênfase3 10 5 2 2" xfId="11138"/>
    <cellStyle name="40% - Ênfase3 10 5 3" xfId="8010"/>
    <cellStyle name="40% - Ênfase3 10 6" xfId="3315"/>
    <cellStyle name="40% - Ênfase3 10 6 2" xfId="9574"/>
    <cellStyle name="40% - Ênfase3 10 7" xfId="6446"/>
    <cellStyle name="40% - Ênfase3 11" xfId="197"/>
    <cellStyle name="40% - Ênfase3 11 2" xfId="384"/>
    <cellStyle name="40% - Ênfase3 11 2 2" xfId="773"/>
    <cellStyle name="40% - Ênfase3 11 2 2 2" xfId="1550"/>
    <cellStyle name="40% - Ênfase3 11 2 2 2 2" xfId="3115"/>
    <cellStyle name="40% - Ênfase3 11 2 2 2 2 2" xfId="6244"/>
    <cellStyle name="40% - Ênfase3 11 2 2 2 2 2 2" xfId="12503"/>
    <cellStyle name="40% - Ênfase3 11 2 2 2 2 3" xfId="9375"/>
    <cellStyle name="40% - Ênfase3 11 2 2 2 3" xfId="4680"/>
    <cellStyle name="40% - Ênfase3 11 2 2 2 3 2" xfId="10939"/>
    <cellStyle name="40% - Ênfase3 11 2 2 2 4" xfId="7811"/>
    <cellStyle name="40% - Ênfase3 11 2 2 3" xfId="2339"/>
    <cellStyle name="40% - Ênfase3 11 2 2 3 2" xfId="5468"/>
    <cellStyle name="40% - Ênfase3 11 2 2 3 2 2" xfId="11727"/>
    <cellStyle name="40% - Ênfase3 11 2 2 3 3" xfId="8599"/>
    <cellStyle name="40% - Ênfase3 11 2 2 4" xfId="3904"/>
    <cellStyle name="40% - Ênfase3 11 2 2 4 2" xfId="10163"/>
    <cellStyle name="40% - Ênfase3 11 2 2 5" xfId="7035"/>
    <cellStyle name="40% - Ênfase3 11 2 3" xfId="1162"/>
    <cellStyle name="40% - Ênfase3 11 2 3 2" xfId="2727"/>
    <cellStyle name="40% - Ênfase3 11 2 3 2 2" xfId="5856"/>
    <cellStyle name="40% - Ênfase3 11 2 3 2 2 2" xfId="12115"/>
    <cellStyle name="40% - Ênfase3 11 2 3 2 3" xfId="8987"/>
    <cellStyle name="40% - Ênfase3 11 2 3 3" xfId="4292"/>
    <cellStyle name="40% - Ênfase3 11 2 3 3 2" xfId="10551"/>
    <cellStyle name="40% - Ênfase3 11 2 3 4" xfId="7423"/>
    <cellStyle name="40% - Ênfase3 11 2 4" xfId="1951"/>
    <cellStyle name="40% - Ênfase3 11 2 4 2" xfId="5080"/>
    <cellStyle name="40% - Ênfase3 11 2 4 2 2" xfId="11339"/>
    <cellStyle name="40% - Ênfase3 11 2 4 3" xfId="8211"/>
    <cellStyle name="40% - Ênfase3 11 2 5" xfId="3516"/>
    <cellStyle name="40% - Ênfase3 11 2 5 2" xfId="9775"/>
    <cellStyle name="40% - Ênfase3 11 2 6" xfId="6647"/>
    <cellStyle name="40% - Ênfase3 11 3" xfId="586"/>
    <cellStyle name="40% - Ênfase3 11 3 2" xfId="1363"/>
    <cellStyle name="40% - Ênfase3 11 3 2 2" xfId="2928"/>
    <cellStyle name="40% - Ênfase3 11 3 2 2 2" xfId="6057"/>
    <cellStyle name="40% - Ênfase3 11 3 2 2 2 2" xfId="12316"/>
    <cellStyle name="40% - Ênfase3 11 3 2 2 3" xfId="9188"/>
    <cellStyle name="40% - Ênfase3 11 3 2 3" xfId="4493"/>
    <cellStyle name="40% - Ênfase3 11 3 2 3 2" xfId="10752"/>
    <cellStyle name="40% - Ênfase3 11 3 2 4" xfId="7624"/>
    <cellStyle name="40% - Ênfase3 11 3 3" xfId="2152"/>
    <cellStyle name="40% - Ênfase3 11 3 3 2" xfId="5281"/>
    <cellStyle name="40% - Ênfase3 11 3 3 2 2" xfId="11540"/>
    <cellStyle name="40% - Ênfase3 11 3 3 3" xfId="8412"/>
    <cellStyle name="40% - Ênfase3 11 3 4" xfId="3717"/>
    <cellStyle name="40% - Ênfase3 11 3 4 2" xfId="9976"/>
    <cellStyle name="40% - Ênfase3 11 3 5" xfId="6848"/>
    <cellStyle name="40% - Ênfase3 11 4" xfId="975"/>
    <cellStyle name="40% - Ênfase3 11 4 2" xfId="2540"/>
    <cellStyle name="40% - Ênfase3 11 4 2 2" xfId="5669"/>
    <cellStyle name="40% - Ênfase3 11 4 2 2 2" xfId="11928"/>
    <cellStyle name="40% - Ênfase3 11 4 2 3" xfId="8800"/>
    <cellStyle name="40% - Ênfase3 11 4 3" xfId="4105"/>
    <cellStyle name="40% - Ênfase3 11 4 3 2" xfId="10364"/>
    <cellStyle name="40% - Ênfase3 11 4 4" xfId="7236"/>
    <cellStyle name="40% - Ênfase3 11 5" xfId="1764"/>
    <cellStyle name="40% - Ênfase3 11 5 2" xfId="4893"/>
    <cellStyle name="40% - Ênfase3 11 5 2 2" xfId="11152"/>
    <cellStyle name="40% - Ênfase3 11 5 3" xfId="8024"/>
    <cellStyle name="40% - Ênfase3 11 6" xfId="3329"/>
    <cellStyle name="40% - Ênfase3 11 6 2" xfId="9588"/>
    <cellStyle name="40% - Ênfase3 11 7" xfId="6460"/>
    <cellStyle name="40% - Ênfase3 12" xfId="223"/>
    <cellStyle name="40% - Ênfase3 12 2" xfId="612"/>
    <cellStyle name="40% - Ênfase3 12 2 2" xfId="1389"/>
    <cellStyle name="40% - Ênfase3 12 2 2 2" xfId="2954"/>
    <cellStyle name="40% - Ênfase3 12 2 2 2 2" xfId="6083"/>
    <cellStyle name="40% - Ênfase3 12 2 2 2 2 2" xfId="12342"/>
    <cellStyle name="40% - Ênfase3 12 2 2 2 3" xfId="9214"/>
    <cellStyle name="40% - Ênfase3 12 2 2 3" xfId="4519"/>
    <cellStyle name="40% - Ênfase3 12 2 2 3 2" xfId="10778"/>
    <cellStyle name="40% - Ênfase3 12 2 2 4" xfId="7650"/>
    <cellStyle name="40% - Ênfase3 12 2 3" xfId="2178"/>
    <cellStyle name="40% - Ênfase3 12 2 3 2" xfId="5307"/>
    <cellStyle name="40% - Ênfase3 12 2 3 2 2" xfId="11566"/>
    <cellStyle name="40% - Ênfase3 12 2 3 3" xfId="8438"/>
    <cellStyle name="40% - Ênfase3 12 2 4" xfId="3743"/>
    <cellStyle name="40% - Ênfase3 12 2 4 2" xfId="10002"/>
    <cellStyle name="40% - Ênfase3 12 2 5" xfId="6874"/>
    <cellStyle name="40% - Ênfase3 12 3" xfId="1001"/>
    <cellStyle name="40% - Ênfase3 12 3 2" xfId="2566"/>
    <cellStyle name="40% - Ênfase3 12 3 2 2" xfId="5695"/>
    <cellStyle name="40% - Ênfase3 12 3 2 2 2" xfId="11954"/>
    <cellStyle name="40% - Ênfase3 12 3 2 3" xfId="8826"/>
    <cellStyle name="40% - Ênfase3 12 3 3" xfId="4131"/>
    <cellStyle name="40% - Ênfase3 12 3 3 2" xfId="10390"/>
    <cellStyle name="40% - Ênfase3 12 3 4" xfId="7262"/>
    <cellStyle name="40% - Ênfase3 12 4" xfId="1790"/>
    <cellStyle name="40% - Ênfase3 12 4 2" xfId="4919"/>
    <cellStyle name="40% - Ênfase3 12 4 2 2" xfId="11178"/>
    <cellStyle name="40% - Ênfase3 12 4 3" xfId="8050"/>
    <cellStyle name="40% - Ênfase3 12 5" xfId="3355"/>
    <cellStyle name="40% - Ênfase3 12 5 2" xfId="9614"/>
    <cellStyle name="40% - Ênfase3 12 6" xfId="6486"/>
    <cellStyle name="40% - Ênfase3 13" xfId="397"/>
    <cellStyle name="40% - Ênfase3 13 2" xfId="786"/>
    <cellStyle name="40% - Ênfase3 13 2 2" xfId="1563"/>
    <cellStyle name="40% - Ênfase3 13 2 2 2" xfId="3128"/>
    <cellStyle name="40% - Ênfase3 13 2 2 2 2" xfId="6257"/>
    <cellStyle name="40% - Ênfase3 13 2 2 2 2 2" xfId="12516"/>
    <cellStyle name="40% - Ênfase3 13 2 2 2 3" xfId="9388"/>
    <cellStyle name="40% - Ênfase3 13 2 2 3" xfId="4693"/>
    <cellStyle name="40% - Ênfase3 13 2 2 3 2" xfId="10952"/>
    <cellStyle name="40% - Ênfase3 13 2 2 4" xfId="7824"/>
    <cellStyle name="40% - Ênfase3 13 2 3" xfId="2352"/>
    <cellStyle name="40% - Ênfase3 13 2 3 2" xfId="5481"/>
    <cellStyle name="40% - Ênfase3 13 2 3 2 2" xfId="11740"/>
    <cellStyle name="40% - Ênfase3 13 2 3 3" xfId="8612"/>
    <cellStyle name="40% - Ênfase3 13 2 4" xfId="3917"/>
    <cellStyle name="40% - Ênfase3 13 2 4 2" xfId="10176"/>
    <cellStyle name="40% - Ênfase3 13 2 5" xfId="7048"/>
    <cellStyle name="40% - Ênfase3 13 3" xfId="1175"/>
    <cellStyle name="40% - Ênfase3 13 3 2" xfId="2740"/>
    <cellStyle name="40% - Ênfase3 13 3 2 2" xfId="5869"/>
    <cellStyle name="40% - Ênfase3 13 3 2 2 2" xfId="12128"/>
    <cellStyle name="40% - Ênfase3 13 3 2 3" xfId="9000"/>
    <cellStyle name="40% - Ênfase3 13 3 3" xfId="4305"/>
    <cellStyle name="40% - Ênfase3 13 3 3 2" xfId="10564"/>
    <cellStyle name="40% - Ênfase3 13 3 4" xfId="7436"/>
    <cellStyle name="40% - Ênfase3 13 4" xfId="1964"/>
    <cellStyle name="40% - Ênfase3 13 4 2" xfId="5093"/>
    <cellStyle name="40% - Ênfase3 13 4 2 2" xfId="11352"/>
    <cellStyle name="40% - Ênfase3 13 4 3" xfId="8224"/>
    <cellStyle name="40% - Ênfase3 13 5" xfId="3529"/>
    <cellStyle name="40% - Ênfase3 13 5 2" xfId="9788"/>
    <cellStyle name="40% - Ênfase3 13 6" xfId="6660"/>
    <cellStyle name="40% - Ênfase3 14" xfId="210"/>
    <cellStyle name="40% - Ênfase3 14 2" xfId="599"/>
    <cellStyle name="40% - Ênfase3 14 2 2" xfId="1376"/>
    <cellStyle name="40% - Ênfase3 14 2 2 2" xfId="2941"/>
    <cellStyle name="40% - Ênfase3 14 2 2 2 2" xfId="6070"/>
    <cellStyle name="40% - Ênfase3 14 2 2 2 2 2" xfId="12329"/>
    <cellStyle name="40% - Ênfase3 14 2 2 2 3" xfId="9201"/>
    <cellStyle name="40% - Ênfase3 14 2 2 3" xfId="4506"/>
    <cellStyle name="40% - Ênfase3 14 2 2 3 2" xfId="10765"/>
    <cellStyle name="40% - Ênfase3 14 2 2 4" xfId="7637"/>
    <cellStyle name="40% - Ênfase3 14 2 3" xfId="2165"/>
    <cellStyle name="40% - Ênfase3 14 2 3 2" xfId="5294"/>
    <cellStyle name="40% - Ênfase3 14 2 3 2 2" xfId="11553"/>
    <cellStyle name="40% - Ênfase3 14 2 3 3" xfId="8425"/>
    <cellStyle name="40% - Ênfase3 14 2 4" xfId="3730"/>
    <cellStyle name="40% - Ênfase3 14 2 4 2" xfId="9989"/>
    <cellStyle name="40% - Ênfase3 14 2 5" xfId="6861"/>
    <cellStyle name="40% - Ênfase3 14 3" xfId="988"/>
    <cellStyle name="40% - Ênfase3 14 3 2" xfId="2553"/>
    <cellStyle name="40% - Ênfase3 14 3 2 2" xfId="5682"/>
    <cellStyle name="40% - Ênfase3 14 3 2 2 2" xfId="11941"/>
    <cellStyle name="40% - Ênfase3 14 3 2 3" xfId="8813"/>
    <cellStyle name="40% - Ênfase3 14 3 3" xfId="4118"/>
    <cellStyle name="40% - Ênfase3 14 3 3 2" xfId="10377"/>
    <cellStyle name="40% - Ênfase3 14 3 4" xfId="7249"/>
    <cellStyle name="40% - Ênfase3 14 4" xfId="1777"/>
    <cellStyle name="40% - Ênfase3 14 4 2" xfId="4906"/>
    <cellStyle name="40% - Ênfase3 14 4 2 2" xfId="11165"/>
    <cellStyle name="40% - Ênfase3 14 4 3" xfId="8037"/>
    <cellStyle name="40% - Ênfase3 14 5" xfId="3342"/>
    <cellStyle name="40% - Ênfase3 14 5 2" xfId="9601"/>
    <cellStyle name="40% - Ênfase3 14 6" xfId="6473"/>
    <cellStyle name="40% - Ênfase3 15" xfId="410"/>
    <cellStyle name="40% - Ênfase3 15 2" xfId="799"/>
    <cellStyle name="40% - Ênfase3 15 2 2" xfId="1576"/>
    <cellStyle name="40% - Ênfase3 15 2 2 2" xfId="3141"/>
    <cellStyle name="40% - Ênfase3 15 2 2 2 2" xfId="6270"/>
    <cellStyle name="40% - Ênfase3 15 2 2 2 2 2" xfId="12529"/>
    <cellStyle name="40% - Ênfase3 15 2 2 2 3" xfId="9401"/>
    <cellStyle name="40% - Ênfase3 15 2 2 3" xfId="4706"/>
    <cellStyle name="40% - Ênfase3 15 2 2 3 2" xfId="10965"/>
    <cellStyle name="40% - Ênfase3 15 2 2 4" xfId="7837"/>
    <cellStyle name="40% - Ênfase3 15 2 3" xfId="2365"/>
    <cellStyle name="40% - Ênfase3 15 2 3 2" xfId="5494"/>
    <cellStyle name="40% - Ênfase3 15 2 3 2 2" xfId="11753"/>
    <cellStyle name="40% - Ênfase3 15 2 3 3" xfId="8625"/>
    <cellStyle name="40% - Ênfase3 15 2 4" xfId="3930"/>
    <cellStyle name="40% - Ênfase3 15 2 4 2" xfId="10189"/>
    <cellStyle name="40% - Ênfase3 15 2 5" xfId="7061"/>
    <cellStyle name="40% - Ênfase3 15 3" xfId="1188"/>
    <cellStyle name="40% - Ênfase3 15 3 2" xfId="2753"/>
    <cellStyle name="40% - Ênfase3 15 3 2 2" xfId="5882"/>
    <cellStyle name="40% - Ênfase3 15 3 2 2 2" xfId="12141"/>
    <cellStyle name="40% - Ênfase3 15 3 2 3" xfId="9013"/>
    <cellStyle name="40% - Ênfase3 15 3 3" xfId="4318"/>
    <cellStyle name="40% - Ênfase3 15 3 3 2" xfId="10577"/>
    <cellStyle name="40% - Ênfase3 15 3 4" xfId="7449"/>
    <cellStyle name="40% - Ênfase3 15 4" xfId="1977"/>
    <cellStyle name="40% - Ênfase3 15 4 2" xfId="5106"/>
    <cellStyle name="40% - Ênfase3 15 4 2 2" xfId="11365"/>
    <cellStyle name="40% - Ênfase3 15 4 3" xfId="8237"/>
    <cellStyle name="40% - Ênfase3 15 5" xfId="3542"/>
    <cellStyle name="40% - Ênfase3 15 5 2" xfId="9801"/>
    <cellStyle name="40% - Ênfase3 15 6" xfId="6673"/>
    <cellStyle name="40% - Ênfase3 16" xfId="424"/>
    <cellStyle name="40% - Ênfase3 16 2" xfId="1202"/>
    <cellStyle name="40% - Ênfase3 16 2 2" xfId="2767"/>
    <cellStyle name="40% - Ênfase3 16 2 2 2" xfId="5896"/>
    <cellStyle name="40% - Ênfase3 16 2 2 2 2" xfId="12155"/>
    <cellStyle name="40% - Ênfase3 16 2 2 3" xfId="9027"/>
    <cellStyle name="40% - Ênfase3 16 2 3" xfId="4332"/>
    <cellStyle name="40% - Ênfase3 16 2 3 2" xfId="10591"/>
    <cellStyle name="40% - Ênfase3 16 2 4" xfId="7463"/>
    <cellStyle name="40% - Ênfase3 16 3" xfId="1991"/>
    <cellStyle name="40% - Ênfase3 16 3 2" xfId="5120"/>
    <cellStyle name="40% - Ênfase3 16 3 2 2" xfId="11379"/>
    <cellStyle name="40% - Ênfase3 16 3 3" xfId="8251"/>
    <cellStyle name="40% - Ênfase3 16 4" xfId="3556"/>
    <cellStyle name="40% - Ênfase3 16 4 2" xfId="9815"/>
    <cellStyle name="40% - Ênfase3 16 5" xfId="6687"/>
    <cellStyle name="40% - Ênfase3 17" xfId="813"/>
    <cellStyle name="40% - Ênfase3 17 2" xfId="2379"/>
    <cellStyle name="40% - Ênfase3 17 2 2" xfId="5508"/>
    <cellStyle name="40% - Ênfase3 17 2 2 2" xfId="11767"/>
    <cellStyle name="40% - Ênfase3 17 2 3" xfId="8639"/>
    <cellStyle name="40% - Ênfase3 17 3" xfId="3944"/>
    <cellStyle name="40% - Ênfase3 17 3 2" xfId="10203"/>
    <cellStyle name="40% - Ênfase3 17 4" xfId="7075"/>
    <cellStyle name="40% - Ênfase3 18" xfId="1589"/>
    <cellStyle name="40% - Ênfase3 18 2" xfId="4719"/>
    <cellStyle name="40% - Ênfase3 18 2 2" xfId="10978"/>
    <cellStyle name="40% - Ênfase3 18 3" xfId="7850"/>
    <cellStyle name="40% - Ênfase3 19" xfId="1603"/>
    <cellStyle name="40% - Ênfase3 19 2" xfId="4732"/>
    <cellStyle name="40% - Ênfase3 19 2 2" xfId="10991"/>
    <cellStyle name="40% - Ênfase3 19 3" xfId="7863"/>
    <cellStyle name="40% - Ênfase3 2" xfId="49"/>
    <cellStyle name="40% - Ênfase3 2 2" xfId="103"/>
    <cellStyle name="40% - Ênfase3 2 2 2" xfId="290"/>
    <cellStyle name="40% - Ênfase3 2 2 2 2" xfId="679"/>
    <cellStyle name="40% - Ênfase3 2 2 2 2 2" xfId="1456"/>
    <cellStyle name="40% - Ênfase3 2 2 2 2 2 2" xfId="3021"/>
    <cellStyle name="40% - Ênfase3 2 2 2 2 2 2 2" xfId="6150"/>
    <cellStyle name="40% - Ênfase3 2 2 2 2 2 2 2 2" xfId="12409"/>
    <cellStyle name="40% - Ênfase3 2 2 2 2 2 2 3" xfId="9281"/>
    <cellStyle name="40% - Ênfase3 2 2 2 2 2 3" xfId="4586"/>
    <cellStyle name="40% - Ênfase3 2 2 2 2 2 3 2" xfId="10845"/>
    <cellStyle name="40% - Ênfase3 2 2 2 2 2 4" xfId="7717"/>
    <cellStyle name="40% - Ênfase3 2 2 2 2 3" xfId="2245"/>
    <cellStyle name="40% - Ênfase3 2 2 2 2 3 2" xfId="5374"/>
    <cellStyle name="40% - Ênfase3 2 2 2 2 3 2 2" xfId="11633"/>
    <cellStyle name="40% - Ênfase3 2 2 2 2 3 3" xfId="8505"/>
    <cellStyle name="40% - Ênfase3 2 2 2 2 4" xfId="3810"/>
    <cellStyle name="40% - Ênfase3 2 2 2 2 4 2" xfId="10069"/>
    <cellStyle name="40% - Ênfase3 2 2 2 2 5" xfId="6941"/>
    <cellStyle name="40% - Ênfase3 2 2 2 3" xfId="1068"/>
    <cellStyle name="40% - Ênfase3 2 2 2 3 2" xfId="2633"/>
    <cellStyle name="40% - Ênfase3 2 2 2 3 2 2" xfId="5762"/>
    <cellStyle name="40% - Ênfase3 2 2 2 3 2 2 2" xfId="12021"/>
    <cellStyle name="40% - Ênfase3 2 2 2 3 2 3" xfId="8893"/>
    <cellStyle name="40% - Ênfase3 2 2 2 3 3" xfId="4198"/>
    <cellStyle name="40% - Ênfase3 2 2 2 3 3 2" xfId="10457"/>
    <cellStyle name="40% - Ênfase3 2 2 2 3 4" xfId="7329"/>
    <cellStyle name="40% - Ênfase3 2 2 2 4" xfId="1857"/>
    <cellStyle name="40% - Ênfase3 2 2 2 4 2" xfId="4986"/>
    <cellStyle name="40% - Ênfase3 2 2 2 4 2 2" xfId="11245"/>
    <cellStyle name="40% - Ênfase3 2 2 2 4 3" xfId="8117"/>
    <cellStyle name="40% - Ênfase3 2 2 2 5" xfId="3422"/>
    <cellStyle name="40% - Ênfase3 2 2 2 5 2" xfId="9681"/>
    <cellStyle name="40% - Ênfase3 2 2 2 6" xfId="6553"/>
    <cellStyle name="40% - Ênfase3 2 2 3" xfId="492"/>
    <cellStyle name="40% - Ênfase3 2 2 3 2" xfId="1269"/>
    <cellStyle name="40% - Ênfase3 2 2 3 2 2" xfId="2834"/>
    <cellStyle name="40% - Ênfase3 2 2 3 2 2 2" xfId="5963"/>
    <cellStyle name="40% - Ênfase3 2 2 3 2 2 2 2" xfId="12222"/>
    <cellStyle name="40% - Ênfase3 2 2 3 2 2 3" xfId="9094"/>
    <cellStyle name="40% - Ênfase3 2 2 3 2 3" xfId="4399"/>
    <cellStyle name="40% - Ênfase3 2 2 3 2 3 2" xfId="10658"/>
    <cellStyle name="40% - Ênfase3 2 2 3 2 4" xfId="7530"/>
    <cellStyle name="40% - Ênfase3 2 2 3 3" xfId="2058"/>
    <cellStyle name="40% - Ênfase3 2 2 3 3 2" xfId="5187"/>
    <cellStyle name="40% - Ênfase3 2 2 3 3 2 2" xfId="11446"/>
    <cellStyle name="40% - Ênfase3 2 2 3 3 3" xfId="8318"/>
    <cellStyle name="40% - Ênfase3 2 2 3 4" xfId="3623"/>
    <cellStyle name="40% - Ênfase3 2 2 3 4 2" xfId="9882"/>
    <cellStyle name="40% - Ênfase3 2 2 3 5" xfId="6754"/>
    <cellStyle name="40% - Ênfase3 2 2 4" xfId="881"/>
    <cellStyle name="40% - Ênfase3 2 2 4 2" xfId="2446"/>
    <cellStyle name="40% - Ênfase3 2 2 4 2 2" xfId="5575"/>
    <cellStyle name="40% - Ênfase3 2 2 4 2 2 2" xfId="11834"/>
    <cellStyle name="40% - Ênfase3 2 2 4 2 3" xfId="8706"/>
    <cellStyle name="40% - Ênfase3 2 2 4 3" xfId="4011"/>
    <cellStyle name="40% - Ênfase3 2 2 4 3 2" xfId="10270"/>
    <cellStyle name="40% - Ênfase3 2 2 4 4" xfId="7142"/>
    <cellStyle name="40% - Ênfase3 2 2 5" xfId="1670"/>
    <cellStyle name="40% - Ênfase3 2 2 5 2" xfId="4799"/>
    <cellStyle name="40% - Ênfase3 2 2 5 2 2" xfId="11058"/>
    <cellStyle name="40% - Ênfase3 2 2 5 3" xfId="7930"/>
    <cellStyle name="40% - Ênfase3 2 2 6" xfId="3235"/>
    <cellStyle name="40% - Ênfase3 2 2 6 2" xfId="9494"/>
    <cellStyle name="40% - Ênfase3 2 2 7" xfId="6366"/>
    <cellStyle name="40% - Ênfase3 2 3" xfId="237"/>
    <cellStyle name="40% - Ênfase3 2 3 2" xfId="626"/>
    <cellStyle name="40% - Ênfase3 2 3 2 2" xfId="1403"/>
    <cellStyle name="40% - Ênfase3 2 3 2 2 2" xfId="2968"/>
    <cellStyle name="40% - Ênfase3 2 3 2 2 2 2" xfId="6097"/>
    <cellStyle name="40% - Ênfase3 2 3 2 2 2 2 2" xfId="12356"/>
    <cellStyle name="40% - Ênfase3 2 3 2 2 2 3" xfId="9228"/>
    <cellStyle name="40% - Ênfase3 2 3 2 2 3" xfId="4533"/>
    <cellStyle name="40% - Ênfase3 2 3 2 2 3 2" xfId="10792"/>
    <cellStyle name="40% - Ênfase3 2 3 2 2 4" xfId="7664"/>
    <cellStyle name="40% - Ênfase3 2 3 2 3" xfId="2192"/>
    <cellStyle name="40% - Ênfase3 2 3 2 3 2" xfId="5321"/>
    <cellStyle name="40% - Ênfase3 2 3 2 3 2 2" xfId="11580"/>
    <cellStyle name="40% - Ênfase3 2 3 2 3 3" xfId="8452"/>
    <cellStyle name="40% - Ênfase3 2 3 2 4" xfId="3757"/>
    <cellStyle name="40% - Ênfase3 2 3 2 4 2" xfId="10016"/>
    <cellStyle name="40% - Ênfase3 2 3 2 5" xfId="6888"/>
    <cellStyle name="40% - Ênfase3 2 3 3" xfId="1015"/>
    <cellStyle name="40% - Ênfase3 2 3 3 2" xfId="2580"/>
    <cellStyle name="40% - Ênfase3 2 3 3 2 2" xfId="5709"/>
    <cellStyle name="40% - Ênfase3 2 3 3 2 2 2" xfId="11968"/>
    <cellStyle name="40% - Ênfase3 2 3 3 2 3" xfId="8840"/>
    <cellStyle name="40% - Ênfase3 2 3 3 3" xfId="4145"/>
    <cellStyle name="40% - Ênfase3 2 3 3 3 2" xfId="10404"/>
    <cellStyle name="40% - Ênfase3 2 3 3 4" xfId="7276"/>
    <cellStyle name="40% - Ênfase3 2 3 4" xfId="1804"/>
    <cellStyle name="40% - Ênfase3 2 3 4 2" xfId="4933"/>
    <cellStyle name="40% - Ênfase3 2 3 4 2 2" xfId="11192"/>
    <cellStyle name="40% - Ênfase3 2 3 4 3" xfId="8064"/>
    <cellStyle name="40% - Ênfase3 2 3 5" xfId="3369"/>
    <cellStyle name="40% - Ênfase3 2 3 5 2" xfId="9628"/>
    <cellStyle name="40% - Ênfase3 2 3 6" xfId="6500"/>
    <cellStyle name="40% - Ênfase3 2 4" xfId="439"/>
    <cellStyle name="40% - Ênfase3 2 4 2" xfId="1216"/>
    <cellStyle name="40% - Ênfase3 2 4 2 2" xfId="2781"/>
    <cellStyle name="40% - Ênfase3 2 4 2 2 2" xfId="5910"/>
    <cellStyle name="40% - Ênfase3 2 4 2 2 2 2" xfId="12169"/>
    <cellStyle name="40% - Ênfase3 2 4 2 2 3" xfId="9041"/>
    <cellStyle name="40% - Ênfase3 2 4 2 3" xfId="4346"/>
    <cellStyle name="40% - Ênfase3 2 4 2 3 2" xfId="10605"/>
    <cellStyle name="40% - Ênfase3 2 4 2 4" xfId="7477"/>
    <cellStyle name="40% - Ênfase3 2 4 3" xfId="2005"/>
    <cellStyle name="40% - Ênfase3 2 4 3 2" xfId="5134"/>
    <cellStyle name="40% - Ênfase3 2 4 3 2 2" xfId="11393"/>
    <cellStyle name="40% - Ênfase3 2 4 3 3" xfId="8265"/>
    <cellStyle name="40% - Ênfase3 2 4 4" xfId="3570"/>
    <cellStyle name="40% - Ênfase3 2 4 4 2" xfId="9829"/>
    <cellStyle name="40% - Ênfase3 2 4 5" xfId="6701"/>
    <cellStyle name="40% - Ênfase3 2 5" xfId="828"/>
    <cellStyle name="40% - Ênfase3 2 5 2" xfId="2393"/>
    <cellStyle name="40% - Ênfase3 2 5 2 2" xfId="5522"/>
    <cellStyle name="40% - Ênfase3 2 5 2 2 2" xfId="11781"/>
    <cellStyle name="40% - Ênfase3 2 5 2 3" xfId="8653"/>
    <cellStyle name="40% - Ênfase3 2 5 3" xfId="3958"/>
    <cellStyle name="40% - Ênfase3 2 5 3 2" xfId="10217"/>
    <cellStyle name="40% - Ênfase3 2 5 4" xfId="7089"/>
    <cellStyle name="40% - Ênfase3 2 6" xfId="1617"/>
    <cellStyle name="40% - Ênfase3 2 6 2" xfId="4746"/>
    <cellStyle name="40% - Ênfase3 2 6 2 2" xfId="11005"/>
    <cellStyle name="40% - Ênfase3 2 6 3" xfId="7877"/>
    <cellStyle name="40% - Ênfase3 2 7" xfId="3182"/>
    <cellStyle name="40% - Ênfase3 2 7 2" xfId="9441"/>
    <cellStyle name="40% - Ênfase3 2 8" xfId="6313"/>
    <cellStyle name="40% - Ênfase3 20" xfId="3168"/>
    <cellStyle name="40% - Ênfase3 20 2" xfId="9427"/>
    <cellStyle name="40% - Ênfase3 21" xfId="3154"/>
    <cellStyle name="40% - Ênfase3 21 2" xfId="9414"/>
    <cellStyle name="40% - Ênfase3 22" xfId="6284"/>
    <cellStyle name="40% - Ênfase3 22 2" xfId="12543"/>
    <cellStyle name="40% - Ênfase3 23" xfId="6298"/>
    <cellStyle name="40% - Ênfase3 24" xfId="12552"/>
    <cellStyle name="40% - Ênfase3 3" xfId="62"/>
    <cellStyle name="40% - Ênfase3 3 2" xfId="116"/>
    <cellStyle name="40% - Ênfase3 3 2 2" xfId="303"/>
    <cellStyle name="40% - Ênfase3 3 2 2 2" xfId="692"/>
    <cellStyle name="40% - Ênfase3 3 2 2 2 2" xfId="1469"/>
    <cellStyle name="40% - Ênfase3 3 2 2 2 2 2" xfId="3034"/>
    <cellStyle name="40% - Ênfase3 3 2 2 2 2 2 2" xfId="6163"/>
    <cellStyle name="40% - Ênfase3 3 2 2 2 2 2 2 2" xfId="12422"/>
    <cellStyle name="40% - Ênfase3 3 2 2 2 2 2 3" xfId="9294"/>
    <cellStyle name="40% - Ênfase3 3 2 2 2 2 3" xfId="4599"/>
    <cellStyle name="40% - Ênfase3 3 2 2 2 2 3 2" xfId="10858"/>
    <cellStyle name="40% - Ênfase3 3 2 2 2 2 4" xfId="7730"/>
    <cellStyle name="40% - Ênfase3 3 2 2 2 3" xfId="2258"/>
    <cellStyle name="40% - Ênfase3 3 2 2 2 3 2" xfId="5387"/>
    <cellStyle name="40% - Ênfase3 3 2 2 2 3 2 2" xfId="11646"/>
    <cellStyle name="40% - Ênfase3 3 2 2 2 3 3" xfId="8518"/>
    <cellStyle name="40% - Ênfase3 3 2 2 2 4" xfId="3823"/>
    <cellStyle name="40% - Ênfase3 3 2 2 2 4 2" xfId="10082"/>
    <cellStyle name="40% - Ênfase3 3 2 2 2 5" xfId="6954"/>
    <cellStyle name="40% - Ênfase3 3 2 2 3" xfId="1081"/>
    <cellStyle name="40% - Ênfase3 3 2 2 3 2" xfId="2646"/>
    <cellStyle name="40% - Ênfase3 3 2 2 3 2 2" xfId="5775"/>
    <cellStyle name="40% - Ênfase3 3 2 2 3 2 2 2" xfId="12034"/>
    <cellStyle name="40% - Ênfase3 3 2 2 3 2 3" xfId="8906"/>
    <cellStyle name="40% - Ênfase3 3 2 2 3 3" xfId="4211"/>
    <cellStyle name="40% - Ênfase3 3 2 2 3 3 2" xfId="10470"/>
    <cellStyle name="40% - Ênfase3 3 2 2 3 4" xfId="7342"/>
    <cellStyle name="40% - Ênfase3 3 2 2 4" xfId="1870"/>
    <cellStyle name="40% - Ênfase3 3 2 2 4 2" xfId="4999"/>
    <cellStyle name="40% - Ênfase3 3 2 2 4 2 2" xfId="11258"/>
    <cellStyle name="40% - Ênfase3 3 2 2 4 3" xfId="8130"/>
    <cellStyle name="40% - Ênfase3 3 2 2 5" xfId="3435"/>
    <cellStyle name="40% - Ênfase3 3 2 2 5 2" xfId="9694"/>
    <cellStyle name="40% - Ênfase3 3 2 2 6" xfId="6566"/>
    <cellStyle name="40% - Ênfase3 3 2 3" xfId="505"/>
    <cellStyle name="40% - Ênfase3 3 2 3 2" xfId="1282"/>
    <cellStyle name="40% - Ênfase3 3 2 3 2 2" xfId="2847"/>
    <cellStyle name="40% - Ênfase3 3 2 3 2 2 2" xfId="5976"/>
    <cellStyle name="40% - Ênfase3 3 2 3 2 2 2 2" xfId="12235"/>
    <cellStyle name="40% - Ênfase3 3 2 3 2 2 3" xfId="9107"/>
    <cellStyle name="40% - Ênfase3 3 2 3 2 3" xfId="4412"/>
    <cellStyle name="40% - Ênfase3 3 2 3 2 3 2" xfId="10671"/>
    <cellStyle name="40% - Ênfase3 3 2 3 2 4" xfId="7543"/>
    <cellStyle name="40% - Ênfase3 3 2 3 3" xfId="2071"/>
    <cellStyle name="40% - Ênfase3 3 2 3 3 2" xfId="5200"/>
    <cellStyle name="40% - Ênfase3 3 2 3 3 2 2" xfId="11459"/>
    <cellStyle name="40% - Ênfase3 3 2 3 3 3" xfId="8331"/>
    <cellStyle name="40% - Ênfase3 3 2 3 4" xfId="3636"/>
    <cellStyle name="40% - Ênfase3 3 2 3 4 2" xfId="9895"/>
    <cellStyle name="40% - Ênfase3 3 2 3 5" xfId="6767"/>
    <cellStyle name="40% - Ênfase3 3 2 4" xfId="894"/>
    <cellStyle name="40% - Ênfase3 3 2 4 2" xfId="2459"/>
    <cellStyle name="40% - Ênfase3 3 2 4 2 2" xfId="5588"/>
    <cellStyle name="40% - Ênfase3 3 2 4 2 2 2" xfId="11847"/>
    <cellStyle name="40% - Ênfase3 3 2 4 2 3" xfId="8719"/>
    <cellStyle name="40% - Ênfase3 3 2 4 3" xfId="4024"/>
    <cellStyle name="40% - Ênfase3 3 2 4 3 2" xfId="10283"/>
    <cellStyle name="40% - Ênfase3 3 2 4 4" xfId="7155"/>
    <cellStyle name="40% - Ênfase3 3 2 5" xfId="1683"/>
    <cellStyle name="40% - Ênfase3 3 2 5 2" xfId="4812"/>
    <cellStyle name="40% - Ênfase3 3 2 5 2 2" xfId="11071"/>
    <cellStyle name="40% - Ênfase3 3 2 5 3" xfId="7943"/>
    <cellStyle name="40% - Ênfase3 3 2 6" xfId="3248"/>
    <cellStyle name="40% - Ênfase3 3 2 6 2" xfId="9507"/>
    <cellStyle name="40% - Ênfase3 3 2 7" xfId="6379"/>
    <cellStyle name="40% - Ênfase3 3 3" xfId="250"/>
    <cellStyle name="40% - Ênfase3 3 3 2" xfId="639"/>
    <cellStyle name="40% - Ênfase3 3 3 2 2" xfId="1416"/>
    <cellStyle name="40% - Ênfase3 3 3 2 2 2" xfId="2981"/>
    <cellStyle name="40% - Ênfase3 3 3 2 2 2 2" xfId="6110"/>
    <cellStyle name="40% - Ênfase3 3 3 2 2 2 2 2" xfId="12369"/>
    <cellStyle name="40% - Ênfase3 3 3 2 2 2 3" xfId="9241"/>
    <cellStyle name="40% - Ênfase3 3 3 2 2 3" xfId="4546"/>
    <cellStyle name="40% - Ênfase3 3 3 2 2 3 2" xfId="10805"/>
    <cellStyle name="40% - Ênfase3 3 3 2 2 4" xfId="7677"/>
    <cellStyle name="40% - Ênfase3 3 3 2 3" xfId="2205"/>
    <cellStyle name="40% - Ênfase3 3 3 2 3 2" xfId="5334"/>
    <cellStyle name="40% - Ênfase3 3 3 2 3 2 2" xfId="11593"/>
    <cellStyle name="40% - Ênfase3 3 3 2 3 3" xfId="8465"/>
    <cellStyle name="40% - Ênfase3 3 3 2 4" xfId="3770"/>
    <cellStyle name="40% - Ênfase3 3 3 2 4 2" xfId="10029"/>
    <cellStyle name="40% - Ênfase3 3 3 2 5" xfId="6901"/>
    <cellStyle name="40% - Ênfase3 3 3 3" xfId="1028"/>
    <cellStyle name="40% - Ênfase3 3 3 3 2" xfId="2593"/>
    <cellStyle name="40% - Ênfase3 3 3 3 2 2" xfId="5722"/>
    <cellStyle name="40% - Ênfase3 3 3 3 2 2 2" xfId="11981"/>
    <cellStyle name="40% - Ênfase3 3 3 3 2 3" xfId="8853"/>
    <cellStyle name="40% - Ênfase3 3 3 3 3" xfId="4158"/>
    <cellStyle name="40% - Ênfase3 3 3 3 3 2" xfId="10417"/>
    <cellStyle name="40% - Ênfase3 3 3 3 4" xfId="7289"/>
    <cellStyle name="40% - Ênfase3 3 3 4" xfId="1817"/>
    <cellStyle name="40% - Ênfase3 3 3 4 2" xfId="4946"/>
    <cellStyle name="40% - Ênfase3 3 3 4 2 2" xfId="11205"/>
    <cellStyle name="40% - Ênfase3 3 3 4 3" xfId="8077"/>
    <cellStyle name="40% - Ênfase3 3 3 5" xfId="3382"/>
    <cellStyle name="40% - Ênfase3 3 3 5 2" xfId="9641"/>
    <cellStyle name="40% - Ênfase3 3 3 6" xfId="6513"/>
    <cellStyle name="40% - Ênfase3 3 4" xfId="452"/>
    <cellStyle name="40% - Ênfase3 3 4 2" xfId="1229"/>
    <cellStyle name="40% - Ênfase3 3 4 2 2" xfId="2794"/>
    <cellStyle name="40% - Ênfase3 3 4 2 2 2" xfId="5923"/>
    <cellStyle name="40% - Ênfase3 3 4 2 2 2 2" xfId="12182"/>
    <cellStyle name="40% - Ênfase3 3 4 2 2 3" xfId="9054"/>
    <cellStyle name="40% - Ênfase3 3 4 2 3" xfId="4359"/>
    <cellStyle name="40% - Ênfase3 3 4 2 3 2" xfId="10618"/>
    <cellStyle name="40% - Ênfase3 3 4 2 4" xfId="7490"/>
    <cellStyle name="40% - Ênfase3 3 4 3" xfId="2018"/>
    <cellStyle name="40% - Ênfase3 3 4 3 2" xfId="5147"/>
    <cellStyle name="40% - Ênfase3 3 4 3 2 2" xfId="11406"/>
    <cellStyle name="40% - Ênfase3 3 4 3 3" xfId="8278"/>
    <cellStyle name="40% - Ênfase3 3 4 4" xfId="3583"/>
    <cellStyle name="40% - Ênfase3 3 4 4 2" xfId="9842"/>
    <cellStyle name="40% - Ênfase3 3 4 5" xfId="6714"/>
    <cellStyle name="40% - Ênfase3 3 5" xfId="841"/>
    <cellStyle name="40% - Ênfase3 3 5 2" xfId="2406"/>
    <cellStyle name="40% - Ênfase3 3 5 2 2" xfId="5535"/>
    <cellStyle name="40% - Ênfase3 3 5 2 2 2" xfId="11794"/>
    <cellStyle name="40% - Ênfase3 3 5 2 3" xfId="8666"/>
    <cellStyle name="40% - Ênfase3 3 5 3" xfId="3971"/>
    <cellStyle name="40% - Ênfase3 3 5 3 2" xfId="10230"/>
    <cellStyle name="40% - Ênfase3 3 5 4" xfId="7102"/>
    <cellStyle name="40% - Ênfase3 3 6" xfId="1630"/>
    <cellStyle name="40% - Ênfase3 3 6 2" xfId="4759"/>
    <cellStyle name="40% - Ênfase3 3 6 2 2" xfId="11018"/>
    <cellStyle name="40% - Ênfase3 3 6 3" xfId="7890"/>
    <cellStyle name="40% - Ênfase3 3 7" xfId="3195"/>
    <cellStyle name="40% - Ênfase3 3 7 2" xfId="9454"/>
    <cellStyle name="40% - Ênfase3 3 8" xfId="6326"/>
    <cellStyle name="40% - Ênfase3 4" xfId="89"/>
    <cellStyle name="40% - Ênfase3 4 2" xfId="276"/>
    <cellStyle name="40% - Ênfase3 4 2 2" xfId="665"/>
    <cellStyle name="40% - Ênfase3 4 2 2 2" xfId="1442"/>
    <cellStyle name="40% - Ênfase3 4 2 2 2 2" xfId="3007"/>
    <cellStyle name="40% - Ênfase3 4 2 2 2 2 2" xfId="6136"/>
    <cellStyle name="40% - Ênfase3 4 2 2 2 2 2 2" xfId="12395"/>
    <cellStyle name="40% - Ênfase3 4 2 2 2 2 3" xfId="9267"/>
    <cellStyle name="40% - Ênfase3 4 2 2 2 3" xfId="4572"/>
    <cellStyle name="40% - Ênfase3 4 2 2 2 3 2" xfId="10831"/>
    <cellStyle name="40% - Ênfase3 4 2 2 2 4" xfId="7703"/>
    <cellStyle name="40% - Ênfase3 4 2 2 3" xfId="2231"/>
    <cellStyle name="40% - Ênfase3 4 2 2 3 2" xfId="5360"/>
    <cellStyle name="40% - Ênfase3 4 2 2 3 2 2" xfId="11619"/>
    <cellStyle name="40% - Ênfase3 4 2 2 3 3" xfId="8491"/>
    <cellStyle name="40% - Ênfase3 4 2 2 4" xfId="3796"/>
    <cellStyle name="40% - Ênfase3 4 2 2 4 2" xfId="10055"/>
    <cellStyle name="40% - Ênfase3 4 2 2 5" xfId="6927"/>
    <cellStyle name="40% - Ênfase3 4 2 3" xfId="1054"/>
    <cellStyle name="40% - Ênfase3 4 2 3 2" xfId="2619"/>
    <cellStyle name="40% - Ênfase3 4 2 3 2 2" xfId="5748"/>
    <cellStyle name="40% - Ênfase3 4 2 3 2 2 2" xfId="12007"/>
    <cellStyle name="40% - Ênfase3 4 2 3 2 3" xfId="8879"/>
    <cellStyle name="40% - Ênfase3 4 2 3 3" xfId="4184"/>
    <cellStyle name="40% - Ênfase3 4 2 3 3 2" xfId="10443"/>
    <cellStyle name="40% - Ênfase3 4 2 3 4" xfId="7315"/>
    <cellStyle name="40% - Ênfase3 4 2 4" xfId="1843"/>
    <cellStyle name="40% - Ênfase3 4 2 4 2" xfId="4972"/>
    <cellStyle name="40% - Ênfase3 4 2 4 2 2" xfId="11231"/>
    <cellStyle name="40% - Ênfase3 4 2 4 3" xfId="8103"/>
    <cellStyle name="40% - Ênfase3 4 2 5" xfId="3408"/>
    <cellStyle name="40% - Ênfase3 4 2 5 2" xfId="9667"/>
    <cellStyle name="40% - Ênfase3 4 2 6" xfId="6539"/>
    <cellStyle name="40% - Ênfase3 4 3" xfId="478"/>
    <cellStyle name="40% - Ênfase3 4 3 2" xfId="1255"/>
    <cellStyle name="40% - Ênfase3 4 3 2 2" xfId="2820"/>
    <cellStyle name="40% - Ênfase3 4 3 2 2 2" xfId="5949"/>
    <cellStyle name="40% - Ênfase3 4 3 2 2 2 2" xfId="12208"/>
    <cellStyle name="40% - Ênfase3 4 3 2 2 3" xfId="9080"/>
    <cellStyle name="40% - Ênfase3 4 3 2 3" xfId="4385"/>
    <cellStyle name="40% - Ênfase3 4 3 2 3 2" xfId="10644"/>
    <cellStyle name="40% - Ênfase3 4 3 2 4" xfId="7516"/>
    <cellStyle name="40% - Ênfase3 4 3 3" xfId="2044"/>
    <cellStyle name="40% - Ênfase3 4 3 3 2" xfId="5173"/>
    <cellStyle name="40% - Ênfase3 4 3 3 2 2" xfId="11432"/>
    <cellStyle name="40% - Ênfase3 4 3 3 3" xfId="8304"/>
    <cellStyle name="40% - Ênfase3 4 3 4" xfId="3609"/>
    <cellStyle name="40% - Ênfase3 4 3 4 2" xfId="9868"/>
    <cellStyle name="40% - Ênfase3 4 3 5" xfId="6740"/>
    <cellStyle name="40% - Ênfase3 4 4" xfId="867"/>
    <cellStyle name="40% - Ênfase3 4 4 2" xfId="2432"/>
    <cellStyle name="40% - Ênfase3 4 4 2 2" xfId="5561"/>
    <cellStyle name="40% - Ênfase3 4 4 2 2 2" xfId="11820"/>
    <cellStyle name="40% - Ênfase3 4 4 2 3" xfId="8692"/>
    <cellStyle name="40% - Ênfase3 4 4 3" xfId="3997"/>
    <cellStyle name="40% - Ênfase3 4 4 3 2" xfId="10256"/>
    <cellStyle name="40% - Ênfase3 4 4 4" xfId="7128"/>
    <cellStyle name="40% - Ênfase3 4 5" xfId="1656"/>
    <cellStyle name="40% - Ênfase3 4 5 2" xfId="4785"/>
    <cellStyle name="40% - Ênfase3 4 5 2 2" xfId="11044"/>
    <cellStyle name="40% - Ênfase3 4 5 3" xfId="7916"/>
    <cellStyle name="40% - Ênfase3 4 6" xfId="3221"/>
    <cellStyle name="40% - Ênfase3 4 6 2" xfId="9480"/>
    <cellStyle name="40% - Ênfase3 4 7" xfId="6352"/>
    <cellStyle name="40% - Ênfase3 5" xfId="75"/>
    <cellStyle name="40% - Ênfase3 5 2" xfId="263"/>
    <cellStyle name="40% - Ênfase3 5 2 2" xfId="652"/>
    <cellStyle name="40% - Ênfase3 5 2 2 2" xfId="1429"/>
    <cellStyle name="40% - Ênfase3 5 2 2 2 2" xfId="2994"/>
    <cellStyle name="40% - Ênfase3 5 2 2 2 2 2" xfId="6123"/>
    <cellStyle name="40% - Ênfase3 5 2 2 2 2 2 2" xfId="12382"/>
    <cellStyle name="40% - Ênfase3 5 2 2 2 2 3" xfId="9254"/>
    <cellStyle name="40% - Ênfase3 5 2 2 2 3" xfId="4559"/>
    <cellStyle name="40% - Ênfase3 5 2 2 2 3 2" xfId="10818"/>
    <cellStyle name="40% - Ênfase3 5 2 2 2 4" xfId="7690"/>
    <cellStyle name="40% - Ênfase3 5 2 2 3" xfId="2218"/>
    <cellStyle name="40% - Ênfase3 5 2 2 3 2" xfId="5347"/>
    <cellStyle name="40% - Ênfase3 5 2 2 3 2 2" xfId="11606"/>
    <cellStyle name="40% - Ênfase3 5 2 2 3 3" xfId="8478"/>
    <cellStyle name="40% - Ênfase3 5 2 2 4" xfId="3783"/>
    <cellStyle name="40% - Ênfase3 5 2 2 4 2" xfId="10042"/>
    <cellStyle name="40% - Ênfase3 5 2 2 5" xfId="6914"/>
    <cellStyle name="40% - Ênfase3 5 2 3" xfId="1041"/>
    <cellStyle name="40% - Ênfase3 5 2 3 2" xfId="2606"/>
    <cellStyle name="40% - Ênfase3 5 2 3 2 2" xfId="5735"/>
    <cellStyle name="40% - Ênfase3 5 2 3 2 2 2" xfId="11994"/>
    <cellStyle name="40% - Ênfase3 5 2 3 2 3" xfId="8866"/>
    <cellStyle name="40% - Ênfase3 5 2 3 3" xfId="4171"/>
    <cellStyle name="40% - Ênfase3 5 2 3 3 2" xfId="10430"/>
    <cellStyle name="40% - Ênfase3 5 2 3 4" xfId="7302"/>
    <cellStyle name="40% - Ênfase3 5 2 4" xfId="1830"/>
    <cellStyle name="40% - Ênfase3 5 2 4 2" xfId="4959"/>
    <cellStyle name="40% - Ênfase3 5 2 4 2 2" xfId="11218"/>
    <cellStyle name="40% - Ênfase3 5 2 4 3" xfId="8090"/>
    <cellStyle name="40% - Ênfase3 5 2 5" xfId="3395"/>
    <cellStyle name="40% - Ênfase3 5 2 5 2" xfId="9654"/>
    <cellStyle name="40% - Ênfase3 5 2 6" xfId="6526"/>
    <cellStyle name="40% - Ênfase3 5 3" xfId="465"/>
    <cellStyle name="40% - Ênfase3 5 3 2" xfId="1242"/>
    <cellStyle name="40% - Ênfase3 5 3 2 2" xfId="2807"/>
    <cellStyle name="40% - Ênfase3 5 3 2 2 2" xfId="5936"/>
    <cellStyle name="40% - Ênfase3 5 3 2 2 2 2" xfId="12195"/>
    <cellStyle name="40% - Ênfase3 5 3 2 2 3" xfId="9067"/>
    <cellStyle name="40% - Ênfase3 5 3 2 3" xfId="4372"/>
    <cellStyle name="40% - Ênfase3 5 3 2 3 2" xfId="10631"/>
    <cellStyle name="40% - Ênfase3 5 3 2 4" xfId="7503"/>
    <cellStyle name="40% - Ênfase3 5 3 3" xfId="2031"/>
    <cellStyle name="40% - Ênfase3 5 3 3 2" xfId="5160"/>
    <cellStyle name="40% - Ênfase3 5 3 3 2 2" xfId="11419"/>
    <cellStyle name="40% - Ênfase3 5 3 3 3" xfId="8291"/>
    <cellStyle name="40% - Ênfase3 5 3 4" xfId="3596"/>
    <cellStyle name="40% - Ênfase3 5 3 4 2" xfId="9855"/>
    <cellStyle name="40% - Ênfase3 5 3 5" xfId="6727"/>
    <cellStyle name="40% - Ênfase3 5 4" xfId="854"/>
    <cellStyle name="40% - Ênfase3 5 4 2" xfId="2419"/>
    <cellStyle name="40% - Ênfase3 5 4 2 2" xfId="5548"/>
    <cellStyle name="40% - Ênfase3 5 4 2 2 2" xfId="11807"/>
    <cellStyle name="40% - Ênfase3 5 4 2 3" xfId="8679"/>
    <cellStyle name="40% - Ênfase3 5 4 3" xfId="3984"/>
    <cellStyle name="40% - Ênfase3 5 4 3 2" xfId="10243"/>
    <cellStyle name="40% - Ênfase3 5 4 4" xfId="7115"/>
    <cellStyle name="40% - Ênfase3 5 5" xfId="1643"/>
    <cellStyle name="40% - Ênfase3 5 5 2" xfId="4772"/>
    <cellStyle name="40% - Ênfase3 5 5 2 2" xfId="11031"/>
    <cellStyle name="40% - Ênfase3 5 5 3" xfId="7903"/>
    <cellStyle name="40% - Ênfase3 5 6" xfId="3208"/>
    <cellStyle name="40% - Ênfase3 5 6 2" xfId="9467"/>
    <cellStyle name="40% - Ênfase3 5 7" xfId="6339"/>
    <cellStyle name="40% - Ênfase3 6" xfId="129"/>
    <cellStyle name="40% - Ênfase3 6 2" xfId="316"/>
    <cellStyle name="40% - Ênfase3 6 2 2" xfId="705"/>
    <cellStyle name="40% - Ênfase3 6 2 2 2" xfId="1482"/>
    <cellStyle name="40% - Ênfase3 6 2 2 2 2" xfId="3047"/>
    <cellStyle name="40% - Ênfase3 6 2 2 2 2 2" xfId="6176"/>
    <cellStyle name="40% - Ênfase3 6 2 2 2 2 2 2" xfId="12435"/>
    <cellStyle name="40% - Ênfase3 6 2 2 2 2 3" xfId="9307"/>
    <cellStyle name="40% - Ênfase3 6 2 2 2 3" xfId="4612"/>
    <cellStyle name="40% - Ênfase3 6 2 2 2 3 2" xfId="10871"/>
    <cellStyle name="40% - Ênfase3 6 2 2 2 4" xfId="7743"/>
    <cellStyle name="40% - Ênfase3 6 2 2 3" xfId="2271"/>
    <cellStyle name="40% - Ênfase3 6 2 2 3 2" xfId="5400"/>
    <cellStyle name="40% - Ênfase3 6 2 2 3 2 2" xfId="11659"/>
    <cellStyle name="40% - Ênfase3 6 2 2 3 3" xfId="8531"/>
    <cellStyle name="40% - Ênfase3 6 2 2 4" xfId="3836"/>
    <cellStyle name="40% - Ênfase3 6 2 2 4 2" xfId="10095"/>
    <cellStyle name="40% - Ênfase3 6 2 2 5" xfId="6967"/>
    <cellStyle name="40% - Ênfase3 6 2 3" xfId="1094"/>
    <cellStyle name="40% - Ênfase3 6 2 3 2" xfId="2659"/>
    <cellStyle name="40% - Ênfase3 6 2 3 2 2" xfId="5788"/>
    <cellStyle name="40% - Ênfase3 6 2 3 2 2 2" xfId="12047"/>
    <cellStyle name="40% - Ênfase3 6 2 3 2 3" xfId="8919"/>
    <cellStyle name="40% - Ênfase3 6 2 3 3" xfId="4224"/>
    <cellStyle name="40% - Ênfase3 6 2 3 3 2" xfId="10483"/>
    <cellStyle name="40% - Ênfase3 6 2 3 4" xfId="7355"/>
    <cellStyle name="40% - Ênfase3 6 2 4" xfId="1883"/>
    <cellStyle name="40% - Ênfase3 6 2 4 2" xfId="5012"/>
    <cellStyle name="40% - Ênfase3 6 2 4 2 2" xfId="11271"/>
    <cellStyle name="40% - Ênfase3 6 2 4 3" xfId="8143"/>
    <cellStyle name="40% - Ênfase3 6 2 5" xfId="3448"/>
    <cellStyle name="40% - Ênfase3 6 2 5 2" xfId="9707"/>
    <cellStyle name="40% - Ênfase3 6 2 6" xfId="6579"/>
    <cellStyle name="40% - Ênfase3 6 3" xfId="518"/>
    <cellStyle name="40% - Ênfase3 6 3 2" xfId="1295"/>
    <cellStyle name="40% - Ênfase3 6 3 2 2" xfId="2860"/>
    <cellStyle name="40% - Ênfase3 6 3 2 2 2" xfId="5989"/>
    <cellStyle name="40% - Ênfase3 6 3 2 2 2 2" xfId="12248"/>
    <cellStyle name="40% - Ênfase3 6 3 2 2 3" xfId="9120"/>
    <cellStyle name="40% - Ênfase3 6 3 2 3" xfId="4425"/>
    <cellStyle name="40% - Ênfase3 6 3 2 3 2" xfId="10684"/>
    <cellStyle name="40% - Ênfase3 6 3 2 4" xfId="7556"/>
    <cellStyle name="40% - Ênfase3 6 3 3" xfId="2084"/>
    <cellStyle name="40% - Ênfase3 6 3 3 2" xfId="5213"/>
    <cellStyle name="40% - Ênfase3 6 3 3 2 2" xfId="11472"/>
    <cellStyle name="40% - Ênfase3 6 3 3 3" xfId="8344"/>
    <cellStyle name="40% - Ênfase3 6 3 4" xfId="3649"/>
    <cellStyle name="40% - Ênfase3 6 3 4 2" xfId="9908"/>
    <cellStyle name="40% - Ênfase3 6 3 5" xfId="6780"/>
    <cellStyle name="40% - Ênfase3 6 4" xfId="907"/>
    <cellStyle name="40% - Ênfase3 6 4 2" xfId="2472"/>
    <cellStyle name="40% - Ênfase3 6 4 2 2" xfId="5601"/>
    <cellStyle name="40% - Ênfase3 6 4 2 2 2" xfId="11860"/>
    <cellStyle name="40% - Ênfase3 6 4 2 3" xfId="8732"/>
    <cellStyle name="40% - Ênfase3 6 4 3" xfId="4037"/>
    <cellStyle name="40% - Ênfase3 6 4 3 2" xfId="10296"/>
    <cellStyle name="40% - Ênfase3 6 4 4" xfId="7168"/>
    <cellStyle name="40% - Ênfase3 6 5" xfId="1696"/>
    <cellStyle name="40% - Ênfase3 6 5 2" xfId="4825"/>
    <cellStyle name="40% - Ênfase3 6 5 2 2" xfId="11084"/>
    <cellStyle name="40% - Ênfase3 6 5 3" xfId="7956"/>
    <cellStyle name="40% - Ênfase3 6 6" xfId="3261"/>
    <cellStyle name="40% - Ênfase3 6 6 2" xfId="9520"/>
    <cellStyle name="40% - Ênfase3 6 7" xfId="6392"/>
    <cellStyle name="40% - Ênfase3 7" xfId="143"/>
    <cellStyle name="40% - Ênfase3 7 2" xfId="330"/>
    <cellStyle name="40% - Ênfase3 7 2 2" xfId="719"/>
    <cellStyle name="40% - Ênfase3 7 2 2 2" xfId="1496"/>
    <cellStyle name="40% - Ênfase3 7 2 2 2 2" xfId="3061"/>
    <cellStyle name="40% - Ênfase3 7 2 2 2 2 2" xfId="6190"/>
    <cellStyle name="40% - Ênfase3 7 2 2 2 2 2 2" xfId="12449"/>
    <cellStyle name="40% - Ênfase3 7 2 2 2 2 3" xfId="9321"/>
    <cellStyle name="40% - Ênfase3 7 2 2 2 3" xfId="4626"/>
    <cellStyle name="40% - Ênfase3 7 2 2 2 3 2" xfId="10885"/>
    <cellStyle name="40% - Ênfase3 7 2 2 2 4" xfId="7757"/>
    <cellStyle name="40% - Ênfase3 7 2 2 3" xfId="2285"/>
    <cellStyle name="40% - Ênfase3 7 2 2 3 2" xfId="5414"/>
    <cellStyle name="40% - Ênfase3 7 2 2 3 2 2" xfId="11673"/>
    <cellStyle name="40% - Ênfase3 7 2 2 3 3" xfId="8545"/>
    <cellStyle name="40% - Ênfase3 7 2 2 4" xfId="3850"/>
    <cellStyle name="40% - Ênfase3 7 2 2 4 2" xfId="10109"/>
    <cellStyle name="40% - Ênfase3 7 2 2 5" xfId="6981"/>
    <cellStyle name="40% - Ênfase3 7 2 3" xfId="1108"/>
    <cellStyle name="40% - Ênfase3 7 2 3 2" xfId="2673"/>
    <cellStyle name="40% - Ênfase3 7 2 3 2 2" xfId="5802"/>
    <cellStyle name="40% - Ênfase3 7 2 3 2 2 2" xfId="12061"/>
    <cellStyle name="40% - Ênfase3 7 2 3 2 3" xfId="8933"/>
    <cellStyle name="40% - Ênfase3 7 2 3 3" xfId="4238"/>
    <cellStyle name="40% - Ênfase3 7 2 3 3 2" xfId="10497"/>
    <cellStyle name="40% - Ênfase3 7 2 3 4" xfId="7369"/>
    <cellStyle name="40% - Ênfase3 7 2 4" xfId="1897"/>
    <cellStyle name="40% - Ênfase3 7 2 4 2" xfId="5026"/>
    <cellStyle name="40% - Ênfase3 7 2 4 2 2" xfId="11285"/>
    <cellStyle name="40% - Ênfase3 7 2 4 3" xfId="8157"/>
    <cellStyle name="40% - Ênfase3 7 2 5" xfId="3462"/>
    <cellStyle name="40% - Ênfase3 7 2 5 2" xfId="9721"/>
    <cellStyle name="40% - Ênfase3 7 2 6" xfId="6593"/>
    <cellStyle name="40% - Ênfase3 7 3" xfId="532"/>
    <cellStyle name="40% - Ênfase3 7 3 2" xfId="1309"/>
    <cellStyle name="40% - Ênfase3 7 3 2 2" xfId="2874"/>
    <cellStyle name="40% - Ênfase3 7 3 2 2 2" xfId="6003"/>
    <cellStyle name="40% - Ênfase3 7 3 2 2 2 2" xfId="12262"/>
    <cellStyle name="40% - Ênfase3 7 3 2 2 3" xfId="9134"/>
    <cellStyle name="40% - Ênfase3 7 3 2 3" xfId="4439"/>
    <cellStyle name="40% - Ênfase3 7 3 2 3 2" xfId="10698"/>
    <cellStyle name="40% - Ênfase3 7 3 2 4" xfId="7570"/>
    <cellStyle name="40% - Ênfase3 7 3 3" xfId="2098"/>
    <cellStyle name="40% - Ênfase3 7 3 3 2" xfId="5227"/>
    <cellStyle name="40% - Ênfase3 7 3 3 2 2" xfId="11486"/>
    <cellStyle name="40% - Ênfase3 7 3 3 3" xfId="8358"/>
    <cellStyle name="40% - Ênfase3 7 3 4" xfId="3663"/>
    <cellStyle name="40% - Ênfase3 7 3 4 2" xfId="9922"/>
    <cellStyle name="40% - Ênfase3 7 3 5" xfId="6794"/>
    <cellStyle name="40% - Ênfase3 7 4" xfId="921"/>
    <cellStyle name="40% - Ênfase3 7 4 2" xfId="2486"/>
    <cellStyle name="40% - Ênfase3 7 4 2 2" xfId="5615"/>
    <cellStyle name="40% - Ênfase3 7 4 2 2 2" xfId="11874"/>
    <cellStyle name="40% - Ênfase3 7 4 2 3" xfId="8746"/>
    <cellStyle name="40% - Ênfase3 7 4 3" xfId="4051"/>
    <cellStyle name="40% - Ênfase3 7 4 3 2" xfId="10310"/>
    <cellStyle name="40% - Ênfase3 7 4 4" xfId="7182"/>
    <cellStyle name="40% - Ênfase3 7 5" xfId="1710"/>
    <cellStyle name="40% - Ênfase3 7 5 2" xfId="4839"/>
    <cellStyle name="40% - Ênfase3 7 5 2 2" xfId="11098"/>
    <cellStyle name="40% - Ênfase3 7 5 3" xfId="7970"/>
    <cellStyle name="40% - Ênfase3 7 6" xfId="3275"/>
    <cellStyle name="40% - Ênfase3 7 6 2" xfId="9534"/>
    <cellStyle name="40% - Ênfase3 7 7" xfId="6406"/>
    <cellStyle name="40% - Ênfase3 8" xfId="156"/>
    <cellStyle name="40% - Ênfase3 8 2" xfId="343"/>
    <cellStyle name="40% - Ênfase3 8 2 2" xfId="732"/>
    <cellStyle name="40% - Ênfase3 8 2 2 2" xfId="1509"/>
    <cellStyle name="40% - Ênfase3 8 2 2 2 2" xfId="3074"/>
    <cellStyle name="40% - Ênfase3 8 2 2 2 2 2" xfId="6203"/>
    <cellStyle name="40% - Ênfase3 8 2 2 2 2 2 2" xfId="12462"/>
    <cellStyle name="40% - Ênfase3 8 2 2 2 2 3" xfId="9334"/>
    <cellStyle name="40% - Ênfase3 8 2 2 2 3" xfId="4639"/>
    <cellStyle name="40% - Ênfase3 8 2 2 2 3 2" xfId="10898"/>
    <cellStyle name="40% - Ênfase3 8 2 2 2 4" xfId="7770"/>
    <cellStyle name="40% - Ênfase3 8 2 2 3" xfId="2298"/>
    <cellStyle name="40% - Ênfase3 8 2 2 3 2" xfId="5427"/>
    <cellStyle name="40% - Ênfase3 8 2 2 3 2 2" xfId="11686"/>
    <cellStyle name="40% - Ênfase3 8 2 2 3 3" xfId="8558"/>
    <cellStyle name="40% - Ênfase3 8 2 2 4" xfId="3863"/>
    <cellStyle name="40% - Ênfase3 8 2 2 4 2" xfId="10122"/>
    <cellStyle name="40% - Ênfase3 8 2 2 5" xfId="6994"/>
    <cellStyle name="40% - Ênfase3 8 2 3" xfId="1121"/>
    <cellStyle name="40% - Ênfase3 8 2 3 2" xfId="2686"/>
    <cellStyle name="40% - Ênfase3 8 2 3 2 2" xfId="5815"/>
    <cellStyle name="40% - Ênfase3 8 2 3 2 2 2" xfId="12074"/>
    <cellStyle name="40% - Ênfase3 8 2 3 2 3" xfId="8946"/>
    <cellStyle name="40% - Ênfase3 8 2 3 3" xfId="4251"/>
    <cellStyle name="40% - Ênfase3 8 2 3 3 2" xfId="10510"/>
    <cellStyle name="40% - Ênfase3 8 2 3 4" xfId="7382"/>
    <cellStyle name="40% - Ênfase3 8 2 4" xfId="1910"/>
    <cellStyle name="40% - Ênfase3 8 2 4 2" xfId="5039"/>
    <cellStyle name="40% - Ênfase3 8 2 4 2 2" xfId="11298"/>
    <cellStyle name="40% - Ênfase3 8 2 4 3" xfId="8170"/>
    <cellStyle name="40% - Ênfase3 8 2 5" xfId="3475"/>
    <cellStyle name="40% - Ênfase3 8 2 5 2" xfId="9734"/>
    <cellStyle name="40% - Ênfase3 8 2 6" xfId="6606"/>
    <cellStyle name="40% - Ênfase3 8 3" xfId="545"/>
    <cellStyle name="40% - Ênfase3 8 3 2" xfId="1322"/>
    <cellStyle name="40% - Ênfase3 8 3 2 2" xfId="2887"/>
    <cellStyle name="40% - Ênfase3 8 3 2 2 2" xfId="6016"/>
    <cellStyle name="40% - Ênfase3 8 3 2 2 2 2" xfId="12275"/>
    <cellStyle name="40% - Ênfase3 8 3 2 2 3" xfId="9147"/>
    <cellStyle name="40% - Ênfase3 8 3 2 3" xfId="4452"/>
    <cellStyle name="40% - Ênfase3 8 3 2 3 2" xfId="10711"/>
    <cellStyle name="40% - Ênfase3 8 3 2 4" xfId="7583"/>
    <cellStyle name="40% - Ênfase3 8 3 3" xfId="2111"/>
    <cellStyle name="40% - Ênfase3 8 3 3 2" xfId="5240"/>
    <cellStyle name="40% - Ênfase3 8 3 3 2 2" xfId="11499"/>
    <cellStyle name="40% - Ênfase3 8 3 3 3" xfId="8371"/>
    <cellStyle name="40% - Ênfase3 8 3 4" xfId="3676"/>
    <cellStyle name="40% - Ênfase3 8 3 4 2" xfId="9935"/>
    <cellStyle name="40% - Ênfase3 8 3 5" xfId="6807"/>
    <cellStyle name="40% - Ênfase3 8 4" xfId="934"/>
    <cellStyle name="40% - Ênfase3 8 4 2" xfId="2499"/>
    <cellStyle name="40% - Ênfase3 8 4 2 2" xfId="5628"/>
    <cellStyle name="40% - Ênfase3 8 4 2 2 2" xfId="11887"/>
    <cellStyle name="40% - Ênfase3 8 4 2 3" xfId="8759"/>
    <cellStyle name="40% - Ênfase3 8 4 3" xfId="4064"/>
    <cellStyle name="40% - Ênfase3 8 4 3 2" xfId="10323"/>
    <cellStyle name="40% - Ênfase3 8 4 4" xfId="7195"/>
    <cellStyle name="40% - Ênfase3 8 5" xfId="1723"/>
    <cellStyle name="40% - Ênfase3 8 5 2" xfId="4852"/>
    <cellStyle name="40% - Ênfase3 8 5 2 2" xfId="11111"/>
    <cellStyle name="40% - Ênfase3 8 5 3" xfId="7983"/>
    <cellStyle name="40% - Ênfase3 8 6" xfId="3288"/>
    <cellStyle name="40% - Ênfase3 8 6 2" xfId="9547"/>
    <cellStyle name="40% - Ênfase3 8 7" xfId="6419"/>
    <cellStyle name="40% - Ênfase3 9" xfId="169"/>
    <cellStyle name="40% - Ênfase3 9 2" xfId="356"/>
    <cellStyle name="40% - Ênfase3 9 2 2" xfId="745"/>
    <cellStyle name="40% - Ênfase3 9 2 2 2" xfId="1522"/>
    <cellStyle name="40% - Ênfase3 9 2 2 2 2" xfId="3087"/>
    <cellStyle name="40% - Ênfase3 9 2 2 2 2 2" xfId="6216"/>
    <cellStyle name="40% - Ênfase3 9 2 2 2 2 2 2" xfId="12475"/>
    <cellStyle name="40% - Ênfase3 9 2 2 2 2 3" xfId="9347"/>
    <cellStyle name="40% - Ênfase3 9 2 2 2 3" xfId="4652"/>
    <cellStyle name="40% - Ênfase3 9 2 2 2 3 2" xfId="10911"/>
    <cellStyle name="40% - Ênfase3 9 2 2 2 4" xfId="7783"/>
    <cellStyle name="40% - Ênfase3 9 2 2 3" xfId="2311"/>
    <cellStyle name="40% - Ênfase3 9 2 2 3 2" xfId="5440"/>
    <cellStyle name="40% - Ênfase3 9 2 2 3 2 2" xfId="11699"/>
    <cellStyle name="40% - Ênfase3 9 2 2 3 3" xfId="8571"/>
    <cellStyle name="40% - Ênfase3 9 2 2 4" xfId="3876"/>
    <cellStyle name="40% - Ênfase3 9 2 2 4 2" xfId="10135"/>
    <cellStyle name="40% - Ênfase3 9 2 2 5" xfId="7007"/>
    <cellStyle name="40% - Ênfase3 9 2 3" xfId="1134"/>
    <cellStyle name="40% - Ênfase3 9 2 3 2" xfId="2699"/>
    <cellStyle name="40% - Ênfase3 9 2 3 2 2" xfId="5828"/>
    <cellStyle name="40% - Ênfase3 9 2 3 2 2 2" xfId="12087"/>
    <cellStyle name="40% - Ênfase3 9 2 3 2 3" xfId="8959"/>
    <cellStyle name="40% - Ênfase3 9 2 3 3" xfId="4264"/>
    <cellStyle name="40% - Ênfase3 9 2 3 3 2" xfId="10523"/>
    <cellStyle name="40% - Ênfase3 9 2 3 4" xfId="7395"/>
    <cellStyle name="40% - Ênfase3 9 2 4" xfId="1923"/>
    <cellStyle name="40% - Ênfase3 9 2 4 2" xfId="5052"/>
    <cellStyle name="40% - Ênfase3 9 2 4 2 2" xfId="11311"/>
    <cellStyle name="40% - Ênfase3 9 2 4 3" xfId="8183"/>
    <cellStyle name="40% - Ênfase3 9 2 5" xfId="3488"/>
    <cellStyle name="40% - Ênfase3 9 2 5 2" xfId="9747"/>
    <cellStyle name="40% - Ênfase3 9 2 6" xfId="6619"/>
    <cellStyle name="40% - Ênfase3 9 3" xfId="558"/>
    <cellStyle name="40% - Ênfase3 9 3 2" xfId="1335"/>
    <cellStyle name="40% - Ênfase3 9 3 2 2" xfId="2900"/>
    <cellStyle name="40% - Ênfase3 9 3 2 2 2" xfId="6029"/>
    <cellStyle name="40% - Ênfase3 9 3 2 2 2 2" xfId="12288"/>
    <cellStyle name="40% - Ênfase3 9 3 2 2 3" xfId="9160"/>
    <cellStyle name="40% - Ênfase3 9 3 2 3" xfId="4465"/>
    <cellStyle name="40% - Ênfase3 9 3 2 3 2" xfId="10724"/>
    <cellStyle name="40% - Ênfase3 9 3 2 4" xfId="7596"/>
    <cellStyle name="40% - Ênfase3 9 3 3" xfId="2124"/>
    <cellStyle name="40% - Ênfase3 9 3 3 2" xfId="5253"/>
    <cellStyle name="40% - Ênfase3 9 3 3 2 2" xfId="11512"/>
    <cellStyle name="40% - Ênfase3 9 3 3 3" xfId="8384"/>
    <cellStyle name="40% - Ênfase3 9 3 4" xfId="3689"/>
    <cellStyle name="40% - Ênfase3 9 3 4 2" xfId="9948"/>
    <cellStyle name="40% - Ênfase3 9 3 5" xfId="6820"/>
    <cellStyle name="40% - Ênfase3 9 4" xfId="947"/>
    <cellStyle name="40% - Ênfase3 9 4 2" xfId="2512"/>
    <cellStyle name="40% - Ênfase3 9 4 2 2" xfId="5641"/>
    <cellStyle name="40% - Ênfase3 9 4 2 2 2" xfId="11900"/>
    <cellStyle name="40% - Ênfase3 9 4 2 3" xfId="8772"/>
    <cellStyle name="40% - Ênfase3 9 4 3" xfId="4077"/>
    <cellStyle name="40% - Ênfase3 9 4 3 2" xfId="10336"/>
    <cellStyle name="40% - Ênfase3 9 4 4" xfId="7208"/>
    <cellStyle name="40% - Ênfase3 9 5" xfId="1736"/>
    <cellStyle name="40% - Ênfase3 9 5 2" xfId="4865"/>
    <cellStyle name="40% - Ênfase3 9 5 2 2" xfId="11124"/>
    <cellStyle name="40% - Ênfase3 9 5 3" xfId="7996"/>
    <cellStyle name="40% - Ênfase3 9 6" xfId="3301"/>
    <cellStyle name="40% - Ênfase3 9 6 2" xfId="9560"/>
    <cellStyle name="40% - Ênfase3 9 7" xfId="6432"/>
    <cellStyle name="40% - Ênfase4" xfId="32" builtinId="43" customBuiltin="1"/>
    <cellStyle name="40% - Ênfase4 10" xfId="185"/>
    <cellStyle name="40% - Ênfase4 10 2" xfId="372"/>
    <cellStyle name="40% - Ênfase4 10 2 2" xfId="761"/>
    <cellStyle name="40% - Ênfase4 10 2 2 2" xfId="1538"/>
    <cellStyle name="40% - Ênfase4 10 2 2 2 2" xfId="3103"/>
    <cellStyle name="40% - Ênfase4 10 2 2 2 2 2" xfId="6232"/>
    <cellStyle name="40% - Ênfase4 10 2 2 2 2 2 2" xfId="12491"/>
    <cellStyle name="40% - Ênfase4 10 2 2 2 2 3" xfId="9363"/>
    <cellStyle name="40% - Ênfase4 10 2 2 2 3" xfId="4668"/>
    <cellStyle name="40% - Ênfase4 10 2 2 2 3 2" xfId="10927"/>
    <cellStyle name="40% - Ênfase4 10 2 2 2 4" xfId="7799"/>
    <cellStyle name="40% - Ênfase4 10 2 2 3" xfId="2327"/>
    <cellStyle name="40% - Ênfase4 10 2 2 3 2" xfId="5456"/>
    <cellStyle name="40% - Ênfase4 10 2 2 3 2 2" xfId="11715"/>
    <cellStyle name="40% - Ênfase4 10 2 2 3 3" xfId="8587"/>
    <cellStyle name="40% - Ênfase4 10 2 2 4" xfId="3892"/>
    <cellStyle name="40% - Ênfase4 10 2 2 4 2" xfId="10151"/>
    <cellStyle name="40% - Ênfase4 10 2 2 5" xfId="7023"/>
    <cellStyle name="40% - Ênfase4 10 2 3" xfId="1150"/>
    <cellStyle name="40% - Ênfase4 10 2 3 2" xfId="2715"/>
    <cellStyle name="40% - Ênfase4 10 2 3 2 2" xfId="5844"/>
    <cellStyle name="40% - Ênfase4 10 2 3 2 2 2" xfId="12103"/>
    <cellStyle name="40% - Ênfase4 10 2 3 2 3" xfId="8975"/>
    <cellStyle name="40% - Ênfase4 10 2 3 3" xfId="4280"/>
    <cellStyle name="40% - Ênfase4 10 2 3 3 2" xfId="10539"/>
    <cellStyle name="40% - Ênfase4 10 2 3 4" xfId="7411"/>
    <cellStyle name="40% - Ênfase4 10 2 4" xfId="1939"/>
    <cellStyle name="40% - Ênfase4 10 2 4 2" xfId="5068"/>
    <cellStyle name="40% - Ênfase4 10 2 4 2 2" xfId="11327"/>
    <cellStyle name="40% - Ênfase4 10 2 4 3" xfId="8199"/>
    <cellStyle name="40% - Ênfase4 10 2 5" xfId="3504"/>
    <cellStyle name="40% - Ênfase4 10 2 5 2" xfId="9763"/>
    <cellStyle name="40% - Ênfase4 10 2 6" xfId="6635"/>
    <cellStyle name="40% - Ênfase4 10 3" xfId="574"/>
    <cellStyle name="40% - Ênfase4 10 3 2" xfId="1351"/>
    <cellStyle name="40% - Ênfase4 10 3 2 2" xfId="2916"/>
    <cellStyle name="40% - Ênfase4 10 3 2 2 2" xfId="6045"/>
    <cellStyle name="40% - Ênfase4 10 3 2 2 2 2" xfId="12304"/>
    <cellStyle name="40% - Ênfase4 10 3 2 2 3" xfId="9176"/>
    <cellStyle name="40% - Ênfase4 10 3 2 3" xfId="4481"/>
    <cellStyle name="40% - Ênfase4 10 3 2 3 2" xfId="10740"/>
    <cellStyle name="40% - Ênfase4 10 3 2 4" xfId="7612"/>
    <cellStyle name="40% - Ênfase4 10 3 3" xfId="2140"/>
    <cellStyle name="40% - Ênfase4 10 3 3 2" xfId="5269"/>
    <cellStyle name="40% - Ênfase4 10 3 3 2 2" xfId="11528"/>
    <cellStyle name="40% - Ênfase4 10 3 3 3" xfId="8400"/>
    <cellStyle name="40% - Ênfase4 10 3 4" xfId="3705"/>
    <cellStyle name="40% - Ênfase4 10 3 4 2" xfId="9964"/>
    <cellStyle name="40% - Ênfase4 10 3 5" xfId="6836"/>
    <cellStyle name="40% - Ênfase4 10 4" xfId="963"/>
    <cellStyle name="40% - Ênfase4 10 4 2" xfId="2528"/>
    <cellStyle name="40% - Ênfase4 10 4 2 2" xfId="5657"/>
    <cellStyle name="40% - Ênfase4 10 4 2 2 2" xfId="11916"/>
    <cellStyle name="40% - Ênfase4 10 4 2 3" xfId="8788"/>
    <cellStyle name="40% - Ênfase4 10 4 3" xfId="4093"/>
    <cellStyle name="40% - Ênfase4 10 4 3 2" xfId="10352"/>
    <cellStyle name="40% - Ênfase4 10 4 4" xfId="7224"/>
    <cellStyle name="40% - Ênfase4 10 5" xfId="1752"/>
    <cellStyle name="40% - Ênfase4 10 5 2" xfId="4881"/>
    <cellStyle name="40% - Ênfase4 10 5 2 2" xfId="11140"/>
    <cellStyle name="40% - Ênfase4 10 5 3" xfId="8012"/>
    <cellStyle name="40% - Ênfase4 10 6" xfId="3317"/>
    <cellStyle name="40% - Ênfase4 10 6 2" xfId="9576"/>
    <cellStyle name="40% - Ênfase4 10 7" xfId="6448"/>
    <cellStyle name="40% - Ênfase4 11" xfId="199"/>
    <cellStyle name="40% - Ênfase4 11 2" xfId="386"/>
    <cellStyle name="40% - Ênfase4 11 2 2" xfId="775"/>
    <cellStyle name="40% - Ênfase4 11 2 2 2" xfId="1552"/>
    <cellStyle name="40% - Ênfase4 11 2 2 2 2" xfId="3117"/>
    <cellStyle name="40% - Ênfase4 11 2 2 2 2 2" xfId="6246"/>
    <cellStyle name="40% - Ênfase4 11 2 2 2 2 2 2" xfId="12505"/>
    <cellStyle name="40% - Ênfase4 11 2 2 2 2 3" xfId="9377"/>
    <cellStyle name="40% - Ênfase4 11 2 2 2 3" xfId="4682"/>
    <cellStyle name="40% - Ênfase4 11 2 2 2 3 2" xfId="10941"/>
    <cellStyle name="40% - Ênfase4 11 2 2 2 4" xfId="7813"/>
    <cellStyle name="40% - Ênfase4 11 2 2 3" xfId="2341"/>
    <cellStyle name="40% - Ênfase4 11 2 2 3 2" xfId="5470"/>
    <cellStyle name="40% - Ênfase4 11 2 2 3 2 2" xfId="11729"/>
    <cellStyle name="40% - Ênfase4 11 2 2 3 3" xfId="8601"/>
    <cellStyle name="40% - Ênfase4 11 2 2 4" xfId="3906"/>
    <cellStyle name="40% - Ênfase4 11 2 2 4 2" xfId="10165"/>
    <cellStyle name="40% - Ênfase4 11 2 2 5" xfId="7037"/>
    <cellStyle name="40% - Ênfase4 11 2 3" xfId="1164"/>
    <cellStyle name="40% - Ênfase4 11 2 3 2" xfId="2729"/>
    <cellStyle name="40% - Ênfase4 11 2 3 2 2" xfId="5858"/>
    <cellStyle name="40% - Ênfase4 11 2 3 2 2 2" xfId="12117"/>
    <cellStyle name="40% - Ênfase4 11 2 3 2 3" xfId="8989"/>
    <cellStyle name="40% - Ênfase4 11 2 3 3" xfId="4294"/>
    <cellStyle name="40% - Ênfase4 11 2 3 3 2" xfId="10553"/>
    <cellStyle name="40% - Ênfase4 11 2 3 4" xfId="7425"/>
    <cellStyle name="40% - Ênfase4 11 2 4" xfId="1953"/>
    <cellStyle name="40% - Ênfase4 11 2 4 2" xfId="5082"/>
    <cellStyle name="40% - Ênfase4 11 2 4 2 2" xfId="11341"/>
    <cellStyle name="40% - Ênfase4 11 2 4 3" xfId="8213"/>
    <cellStyle name="40% - Ênfase4 11 2 5" xfId="3518"/>
    <cellStyle name="40% - Ênfase4 11 2 5 2" xfId="9777"/>
    <cellStyle name="40% - Ênfase4 11 2 6" xfId="6649"/>
    <cellStyle name="40% - Ênfase4 11 3" xfId="588"/>
    <cellStyle name="40% - Ênfase4 11 3 2" xfId="1365"/>
    <cellStyle name="40% - Ênfase4 11 3 2 2" xfId="2930"/>
    <cellStyle name="40% - Ênfase4 11 3 2 2 2" xfId="6059"/>
    <cellStyle name="40% - Ênfase4 11 3 2 2 2 2" xfId="12318"/>
    <cellStyle name="40% - Ênfase4 11 3 2 2 3" xfId="9190"/>
    <cellStyle name="40% - Ênfase4 11 3 2 3" xfId="4495"/>
    <cellStyle name="40% - Ênfase4 11 3 2 3 2" xfId="10754"/>
    <cellStyle name="40% - Ênfase4 11 3 2 4" xfId="7626"/>
    <cellStyle name="40% - Ênfase4 11 3 3" xfId="2154"/>
    <cellStyle name="40% - Ênfase4 11 3 3 2" xfId="5283"/>
    <cellStyle name="40% - Ênfase4 11 3 3 2 2" xfId="11542"/>
    <cellStyle name="40% - Ênfase4 11 3 3 3" xfId="8414"/>
    <cellStyle name="40% - Ênfase4 11 3 4" xfId="3719"/>
    <cellStyle name="40% - Ênfase4 11 3 4 2" xfId="9978"/>
    <cellStyle name="40% - Ênfase4 11 3 5" xfId="6850"/>
    <cellStyle name="40% - Ênfase4 11 4" xfId="977"/>
    <cellStyle name="40% - Ênfase4 11 4 2" xfId="2542"/>
    <cellStyle name="40% - Ênfase4 11 4 2 2" xfId="5671"/>
    <cellStyle name="40% - Ênfase4 11 4 2 2 2" xfId="11930"/>
    <cellStyle name="40% - Ênfase4 11 4 2 3" xfId="8802"/>
    <cellStyle name="40% - Ênfase4 11 4 3" xfId="4107"/>
    <cellStyle name="40% - Ênfase4 11 4 3 2" xfId="10366"/>
    <cellStyle name="40% - Ênfase4 11 4 4" xfId="7238"/>
    <cellStyle name="40% - Ênfase4 11 5" xfId="1766"/>
    <cellStyle name="40% - Ênfase4 11 5 2" xfId="4895"/>
    <cellStyle name="40% - Ênfase4 11 5 2 2" xfId="11154"/>
    <cellStyle name="40% - Ênfase4 11 5 3" xfId="8026"/>
    <cellStyle name="40% - Ênfase4 11 6" xfId="3331"/>
    <cellStyle name="40% - Ênfase4 11 6 2" xfId="9590"/>
    <cellStyle name="40% - Ênfase4 11 7" xfId="6462"/>
    <cellStyle name="40% - Ênfase4 12" xfId="225"/>
    <cellStyle name="40% - Ênfase4 12 2" xfId="614"/>
    <cellStyle name="40% - Ênfase4 12 2 2" xfId="1391"/>
    <cellStyle name="40% - Ênfase4 12 2 2 2" xfId="2956"/>
    <cellStyle name="40% - Ênfase4 12 2 2 2 2" xfId="6085"/>
    <cellStyle name="40% - Ênfase4 12 2 2 2 2 2" xfId="12344"/>
    <cellStyle name="40% - Ênfase4 12 2 2 2 3" xfId="9216"/>
    <cellStyle name="40% - Ênfase4 12 2 2 3" xfId="4521"/>
    <cellStyle name="40% - Ênfase4 12 2 2 3 2" xfId="10780"/>
    <cellStyle name="40% - Ênfase4 12 2 2 4" xfId="7652"/>
    <cellStyle name="40% - Ênfase4 12 2 3" xfId="2180"/>
    <cellStyle name="40% - Ênfase4 12 2 3 2" xfId="5309"/>
    <cellStyle name="40% - Ênfase4 12 2 3 2 2" xfId="11568"/>
    <cellStyle name="40% - Ênfase4 12 2 3 3" xfId="8440"/>
    <cellStyle name="40% - Ênfase4 12 2 4" xfId="3745"/>
    <cellStyle name="40% - Ênfase4 12 2 4 2" xfId="10004"/>
    <cellStyle name="40% - Ênfase4 12 2 5" xfId="6876"/>
    <cellStyle name="40% - Ênfase4 12 3" xfId="1003"/>
    <cellStyle name="40% - Ênfase4 12 3 2" xfId="2568"/>
    <cellStyle name="40% - Ênfase4 12 3 2 2" xfId="5697"/>
    <cellStyle name="40% - Ênfase4 12 3 2 2 2" xfId="11956"/>
    <cellStyle name="40% - Ênfase4 12 3 2 3" xfId="8828"/>
    <cellStyle name="40% - Ênfase4 12 3 3" xfId="4133"/>
    <cellStyle name="40% - Ênfase4 12 3 3 2" xfId="10392"/>
    <cellStyle name="40% - Ênfase4 12 3 4" xfId="7264"/>
    <cellStyle name="40% - Ênfase4 12 4" xfId="1792"/>
    <cellStyle name="40% - Ênfase4 12 4 2" xfId="4921"/>
    <cellStyle name="40% - Ênfase4 12 4 2 2" xfId="11180"/>
    <cellStyle name="40% - Ênfase4 12 4 3" xfId="8052"/>
    <cellStyle name="40% - Ênfase4 12 5" xfId="3357"/>
    <cellStyle name="40% - Ênfase4 12 5 2" xfId="9616"/>
    <cellStyle name="40% - Ênfase4 12 6" xfId="6488"/>
    <cellStyle name="40% - Ênfase4 13" xfId="399"/>
    <cellStyle name="40% - Ênfase4 13 2" xfId="788"/>
    <cellStyle name="40% - Ênfase4 13 2 2" xfId="1565"/>
    <cellStyle name="40% - Ênfase4 13 2 2 2" xfId="3130"/>
    <cellStyle name="40% - Ênfase4 13 2 2 2 2" xfId="6259"/>
    <cellStyle name="40% - Ênfase4 13 2 2 2 2 2" xfId="12518"/>
    <cellStyle name="40% - Ênfase4 13 2 2 2 3" xfId="9390"/>
    <cellStyle name="40% - Ênfase4 13 2 2 3" xfId="4695"/>
    <cellStyle name="40% - Ênfase4 13 2 2 3 2" xfId="10954"/>
    <cellStyle name="40% - Ênfase4 13 2 2 4" xfId="7826"/>
    <cellStyle name="40% - Ênfase4 13 2 3" xfId="2354"/>
    <cellStyle name="40% - Ênfase4 13 2 3 2" xfId="5483"/>
    <cellStyle name="40% - Ênfase4 13 2 3 2 2" xfId="11742"/>
    <cellStyle name="40% - Ênfase4 13 2 3 3" xfId="8614"/>
    <cellStyle name="40% - Ênfase4 13 2 4" xfId="3919"/>
    <cellStyle name="40% - Ênfase4 13 2 4 2" xfId="10178"/>
    <cellStyle name="40% - Ênfase4 13 2 5" xfId="7050"/>
    <cellStyle name="40% - Ênfase4 13 3" xfId="1177"/>
    <cellStyle name="40% - Ênfase4 13 3 2" xfId="2742"/>
    <cellStyle name="40% - Ênfase4 13 3 2 2" xfId="5871"/>
    <cellStyle name="40% - Ênfase4 13 3 2 2 2" xfId="12130"/>
    <cellStyle name="40% - Ênfase4 13 3 2 3" xfId="9002"/>
    <cellStyle name="40% - Ênfase4 13 3 3" xfId="4307"/>
    <cellStyle name="40% - Ênfase4 13 3 3 2" xfId="10566"/>
    <cellStyle name="40% - Ênfase4 13 3 4" xfId="7438"/>
    <cellStyle name="40% - Ênfase4 13 4" xfId="1966"/>
    <cellStyle name="40% - Ênfase4 13 4 2" xfId="5095"/>
    <cellStyle name="40% - Ênfase4 13 4 2 2" xfId="11354"/>
    <cellStyle name="40% - Ênfase4 13 4 3" xfId="8226"/>
    <cellStyle name="40% - Ênfase4 13 5" xfId="3531"/>
    <cellStyle name="40% - Ênfase4 13 5 2" xfId="9790"/>
    <cellStyle name="40% - Ênfase4 13 6" xfId="6662"/>
    <cellStyle name="40% - Ênfase4 14" xfId="212"/>
    <cellStyle name="40% - Ênfase4 14 2" xfId="601"/>
    <cellStyle name="40% - Ênfase4 14 2 2" xfId="1378"/>
    <cellStyle name="40% - Ênfase4 14 2 2 2" xfId="2943"/>
    <cellStyle name="40% - Ênfase4 14 2 2 2 2" xfId="6072"/>
    <cellStyle name="40% - Ênfase4 14 2 2 2 2 2" xfId="12331"/>
    <cellStyle name="40% - Ênfase4 14 2 2 2 3" xfId="9203"/>
    <cellStyle name="40% - Ênfase4 14 2 2 3" xfId="4508"/>
    <cellStyle name="40% - Ênfase4 14 2 2 3 2" xfId="10767"/>
    <cellStyle name="40% - Ênfase4 14 2 2 4" xfId="7639"/>
    <cellStyle name="40% - Ênfase4 14 2 3" xfId="2167"/>
    <cellStyle name="40% - Ênfase4 14 2 3 2" xfId="5296"/>
    <cellStyle name="40% - Ênfase4 14 2 3 2 2" xfId="11555"/>
    <cellStyle name="40% - Ênfase4 14 2 3 3" xfId="8427"/>
    <cellStyle name="40% - Ênfase4 14 2 4" xfId="3732"/>
    <cellStyle name="40% - Ênfase4 14 2 4 2" xfId="9991"/>
    <cellStyle name="40% - Ênfase4 14 2 5" xfId="6863"/>
    <cellStyle name="40% - Ênfase4 14 3" xfId="990"/>
    <cellStyle name="40% - Ênfase4 14 3 2" xfId="2555"/>
    <cellStyle name="40% - Ênfase4 14 3 2 2" xfId="5684"/>
    <cellStyle name="40% - Ênfase4 14 3 2 2 2" xfId="11943"/>
    <cellStyle name="40% - Ênfase4 14 3 2 3" xfId="8815"/>
    <cellStyle name="40% - Ênfase4 14 3 3" xfId="4120"/>
    <cellStyle name="40% - Ênfase4 14 3 3 2" xfId="10379"/>
    <cellStyle name="40% - Ênfase4 14 3 4" xfId="7251"/>
    <cellStyle name="40% - Ênfase4 14 4" xfId="1779"/>
    <cellStyle name="40% - Ênfase4 14 4 2" xfId="4908"/>
    <cellStyle name="40% - Ênfase4 14 4 2 2" xfId="11167"/>
    <cellStyle name="40% - Ênfase4 14 4 3" xfId="8039"/>
    <cellStyle name="40% - Ênfase4 14 5" xfId="3344"/>
    <cellStyle name="40% - Ênfase4 14 5 2" xfId="9603"/>
    <cellStyle name="40% - Ênfase4 14 6" xfId="6475"/>
    <cellStyle name="40% - Ênfase4 15" xfId="412"/>
    <cellStyle name="40% - Ênfase4 15 2" xfId="801"/>
    <cellStyle name="40% - Ênfase4 15 2 2" xfId="1578"/>
    <cellStyle name="40% - Ênfase4 15 2 2 2" xfId="3143"/>
    <cellStyle name="40% - Ênfase4 15 2 2 2 2" xfId="6272"/>
    <cellStyle name="40% - Ênfase4 15 2 2 2 2 2" xfId="12531"/>
    <cellStyle name="40% - Ênfase4 15 2 2 2 3" xfId="9403"/>
    <cellStyle name="40% - Ênfase4 15 2 2 3" xfId="4708"/>
    <cellStyle name="40% - Ênfase4 15 2 2 3 2" xfId="10967"/>
    <cellStyle name="40% - Ênfase4 15 2 2 4" xfId="7839"/>
    <cellStyle name="40% - Ênfase4 15 2 3" xfId="2367"/>
    <cellStyle name="40% - Ênfase4 15 2 3 2" xfId="5496"/>
    <cellStyle name="40% - Ênfase4 15 2 3 2 2" xfId="11755"/>
    <cellStyle name="40% - Ênfase4 15 2 3 3" xfId="8627"/>
    <cellStyle name="40% - Ênfase4 15 2 4" xfId="3932"/>
    <cellStyle name="40% - Ênfase4 15 2 4 2" xfId="10191"/>
    <cellStyle name="40% - Ênfase4 15 2 5" xfId="7063"/>
    <cellStyle name="40% - Ênfase4 15 3" xfId="1190"/>
    <cellStyle name="40% - Ênfase4 15 3 2" xfId="2755"/>
    <cellStyle name="40% - Ênfase4 15 3 2 2" xfId="5884"/>
    <cellStyle name="40% - Ênfase4 15 3 2 2 2" xfId="12143"/>
    <cellStyle name="40% - Ênfase4 15 3 2 3" xfId="9015"/>
    <cellStyle name="40% - Ênfase4 15 3 3" xfId="4320"/>
    <cellStyle name="40% - Ênfase4 15 3 3 2" xfId="10579"/>
    <cellStyle name="40% - Ênfase4 15 3 4" xfId="7451"/>
    <cellStyle name="40% - Ênfase4 15 4" xfId="1979"/>
    <cellStyle name="40% - Ênfase4 15 4 2" xfId="5108"/>
    <cellStyle name="40% - Ênfase4 15 4 2 2" xfId="11367"/>
    <cellStyle name="40% - Ênfase4 15 4 3" xfId="8239"/>
    <cellStyle name="40% - Ênfase4 15 5" xfId="3544"/>
    <cellStyle name="40% - Ênfase4 15 5 2" xfId="9803"/>
    <cellStyle name="40% - Ênfase4 15 6" xfId="6675"/>
    <cellStyle name="40% - Ênfase4 16" xfId="426"/>
    <cellStyle name="40% - Ênfase4 16 2" xfId="1204"/>
    <cellStyle name="40% - Ênfase4 16 2 2" xfId="2769"/>
    <cellStyle name="40% - Ênfase4 16 2 2 2" xfId="5898"/>
    <cellStyle name="40% - Ênfase4 16 2 2 2 2" xfId="12157"/>
    <cellStyle name="40% - Ênfase4 16 2 2 3" xfId="9029"/>
    <cellStyle name="40% - Ênfase4 16 2 3" xfId="4334"/>
    <cellStyle name="40% - Ênfase4 16 2 3 2" xfId="10593"/>
    <cellStyle name="40% - Ênfase4 16 2 4" xfId="7465"/>
    <cellStyle name="40% - Ênfase4 16 3" xfId="1993"/>
    <cellStyle name="40% - Ênfase4 16 3 2" xfId="5122"/>
    <cellStyle name="40% - Ênfase4 16 3 2 2" xfId="11381"/>
    <cellStyle name="40% - Ênfase4 16 3 3" xfId="8253"/>
    <cellStyle name="40% - Ênfase4 16 4" xfId="3558"/>
    <cellStyle name="40% - Ênfase4 16 4 2" xfId="9817"/>
    <cellStyle name="40% - Ênfase4 16 5" xfId="6689"/>
    <cellStyle name="40% - Ênfase4 17" xfId="815"/>
    <cellStyle name="40% - Ênfase4 17 2" xfId="2381"/>
    <cellStyle name="40% - Ênfase4 17 2 2" xfId="5510"/>
    <cellStyle name="40% - Ênfase4 17 2 2 2" xfId="11769"/>
    <cellStyle name="40% - Ênfase4 17 2 3" xfId="8641"/>
    <cellStyle name="40% - Ênfase4 17 3" xfId="3946"/>
    <cellStyle name="40% - Ênfase4 17 3 2" xfId="10205"/>
    <cellStyle name="40% - Ênfase4 17 4" xfId="7077"/>
    <cellStyle name="40% - Ênfase4 18" xfId="1591"/>
    <cellStyle name="40% - Ênfase4 18 2" xfId="4721"/>
    <cellStyle name="40% - Ênfase4 18 2 2" xfId="10980"/>
    <cellStyle name="40% - Ênfase4 18 3" xfId="7852"/>
    <cellStyle name="40% - Ênfase4 19" xfId="1605"/>
    <cellStyle name="40% - Ênfase4 19 2" xfId="4734"/>
    <cellStyle name="40% - Ênfase4 19 2 2" xfId="10993"/>
    <cellStyle name="40% - Ênfase4 19 3" xfId="7865"/>
    <cellStyle name="40% - Ênfase4 2" xfId="51"/>
    <cellStyle name="40% - Ênfase4 2 2" xfId="105"/>
    <cellStyle name="40% - Ênfase4 2 2 2" xfId="292"/>
    <cellStyle name="40% - Ênfase4 2 2 2 2" xfId="681"/>
    <cellStyle name="40% - Ênfase4 2 2 2 2 2" xfId="1458"/>
    <cellStyle name="40% - Ênfase4 2 2 2 2 2 2" xfId="3023"/>
    <cellStyle name="40% - Ênfase4 2 2 2 2 2 2 2" xfId="6152"/>
    <cellStyle name="40% - Ênfase4 2 2 2 2 2 2 2 2" xfId="12411"/>
    <cellStyle name="40% - Ênfase4 2 2 2 2 2 2 3" xfId="9283"/>
    <cellStyle name="40% - Ênfase4 2 2 2 2 2 3" xfId="4588"/>
    <cellStyle name="40% - Ênfase4 2 2 2 2 2 3 2" xfId="10847"/>
    <cellStyle name="40% - Ênfase4 2 2 2 2 2 4" xfId="7719"/>
    <cellStyle name="40% - Ênfase4 2 2 2 2 3" xfId="2247"/>
    <cellStyle name="40% - Ênfase4 2 2 2 2 3 2" xfId="5376"/>
    <cellStyle name="40% - Ênfase4 2 2 2 2 3 2 2" xfId="11635"/>
    <cellStyle name="40% - Ênfase4 2 2 2 2 3 3" xfId="8507"/>
    <cellStyle name="40% - Ênfase4 2 2 2 2 4" xfId="3812"/>
    <cellStyle name="40% - Ênfase4 2 2 2 2 4 2" xfId="10071"/>
    <cellStyle name="40% - Ênfase4 2 2 2 2 5" xfId="6943"/>
    <cellStyle name="40% - Ênfase4 2 2 2 3" xfId="1070"/>
    <cellStyle name="40% - Ênfase4 2 2 2 3 2" xfId="2635"/>
    <cellStyle name="40% - Ênfase4 2 2 2 3 2 2" xfId="5764"/>
    <cellStyle name="40% - Ênfase4 2 2 2 3 2 2 2" xfId="12023"/>
    <cellStyle name="40% - Ênfase4 2 2 2 3 2 3" xfId="8895"/>
    <cellStyle name="40% - Ênfase4 2 2 2 3 3" xfId="4200"/>
    <cellStyle name="40% - Ênfase4 2 2 2 3 3 2" xfId="10459"/>
    <cellStyle name="40% - Ênfase4 2 2 2 3 4" xfId="7331"/>
    <cellStyle name="40% - Ênfase4 2 2 2 4" xfId="1859"/>
    <cellStyle name="40% - Ênfase4 2 2 2 4 2" xfId="4988"/>
    <cellStyle name="40% - Ênfase4 2 2 2 4 2 2" xfId="11247"/>
    <cellStyle name="40% - Ênfase4 2 2 2 4 3" xfId="8119"/>
    <cellStyle name="40% - Ênfase4 2 2 2 5" xfId="3424"/>
    <cellStyle name="40% - Ênfase4 2 2 2 5 2" xfId="9683"/>
    <cellStyle name="40% - Ênfase4 2 2 2 6" xfId="6555"/>
    <cellStyle name="40% - Ênfase4 2 2 3" xfId="494"/>
    <cellStyle name="40% - Ênfase4 2 2 3 2" xfId="1271"/>
    <cellStyle name="40% - Ênfase4 2 2 3 2 2" xfId="2836"/>
    <cellStyle name="40% - Ênfase4 2 2 3 2 2 2" xfId="5965"/>
    <cellStyle name="40% - Ênfase4 2 2 3 2 2 2 2" xfId="12224"/>
    <cellStyle name="40% - Ênfase4 2 2 3 2 2 3" xfId="9096"/>
    <cellStyle name="40% - Ênfase4 2 2 3 2 3" xfId="4401"/>
    <cellStyle name="40% - Ênfase4 2 2 3 2 3 2" xfId="10660"/>
    <cellStyle name="40% - Ênfase4 2 2 3 2 4" xfId="7532"/>
    <cellStyle name="40% - Ênfase4 2 2 3 3" xfId="2060"/>
    <cellStyle name="40% - Ênfase4 2 2 3 3 2" xfId="5189"/>
    <cellStyle name="40% - Ênfase4 2 2 3 3 2 2" xfId="11448"/>
    <cellStyle name="40% - Ênfase4 2 2 3 3 3" xfId="8320"/>
    <cellStyle name="40% - Ênfase4 2 2 3 4" xfId="3625"/>
    <cellStyle name="40% - Ênfase4 2 2 3 4 2" xfId="9884"/>
    <cellStyle name="40% - Ênfase4 2 2 3 5" xfId="6756"/>
    <cellStyle name="40% - Ênfase4 2 2 4" xfId="883"/>
    <cellStyle name="40% - Ênfase4 2 2 4 2" xfId="2448"/>
    <cellStyle name="40% - Ênfase4 2 2 4 2 2" xfId="5577"/>
    <cellStyle name="40% - Ênfase4 2 2 4 2 2 2" xfId="11836"/>
    <cellStyle name="40% - Ênfase4 2 2 4 2 3" xfId="8708"/>
    <cellStyle name="40% - Ênfase4 2 2 4 3" xfId="4013"/>
    <cellStyle name="40% - Ênfase4 2 2 4 3 2" xfId="10272"/>
    <cellStyle name="40% - Ênfase4 2 2 4 4" xfId="7144"/>
    <cellStyle name="40% - Ênfase4 2 2 5" xfId="1672"/>
    <cellStyle name="40% - Ênfase4 2 2 5 2" xfId="4801"/>
    <cellStyle name="40% - Ênfase4 2 2 5 2 2" xfId="11060"/>
    <cellStyle name="40% - Ênfase4 2 2 5 3" xfId="7932"/>
    <cellStyle name="40% - Ênfase4 2 2 6" xfId="3237"/>
    <cellStyle name="40% - Ênfase4 2 2 6 2" xfId="9496"/>
    <cellStyle name="40% - Ênfase4 2 2 7" xfId="6368"/>
    <cellStyle name="40% - Ênfase4 2 3" xfId="239"/>
    <cellStyle name="40% - Ênfase4 2 3 2" xfId="628"/>
    <cellStyle name="40% - Ênfase4 2 3 2 2" xfId="1405"/>
    <cellStyle name="40% - Ênfase4 2 3 2 2 2" xfId="2970"/>
    <cellStyle name="40% - Ênfase4 2 3 2 2 2 2" xfId="6099"/>
    <cellStyle name="40% - Ênfase4 2 3 2 2 2 2 2" xfId="12358"/>
    <cellStyle name="40% - Ênfase4 2 3 2 2 2 3" xfId="9230"/>
    <cellStyle name="40% - Ênfase4 2 3 2 2 3" xfId="4535"/>
    <cellStyle name="40% - Ênfase4 2 3 2 2 3 2" xfId="10794"/>
    <cellStyle name="40% - Ênfase4 2 3 2 2 4" xfId="7666"/>
    <cellStyle name="40% - Ênfase4 2 3 2 3" xfId="2194"/>
    <cellStyle name="40% - Ênfase4 2 3 2 3 2" xfId="5323"/>
    <cellStyle name="40% - Ênfase4 2 3 2 3 2 2" xfId="11582"/>
    <cellStyle name="40% - Ênfase4 2 3 2 3 3" xfId="8454"/>
    <cellStyle name="40% - Ênfase4 2 3 2 4" xfId="3759"/>
    <cellStyle name="40% - Ênfase4 2 3 2 4 2" xfId="10018"/>
    <cellStyle name="40% - Ênfase4 2 3 2 5" xfId="6890"/>
    <cellStyle name="40% - Ênfase4 2 3 3" xfId="1017"/>
    <cellStyle name="40% - Ênfase4 2 3 3 2" xfId="2582"/>
    <cellStyle name="40% - Ênfase4 2 3 3 2 2" xfId="5711"/>
    <cellStyle name="40% - Ênfase4 2 3 3 2 2 2" xfId="11970"/>
    <cellStyle name="40% - Ênfase4 2 3 3 2 3" xfId="8842"/>
    <cellStyle name="40% - Ênfase4 2 3 3 3" xfId="4147"/>
    <cellStyle name="40% - Ênfase4 2 3 3 3 2" xfId="10406"/>
    <cellStyle name="40% - Ênfase4 2 3 3 4" xfId="7278"/>
    <cellStyle name="40% - Ênfase4 2 3 4" xfId="1806"/>
    <cellStyle name="40% - Ênfase4 2 3 4 2" xfId="4935"/>
    <cellStyle name="40% - Ênfase4 2 3 4 2 2" xfId="11194"/>
    <cellStyle name="40% - Ênfase4 2 3 4 3" xfId="8066"/>
    <cellStyle name="40% - Ênfase4 2 3 5" xfId="3371"/>
    <cellStyle name="40% - Ênfase4 2 3 5 2" xfId="9630"/>
    <cellStyle name="40% - Ênfase4 2 3 6" xfId="6502"/>
    <cellStyle name="40% - Ênfase4 2 4" xfId="441"/>
    <cellStyle name="40% - Ênfase4 2 4 2" xfId="1218"/>
    <cellStyle name="40% - Ênfase4 2 4 2 2" xfId="2783"/>
    <cellStyle name="40% - Ênfase4 2 4 2 2 2" xfId="5912"/>
    <cellStyle name="40% - Ênfase4 2 4 2 2 2 2" xfId="12171"/>
    <cellStyle name="40% - Ênfase4 2 4 2 2 3" xfId="9043"/>
    <cellStyle name="40% - Ênfase4 2 4 2 3" xfId="4348"/>
    <cellStyle name="40% - Ênfase4 2 4 2 3 2" xfId="10607"/>
    <cellStyle name="40% - Ênfase4 2 4 2 4" xfId="7479"/>
    <cellStyle name="40% - Ênfase4 2 4 3" xfId="2007"/>
    <cellStyle name="40% - Ênfase4 2 4 3 2" xfId="5136"/>
    <cellStyle name="40% - Ênfase4 2 4 3 2 2" xfId="11395"/>
    <cellStyle name="40% - Ênfase4 2 4 3 3" xfId="8267"/>
    <cellStyle name="40% - Ênfase4 2 4 4" xfId="3572"/>
    <cellStyle name="40% - Ênfase4 2 4 4 2" xfId="9831"/>
    <cellStyle name="40% - Ênfase4 2 4 5" xfId="6703"/>
    <cellStyle name="40% - Ênfase4 2 5" xfId="830"/>
    <cellStyle name="40% - Ênfase4 2 5 2" xfId="2395"/>
    <cellStyle name="40% - Ênfase4 2 5 2 2" xfId="5524"/>
    <cellStyle name="40% - Ênfase4 2 5 2 2 2" xfId="11783"/>
    <cellStyle name="40% - Ênfase4 2 5 2 3" xfId="8655"/>
    <cellStyle name="40% - Ênfase4 2 5 3" xfId="3960"/>
    <cellStyle name="40% - Ênfase4 2 5 3 2" xfId="10219"/>
    <cellStyle name="40% - Ênfase4 2 5 4" xfId="7091"/>
    <cellStyle name="40% - Ênfase4 2 6" xfId="1619"/>
    <cellStyle name="40% - Ênfase4 2 6 2" xfId="4748"/>
    <cellStyle name="40% - Ênfase4 2 6 2 2" xfId="11007"/>
    <cellStyle name="40% - Ênfase4 2 6 3" xfId="7879"/>
    <cellStyle name="40% - Ênfase4 2 7" xfId="3184"/>
    <cellStyle name="40% - Ênfase4 2 7 2" xfId="9443"/>
    <cellStyle name="40% - Ênfase4 2 8" xfId="6315"/>
    <cellStyle name="40% - Ênfase4 20" xfId="3170"/>
    <cellStyle name="40% - Ênfase4 20 2" xfId="9429"/>
    <cellStyle name="40% - Ênfase4 21" xfId="3156"/>
    <cellStyle name="40% - Ênfase4 21 2" xfId="9416"/>
    <cellStyle name="40% - Ênfase4 22" xfId="6286"/>
    <cellStyle name="40% - Ênfase4 22 2" xfId="12545"/>
    <cellStyle name="40% - Ênfase4 23" xfId="6300"/>
    <cellStyle name="40% - Ênfase4 24" xfId="12555"/>
    <cellStyle name="40% - Ênfase4 3" xfId="64"/>
    <cellStyle name="40% - Ênfase4 3 2" xfId="118"/>
    <cellStyle name="40% - Ênfase4 3 2 2" xfId="305"/>
    <cellStyle name="40% - Ênfase4 3 2 2 2" xfId="694"/>
    <cellStyle name="40% - Ênfase4 3 2 2 2 2" xfId="1471"/>
    <cellStyle name="40% - Ênfase4 3 2 2 2 2 2" xfId="3036"/>
    <cellStyle name="40% - Ênfase4 3 2 2 2 2 2 2" xfId="6165"/>
    <cellStyle name="40% - Ênfase4 3 2 2 2 2 2 2 2" xfId="12424"/>
    <cellStyle name="40% - Ênfase4 3 2 2 2 2 2 3" xfId="9296"/>
    <cellStyle name="40% - Ênfase4 3 2 2 2 2 3" xfId="4601"/>
    <cellStyle name="40% - Ênfase4 3 2 2 2 2 3 2" xfId="10860"/>
    <cellStyle name="40% - Ênfase4 3 2 2 2 2 4" xfId="7732"/>
    <cellStyle name="40% - Ênfase4 3 2 2 2 3" xfId="2260"/>
    <cellStyle name="40% - Ênfase4 3 2 2 2 3 2" xfId="5389"/>
    <cellStyle name="40% - Ênfase4 3 2 2 2 3 2 2" xfId="11648"/>
    <cellStyle name="40% - Ênfase4 3 2 2 2 3 3" xfId="8520"/>
    <cellStyle name="40% - Ênfase4 3 2 2 2 4" xfId="3825"/>
    <cellStyle name="40% - Ênfase4 3 2 2 2 4 2" xfId="10084"/>
    <cellStyle name="40% - Ênfase4 3 2 2 2 5" xfId="6956"/>
    <cellStyle name="40% - Ênfase4 3 2 2 3" xfId="1083"/>
    <cellStyle name="40% - Ênfase4 3 2 2 3 2" xfId="2648"/>
    <cellStyle name="40% - Ênfase4 3 2 2 3 2 2" xfId="5777"/>
    <cellStyle name="40% - Ênfase4 3 2 2 3 2 2 2" xfId="12036"/>
    <cellStyle name="40% - Ênfase4 3 2 2 3 2 3" xfId="8908"/>
    <cellStyle name="40% - Ênfase4 3 2 2 3 3" xfId="4213"/>
    <cellStyle name="40% - Ênfase4 3 2 2 3 3 2" xfId="10472"/>
    <cellStyle name="40% - Ênfase4 3 2 2 3 4" xfId="7344"/>
    <cellStyle name="40% - Ênfase4 3 2 2 4" xfId="1872"/>
    <cellStyle name="40% - Ênfase4 3 2 2 4 2" xfId="5001"/>
    <cellStyle name="40% - Ênfase4 3 2 2 4 2 2" xfId="11260"/>
    <cellStyle name="40% - Ênfase4 3 2 2 4 3" xfId="8132"/>
    <cellStyle name="40% - Ênfase4 3 2 2 5" xfId="3437"/>
    <cellStyle name="40% - Ênfase4 3 2 2 5 2" xfId="9696"/>
    <cellStyle name="40% - Ênfase4 3 2 2 6" xfId="6568"/>
    <cellStyle name="40% - Ênfase4 3 2 3" xfId="507"/>
    <cellStyle name="40% - Ênfase4 3 2 3 2" xfId="1284"/>
    <cellStyle name="40% - Ênfase4 3 2 3 2 2" xfId="2849"/>
    <cellStyle name="40% - Ênfase4 3 2 3 2 2 2" xfId="5978"/>
    <cellStyle name="40% - Ênfase4 3 2 3 2 2 2 2" xfId="12237"/>
    <cellStyle name="40% - Ênfase4 3 2 3 2 2 3" xfId="9109"/>
    <cellStyle name="40% - Ênfase4 3 2 3 2 3" xfId="4414"/>
    <cellStyle name="40% - Ênfase4 3 2 3 2 3 2" xfId="10673"/>
    <cellStyle name="40% - Ênfase4 3 2 3 2 4" xfId="7545"/>
    <cellStyle name="40% - Ênfase4 3 2 3 3" xfId="2073"/>
    <cellStyle name="40% - Ênfase4 3 2 3 3 2" xfId="5202"/>
    <cellStyle name="40% - Ênfase4 3 2 3 3 2 2" xfId="11461"/>
    <cellStyle name="40% - Ênfase4 3 2 3 3 3" xfId="8333"/>
    <cellStyle name="40% - Ênfase4 3 2 3 4" xfId="3638"/>
    <cellStyle name="40% - Ênfase4 3 2 3 4 2" xfId="9897"/>
    <cellStyle name="40% - Ênfase4 3 2 3 5" xfId="6769"/>
    <cellStyle name="40% - Ênfase4 3 2 4" xfId="896"/>
    <cellStyle name="40% - Ênfase4 3 2 4 2" xfId="2461"/>
    <cellStyle name="40% - Ênfase4 3 2 4 2 2" xfId="5590"/>
    <cellStyle name="40% - Ênfase4 3 2 4 2 2 2" xfId="11849"/>
    <cellStyle name="40% - Ênfase4 3 2 4 2 3" xfId="8721"/>
    <cellStyle name="40% - Ênfase4 3 2 4 3" xfId="4026"/>
    <cellStyle name="40% - Ênfase4 3 2 4 3 2" xfId="10285"/>
    <cellStyle name="40% - Ênfase4 3 2 4 4" xfId="7157"/>
    <cellStyle name="40% - Ênfase4 3 2 5" xfId="1685"/>
    <cellStyle name="40% - Ênfase4 3 2 5 2" xfId="4814"/>
    <cellStyle name="40% - Ênfase4 3 2 5 2 2" xfId="11073"/>
    <cellStyle name="40% - Ênfase4 3 2 5 3" xfId="7945"/>
    <cellStyle name="40% - Ênfase4 3 2 6" xfId="3250"/>
    <cellStyle name="40% - Ênfase4 3 2 6 2" xfId="9509"/>
    <cellStyle name="40% - Ênfase4 3 2 7" xfId="6381"/>
    <cellStyle name="40% - Ênfase4 3 3" xfId="252"/>
    <cellStyle name="40% - Ênfase4 3 3 2" xfId="641"/>
    <cellStyle name="40% - Ênfase4 3 3 2 2" xfId="1418"/>
    <cellStyle name="40% - Ênfase4 3 3 2 2 2" xfId="2983"/>
    <cellStyle name="40% - Ênfase4 3 3 2 2 2 2" xfId="6112"/>
    <cellStyle name="40% - Ênfase4 3 3 2 2 2 2 2" xfId="12371"/>
    <cellStyle name="40% - Ênfase4 3 3 2 2 2 3" xfId="9243"/>
    <cellStyle name="40% - Ênfase4 3 3 2 2 3" xfId="4548"/>
    <cellStyle name="40% - Ênfase4 3 3 2 2 3 2" xfId="10807"/>
    <cellStyle name="40% - Ênfase4 3 3 2 2 4" xfId="7679"/>
    <cellStyle name="40% - Ênfase4 3 3 2 3" xfId="2207"/>
    <cellStyle name="40% - Ênfase4 3 3 2 3 2" xfId="5336"/>
    <cellStyle name="40% - Ênfase4 3 3 2 3 2 2" xfId="11595"/>
    <cellStyle name="40% - Ênfase4 3 3 2 3 3" xfId="8467"/>
    <cellStyle name="40% - Ênfase4 3 3 2 4" xfId="3772"/>
    <cellStyle name="40% - Ênfase4 3 3 2 4 2" xfId="10031"/>
    <cellStyle name="40% - Ênfase4 3 3 2 5" xfId="6903"/>
    <cellStyle name="40% - Ênfase4 3 3 3" xfId="1030"/>
    <cellStyle name="40% - Ênfase4 3 3 3 2" xfId="2595"/>
    <cellStyle name="40% - Ênfase4 3 3 3 2 2" xfId="5724"/>
    <cellStyle name="40% - Ênfase4 3 3 3 2 2 2" xfId="11983"/>
    <cellStyle name="40% - Ênfase4 3 3 3 2 3" xfId="8855"/>
    <cellStyle name="40% - Ênfase4 3 3 3 3" xfId="4160"/>
    <cellStyle name="40% - Ênfase4 3 3 3 3 2" xfId="10419"/>
    <cellStyle name="40% - Ênfase4 3 3 3 4" xfId="7291"/>
    <cellStyle name="40% - Ênfase4 3 3 4" xfId="1819"/>
    <cellStyle name="40% - Ênfase4 3 3 4 2" xfId="4948"/>
    <cellStyle name="40% - Ênfase4 3 3 4 2 2" xfId="11207"/>
    <cellStyle name="40% - Ênfase4 3 3 4 3" xfId="8079"/>
    <cellStyle name="40% - Ênfase4 3 3 5" xfId="3384"/>
    <cellStyle name="40% - Ênfase4 3 3 5 2" xfId="9643"/>
    <cellStyle name="40% - Ênfase4 3 3 6" xfId="6515"/>
    <cellStyle name="40% - Ênfase4 3 4" xfId="454"/>
    <cellStyle name="40% - Ênfase4 3 4 2" xfId="1231"/>
    <cellStyle name="40% - Ênfase4 3 4 2 2" xfId="2796"/>
    <cellStyle name="40% - Ênfase4 3 4 2 2 2" xfId="5925"/>
    <cellStyle name="40% - Ênfase4 3 4 2 2 2 2" xfId="12184"/>
    <cellStyle name="40% - Ênfase4 3 4 2 2 3" xfId="9056"/>
    <cellStyle name="40% - Ênfase4 3 4 2 3" xfId="4361"/>
    <cellStyle name="40% - Ênfase4 3 4 2 3 2" xfId="10620"/>
    <cellStyle name="40% - Ênfase4 3 4 2 4" xfId="7492"/>
    <cellStyle name="40% - Ênfase4 3 4 3" xfId="2020"/>
    <cellStyle name="40% - Ênfase4 3 4 3 2" xfId="5149"/>
    <cellStyle name="40% - Ênfase4 3 4 3 2 2" xfId="11408"/>
    <cellStyle name="40% - Ênfase4 3 4 3 3" xfId="8280"/>
    <cellStyle name="40% - Ênfase4 3 4 4" xfId="3585"/>
    <cellStyle name="40% - Ênfase4 3 4 4 2" xfId="9844"/>
    <cellStyle name="40% - Ênfase4 3 4 5" xfId="6716"/>
    <cellStyle name="40% - Ênfase4 3 5" xfId="843"/>
    <cellStyle name="40% - Ênfase4 3 5 2" xfId="2408"/>
    <cellStyle name="40% - Ênfase4 3 5 2 2" xfId="5537"/>
    <cellStyle name="40% - Ênfase4 3 5 2 2 2" xfId="11796"/>
    <cellStyle name="40% - Ênfase4 3 5 2 3" xfId="8668"/>
    <cellStyle name="40% - Ênfase4 3 5 3" xfId="3973"/>
    <cellStyle name="40% - Ênfase4 3 5 3 2" xfId="10232"/>
    <cellStyle name="40% - Ênfase4 3 5 4" xfId="7104"/>
    <cellStyle name="40% - Ênfase4 3 6" xfId="1632"/>
    <cellStyle name="40% - Ênfase4 3 6 2" xfId="4761"/>
    <cellStyle name="40% - Ênfase4 3 6 2 2" xfId="11020"/>
    <cellStyle name="40% - Ênfase4 3 6 3" xfId="7892"/>
    <cellStyle name="40% - Ênfase4 3 7" xfId="3197"/>
    <cellStyle name="40% - Ênfase4 3 7 2" xfId="9456"/>
    <cellStyle name="40% - Ênfase4 3 8" xfId="6328"/>
    <cellStyle name="40% - Ênfase4 4" xfId="91"/>
    <cellStyle name="40% - Ênfase4 4 2" xfId="278"/>
    <cellStyle name="40% - Ênfase4 4 2 2" xfId="667"/>
    <cellStyle name="40% - Ênfase4 4 2 2 2" xfId="1444"/>
    <cellStyle name="40% - Ênfase4 4 2 2 2 2" xfId="3009"/>
    <cellStyle name="40% - Ênfase4 4 2 2 2 2 2" xfId="6138"/>
    <cellStyle name="40% - Ênfase4 4 2 2 2 2 2 2" xfId="12397"/>
    <cellStyle name="40% - Ênfase4 4 2 2 2 2 3" xfId="9269"/>
    <cellStyle name="40% - Ênfase4 4 2 2 2 3" xfId="4574"/>
    <cellStyle name="40% - Ênfase4 4 2 2 2 3 2" xfId="10833"/>
    <cellStyle name="40% - Ênfase4 4 2 2 2 4" xfId="7705"/>
    <cellStyle name="40% - Ênfase4 4 2 2 3" xfId="2233"/>
    <cellStyle name="40% - Ênfase4 4 2 2 3 2" xfId="5362"/>
    <cellStyle name="40% - Ênfase4 4 2 2 3 2 2" xfId="11621"/>
    <cellStyle name="40% - Ênfase4 4 2 2 3 3" xfId="8493"/>
    <cellStyle name="40% - Ênfase4 4 2 2 4" xfId="3798"/>
    <cellStyle name="40% - Ênfase4 4 2 2 4 2" xfId="10057"/>
    <cellStyle name="40% - Ênfase4 4 2 2 5" xfId="6929"/>
    <cellStyle name="40% - Ênfase4 4 2 3" xfId="1056"/>
    <cellStyle name="40% - Ênfase4 4 2 3 2" xfId="2621"/>
    <cellStyle name="40% - Ênfase4 4 2 3 2 2" xfId="5750"/>
    <cellStyle name="40% - Ênfase4 4 2 3 2 2 2" xfId="12009"/>
    <cellStyle name="40% - Ênfase4 4 2 3 2 3" xfId="8881"/>
    <cellStyle name="40% - Ênfase4 4 2 3 3" xfId="4186"/>
    <cellStyle name="40% - Ênfase4 4 2 3 3 2" xfId="10445"/>
    <cellStyle name="40% - Ênfase4 4 2 3 4" xfId="7317"/>
    <cellStyle name="40% - Ênfase4 4 2 4" xfId="1845"/>
    <cellStyle name="40% - Ênfase4 4 2 4 2" xfId="4974"/>
    <cellStyle name="40% - Ênfase4 4 2 4 2 2" xfId="11233"/>
    <cellStyle name="40% - Ênfase4 4 2 4 3" xfId="8105"/>
    <cellStyle name="40% - Ênfase4 4 2 5" xfId="3410"/>
    <cellStyle name="40% - Ênfase4 4 2 5 2" xfId="9669"/>
    <cellStyle name="40% - Ênfase4 4 2 6" xfId="6541"/>
    <cellStyle name="40% - Ênfase4 4 3" xfId="480"/>
    <cellStyle name="40% - Ênfase4 4 3 2" xfId="1257"/>
    <cellStyle name="40% - Ênfase4 4 3 2 2" xfId="2822"/>
    <cellStyle name="40% - Ênfase4 4 3 2 2 2" xfId="5951"/>
    <cellStyle name="40% - Ênfase4 4 3 2 2 2 2" xfId="12210"/>
    <cellStyle name="40% - Ênfase4 4 3 2 2 3" xfId="9082"/>
    <cellStyle name="40% - Ênfase4 4 3 2 3" xfId="4387"/>
    <cellStyle name="40% - Ênfase4 4 3 2 3 2" xfId="10646"/>
    <cellStyle name="40% - Ênfase4 4 3 2 4" xfId="7518"/>
    <cellStyle name="40% - Ênfase4 4 3 3" xfId="2046"/>
    <cellStyle name="40% - Ênfase4 4 3 3 2" xfId="5175"/>
    <cellStyle name="40% - Ênfase4 4 3 3 2 2" xfId="11434"/>
    <cellStyle name="40% - Ênfase4 4 3 3 3" xfId="8306"/>
    <cellStyle name="40% - Ênfase4 4 3 4" xfId="3611"/>
    <cellStyle name="40% - Ênfase4 4 3 4 2" xfId="9870"/>
    <cellStyle name="40% - Ênfase4 4 3 5" xfId="6742"/>
    <cellStyle name="40% - Ênfase4 4 4" xfId="869"/>
    <cellStyle name="40% - Ênfase4 4 4 2" xfId="2434"/>
    <cellStyle name="40% - Ênfase4 4 4 2 2" xfId="5563"/>
    <cellStyle name="40% - Ênfase4 4 4 2 2 2" xfId="11822"/>
    <cellStyle name="40% - Ênfase4 4 4 2 3" xfId="8694"/>
    <cellStyle name="40% - Ênfase4 4 4 3" xfId="3999"/>
    <cellStyle name="40% - Ênfase4 4 4 3 2" xfId="10258"/>
    <cellStyle name="40% - Ênfase4 4 4 4" xfId="7130"/>
    <cellStyle name="40% - Ênfase4 4 5" xfId="1658"/>
    <cellStyle name="40% - Ênfase4 4 5 2" xfId="4787"/>
    <cellStyle name="40% - Ênfase4 4 5 2 2" xfId="11046"/>
    <cellStyle name="40% - Ênfase4 4 5 3" xfId="7918"/>
    <cellStyle name="40% - Ênfase4 4 6" xfId="3223"/>
    <cellStyle name="40% - Ênfase4 4 6 2" xfId="9482"/>
    <cellStyle name="40% - Ênfase4 4 7" xfId="6354"/>
    <cellStyle name="40% - Ênfase4 5" xfId="77"/>
    <cellStyle name="40% - Ênfase4 5 2" xfId="265"/>
    <cellStyle name="40% - Ênfase4 5 2 2" xfId="654"/>
    <cellStyle name="40% - Ênfase4 5 2 2 2" xfId="1431"/>
    <cellStyle name="40% - Ênfase4 5 2 2 2 2" xfId="2996"/>
    <cellStyle name="40% - Ênfase4 5 2 2 2 2 2" xfId="6125"/>
    <cellStyle name="40% - Ênfase4 5 2 2 2 2 2 2" xfId="12384"/>
    <cellStyle name="40% - Ênfase4 5 2 2 2 2 3" xfId="9256"/>
    <cellStyle name="40% - Ênfase4 5 2 2 2 3" xfId="4561"/>
    <cellStyle name="40% - Ênfase4 5 2 2 2 3 2" xfId="10820"/>
    <cellStyle name="40% - Ênfase4 5 2 2 2 4" xfId="7692"/>
    <cellStyle name="40% - Ênfase4 5 2 2 3" xfId="2220"/>
    <cellStyle name="40% - Ênfase4 5 2 2 3 2" xfId="5349"/>
    <cellStyle name="40% - Ênfase4 5 2 2 3 2 2" xfId="11608"/>
    <cellStyle name="40% - Ênfase4 5 2 2 3 3" xfId="8480"/>
    <cellStyle name="40% - Ênfase4 5 2 2 4" xfId="3785"/>
    <cellStyle name="40% - Ênfase4 5 2 2 4 2" xfId="10044"/>
    <cellStyle name="40% - Ênfase4 5 2 2 5" xfId="6916"/>
    <cellStyle name="40% - Ênfase4 5 2 3" xfId="1043"/>
    <cellStyle name="40% - Ênfase4 5 2 3 2" xfId="2608"/>
    <cellStyle name="40% - Ênfase4 5 2 3 2 2" xfId="5737"/>
    <cellStyle name="40% - Ênfase4 5 2 3 2 2 2" xfId="11996"/>
    <cellStyle name="40% - Ênfase4 5 2 3 2 3" xfId="8868"/>
    <cellStyle name="40% - Ênfase4 5 2 3 3" xfId="4173"/>
    <cellStyle name="40% - Ênfase4 5 2 3 3 2" xfId="10432"/>
    <cellStyle name="40% - Ênfase4 5 2 3 4" xfId="7304"/>
    <cellStyle name="40% - Ênfase4 5 2 4" xfId="1832"/>
    <cellStyle name="40% - Ênfase4 5 2 4 2" xfId="4961"/>
    <cellStyle name="40% - Ênfase4 5 2 4 2 2" xfId="11220"/>
    <cellStyle name="40% - Ênfase4 5 2 4 3" xfId="8092"/>
    <cellStyle name="40% - Ênfase4 5 2 5" xfId="3397"/>
    <cellStyle name="40% - Ênfase4 5 2 5 2" xfId="9656"/>
    <cellStyle name="40% - Ênfase4 5 2 6" xfId="6528"/>
    <cellStyle name="40% - Ênfase4 5 3" xfId="467"/>
    <cellStyle name="40% - Ênfase4 5 3 2" xfId="1244"/>
    <cellStyle name="40% - Ênfase4 5 3 2 2" xfId="2809"/>
    <cellStyle name="40% - Ênfase4 5 3 2 2 2" xfId="5938"/>
    <cellStyle name="40% - Ênfase4 5 3 2 2 2 2" xfId="12197"/>
    <cellStyle name="40% - Ênfase4 5 3 2 2 3" xfId="9069"/>
    <cellStyle name="40% - Ênfase4 5 3 2 3" xfId="4374"/>
    <cellStyle name="40% - Ênfase4 5 3 2 3 2" xfId="10633"/>
    <cellStyle name="40% - Ênfase4 5 3 2 4" xfId="7505"/>
    <cellStyle name="40% - Ênfase4 5 3 3" xfId="2033"/>
    <cellStyle name="40% - Ênfase4 5 3 3 2" xfId="5162"/>
    <cellStyle name="40% - Ênfase4 5 3 3 2 2" xfId="11421"/>
    <cellStyle name="40% - Ênfase4 5 3 3 3" xfId="8293"/>
    <cellStyle name="40% - Ênfase4 5 3 4" xfId="3598"/>
    <cellStyle name="40% - Ênfase4 5 3 4 2" xfId="9857"/>
    <cellStyle name="40% - Ênfase4 5 3 5" xfId="6729"/>
    <cellStyle name="40% - Ênfase4 5 4" xfId="856"/>
    <cellStyle name="40% - Ênfase4 5 4 2" xfId="2421"/>
    <cellStyle name="40% - Ênfase4 5 4 2 2" xfId="5550"/>
    <cellStyle name="40% - Ênfase4 5 4 2 2 2" xfId="11809"/>
    <cellStyle name="40% - Ênfase4 5 4 2 3" xfId="8681"/>
    <cellStyle name="40% - Ênfase4 5 4 3" xfId="3986"/>
    <cellStyle name="40% - Ênfase4 5 4 3 2" xfId="10245"/>
    <cellStyle name="40% - Ênfase4 5 4 4" xfId="7117"/>
    <cellStyle name="40% - Ênfase4 5 5" xfId="1645"/>
    <cellStyle name="40% - Ênfase4 5 5 2" xfId="4774"/>
    <cellStyle name="40% - Ênfase4 5 5 2 2" xfId="11033"/>
    <cellStyle name="40% - Ênfase4 5 5 3" xfId="7905"/>
    <cellStyle name="40% - Ênfase4 5 6" xfId="3210"/>
    <cellStyle name="40% - Ênfase4 5 6 2" xfId="9469"/>
    <cellStyle name="40% - Ênfase4 5 7" xfId="6341"/>
    <cellStyle name="40% - Ênfase4 6" xfId="131"/>
    <cellStyle name="40% - Ênfase4 6 2" xfId="318"/>
    <cellStyle name="40% - Ênfase4 6 2 2" xfId="707"/>
    <cellStyle name="40% - Ênfase4 6 2 2 2" xfId="1484"/>
    <cellStyle name="40% - Ênfase4 6 2 2 2 2" xfId="3049"/>
    <cellStyle name="40% - Ênfase4 6 2 2 2 2 2" xfId="6178"/>
    <cellStyle name="40% - Ênfase4 6 2 2 2 2 2 2" xfId="12437"/>
    <cellStyle name="40% - Ênfase4 6 2 2 2 2 3" xfId="9309"/>
    <cellStyle name="40% - Ênfase4 6 2 2 2 3" xfId="4614"/>
    <cellStyle name="40% - Ênfase4 6 2 2 2 3 2" xfId="10873"/>
    <cellStyle name="40% - Ênfase4 6 2 2 2 4" xfId="7745"/>
    <cellStyle name="40% - Ênfase4 6 2 2 3" xfId="2273"/>
    <cellStyle name="40% - Ênfase4 6 2 2 3 2" xfId="5402"/>
    <cellStyle name="40% - Ênfase4 6 2 2 3 2 2" xfId="11661"/>
    <cellStyle name="40% - Ênfase4 6 2 2 3 3" xfId="8533"/>
    <cellStyle name="40% - Ênfase4 6 2 2 4" xfId="3838"/>
    <cellStyle name="40% - Ênfase4 6 2 2 4 2" xfId="10097"/>
    <cellStyle name="40% - Ênfase4 6 2 2 5" xfId="6969"/>
    <cellStyle name="40% - Ênfase4 6 2 3" xfId="1096"/>
    <cellStyle name="40% - Ênfase4 6 2 3 2" xfId="2661"/>
    <cellStyle name="40% - Ênfase4 6 2 3 2 2" xfId="5790"/>
    <cellStyle name="40% - Ênfase4 6 2 3 2 2 2" xfId="12049"/>
    <cellStyle name="40% - Ênfase4 6 2 3 2 3" xfId="8921"/>
    <cellStyle name="40% - Ênfase4 6 2 3 3" xfId="4226"/>
    <cellStyle name="40% - Ênfase4 6 2 3 3 2" xfId="10485"/>
    <cellStyle name="40% - Ênfase4 6 2 3 4" xfId="7357"/>
    <cellStyle name="40% - Ênfase4 6 2 4" xfId="1885"/>
    <cellStyle name="40% - Ênfase4 6 2 4 2" xfId="5014"/>
    <cellStyle name="40% - Ênfase4 6 2 4 2 2" xfId="11273"/>
    <cellStyle name="40% - Ênfase4 6 2 4 3" xfId="8145"/>
    <cellStyle name="40% - Ênfase4 6 2 5" xfId="3450"/>
    <cellStyle name="40% - Ênfase4 6 2 5 2" xfId="9709"/>
    <cellStyle name="40% - Ênfase4 6 2 6" xfId="6581"/>
    <cellStyle name="40% - Ênfase4 6 3" xfId="520"/>
    <cellStyle name="40% - Ênfase4 6 3 2" xfId="1297"/>
    <cellStyle name="40% - Ênfase4 6 3 2 2" xfId="2862"/>
    <cellStyle name="40% - Ênfase4 6 3 2 2 2" xfId="5991"/>
    <cellStyle name="40% - Ênfase4 6 3 2 2 2 2" xfId="12250"/>
    <cellStyle name="40% - Ênfase4 6 3 2 2 3" xfId="9122"/>
    <cellStyle name="40% - Ênfase4 6 3 2 3" xfId="4427"/>
    <cellStyle name="40% - Ênfase4 6 3 2 3 2" xfId="10686"/>
    <cellStyle name="40% - Ênfase4 6 3 2 4" xfId="7558"/>
    <cellStyle name="40% - Ênfase4 6 3 3" xfId="2086"/>
    <cellStyle name="40% - Ênfase4 6 3 3 2" xfId="5215"/>
    <cellStyle name="40% - Ênfase4 6 3 3 2 2" xfId="11474"/>
    <cellStyle name="40% - Ênfase4 6 3 3 3" xfId="8346"/>
    <cellStyle name="40% - Ênfase4 6 3 4" xfId="3651"/>
    <cellStyle name="40% - Ênfase4 6 3 4 2" xfId="9910"/>
    <cellStyle name="40% - Ênfase4 6 3 5" xfId="6782"/>
    <cellStyle name="40% - Ênfase4 6 4" xfId="909"/>
    <cellStyle name="40% - Ênfase4 6 4 2" xfId="2474"/>
    <cellStyle name="40% - Ênfase4 6 4 2 2" xfId="5603"/>
    <cellStyle name="40% - Ênfase4 6 4 2 2 2" xfId="11862"/>
    <cellStyle name="40% - Ênfase4 6 4 2 3" xfId="8734"/>
    <cellStyle name="40% - Ênfase4 6 4 3" xfId="4039"/>
    <cellStyle name="40% - Ênfase4 6 4 3 2" xfId="10298"/>
    <cellStyle name="40% - Ênfase4 6 4 4" xfId="7170"/>
    <cellStyle name="40% - Ênfase4 6 5" xfId="1698"/>
    <cellStyle name="40% - Ênfase4 6 5 2" xfId="4827"/>
    <cellStyle name="40% - Ênfase4 6 5 2 2" xfId="11086"/>
    <cellStyle name="40% - Ênfase4 6 5 3" xfId="7958"/>
    <cellStyle name="40% - Ênfase4 6 6" xfId="3263"/>
    <cellStyle name="40% - Ênfase4 6 6 2" xfId="9522"/>
    <cellStyle name="40% - Ênfase4 6 7" xfId="6394"/>
    <cellStyle name="40% - Ênfase4 7" xfId="145"/>
    <cellStyle name="40% - Ênfase4 7 2" xfId="332"/>
    <cellStyle name="40% - Ênfase4 7 2 2" xfId="721"/>
    <cellStyle name="40% - Ênfase4 7 2 2 2" xfId="1498"/>
    <cellStyle name="40% - Ênfase4 7 2 2 2 2" xfId="3063"/>
    <cellStyle name="40% - Ênfase4 7 2 2 2 2 2" xfId="6192"/>
    <cellStyle name="40% - Ênfase4 7 2 2 2 2 2 2" xfId="12451"/>
    <cellStyle name="40% - Ênfase4 7 2 2 2 2 3" xfId="9323"/>
    <cellStyle name="40% - Ênfase4 7 2 2 2 3" xfId="4628"/>
    <cellStyle name="40% - Ênfase4 7 2 2 2 3 2" xfId="10887"/>
    <cellStyle name="40% - Ênfase4 7 2 2 2 4" xfId="7759"/>
    <cellStyle name="40% - Ênfase4 7 2 2 3" xfId="2287"/>
    <cellStyle name="40% - Ênfase4 7 2 2 3 2" xfId="5416"/>
    <cellStyle name="40% - Ênfase4 7 2 2 3 2 2" xfId="11675"/>
    <cellStyle name="40% - Ênfase4 7 2 2 3 3" xfId="8547"/>
    <cellStyle name="40% - Ênfase4 7 2 2 4" xfId="3852"/>
    <cellStyle name="40% - Ênfase4 7 2 2 4 2" xfId="10111"/>
    <cellStyle name="40% - Ênfase4 7 2 2 5" xfId="6983"/>
    <cellStyle name="40% - Ênfase4 7 2 3" xfId="1110"/>
    <cellStyle name="40% - Ênfase4 7 2 3 2" xfId="2675"/>
    <cellStyle name="40% - Ênfase4 7 2 3 2 2" xfId="5804"/>
    <cellStyle name="40% - Ênfase4 7 2 3 2 2 2" xfId="12063"/>
    <cellStyle name="40% - Ênfase4 7 2 3 2 3" xfId="8935"/>
    <cellStyle name="40% - Ênfase4 7 2 3 3" xfId="4240"/>
    <cellStyle name="40% - Ênfase4 7 2 3 3 2" xfId="10499"/>
    <cellStyle name="40% - Ênfase4 7 2 3 4" xfId="7371"/>
    <cellStyle name="40% - Ênfase4 7 2 4" xfId="1899"/>
    <cellStyle name="40% - Ênfase4 7 2 4 2" xfId="5028"/>
    <cellStyle name="40% - Ênfase4 7 2 4 2 2" xfId="11287"/>
    <cellStyle name="40% - Ênfase4 7 2 4 3" xfId="8159"/>
    <cellStyle name="40% - Ênfase4 7 2 5" xfId="3464"/>
    <cellStyle name="40% - Ênfase4 7 2 5 2" xfId="9723"/>
    <cellStyle name="40% - Ênfase4 7 2 6" xfId="6595"/>
    <cellStyle name="40% - Ênfase4 7 3" xfId="534"/>
    <cellStyle name="40% - Ênfase4 7 3 2" xfId="1311"/>
    <cellStyle name="40% - Ênfase4 7 3 2 2" xfId="2876"/>
    <cellStyle name="40% - Ênfase4 7 3 2 2 2" xfId="6005"/>
    <cellStyle name="40% - Ênfase4 7 3 2 2 2 2" xfId="12264"/>
    <cellStyle name="40% - Ênfase4 7 3 2 2 3" xfId="9136"/>
    <cellStyle name="40% - Ênfase4 7 3 2 3" xfId="4441"/>
    <cellStyle name="40% - Ênfase4 7 3 2 3 2" xfId="10700"/>
    <cellStyle name="40% - Ênfase4 7 3 2 4" xfId="7572"/>
    <cellStyle name="40% - Ênfase4 7 3 3" xfId="2100"/>
    <cellStyle name="40% - Ênfase4 7 3 3 2" xfId="5229"/>
    <cellStyle name="40% - Ênfase4 7 3 3 2 2" xfId="11488"/>
    <cellStyle name="40% - Ênfase4 7 3 3 3" xfId="8360"/>
    <cellStyle name="40% - Ênfase4 7 3 4" xfId="3665"/>
    <cellStyle name="40% - Ênfase4 7 3 4 2" xfId="9924"/>
    <cellStyle name="40% - Ênfase4 7 3 5" xfId="6796"/>
    <cellStyle name="40% - Ênfase4 7 4" xfId="923"/>
    <cellStyle name="40% - Ênfase4 7 4 2" xfId="2488"/>
    <cellStyle name="40% - Ênfase4 7 4 2 2" xfId="5617"/>
    <cellStyle name="40% - Ênfase4 7 4 2 2 2" xfId="11876"/>
    <cellStyle name="40% - Ênfase4 7 4 2 3" xfId="8748"/>
    <cellStyle name="40% - Ênfase4 7 4 3" xfId="4053"/>
    <cellStyle name="40% - Ênfase4 7 4 3 2" xfId="10312"/>
    <cellStyle name="40% - Ênfase4 7 4 4" xfId="7184"/>
    <cellStyle name="40% - Ênfase4 7 5" xfId="1712"/>
    <cellStyle name="40% - Ênfase4 7 5 2" xfId="4841"/>
    <cellStyle name="40% - Ênfase4 7 5 2 2" xfId="11100"/>
    <cellStyle name="40% - Ênfase4 7 5 3" xfId="7972"/>
    <cellStyle name="40% - Ênfase4 7 6" xfId="3277"/>
    <cellStyle name="40% - Ênfase4 7 6 2" xfId="9536"/>
    <cellStyle name="40% - Ênfase4 7 7" xfId="6408"/>
    <cellStyle name="40% - Ênfase4 8" xfId="158"/>
    <cellStyle name="40% - Ênfase4 8 2" xfId="345"/>
    <cellStyle name="40% - Ênfase4 8 2 2" xfId="734"/>
    <cellStyle name="40% - Ênfase4 8 2 2 2" xfId="1511"/>
    <cellStyle name="40% - Ênfase4 8 2 2 2 2" xfId="3076"/>
    <cellStyle name="40% - Ênfase4 8 2 2 2 2 2" xfId="6205"/>
    <cellStyle name="40% - Ênfase4 8 2 2 2 2 2 2" xfId="12464"/>
    <cellStyle name="40% - Ênfase4 8 2 2 2 2 3" xfId="9336"/>
    <cellStyle name="40% - Ênfase4 8 2 2 2 3" xfId="4641"/>
    <cellStyle name="40% - Ênfase4 8 2 2 2 3 2" xfId="10900"/>
    <cellStyle name="40% - Ênfase4 8 2 2 2 4" xfId="7772"/>
    <cellStyle name="40% - Ênfase4 8 2 2 3" xfId="2300"/>
    <cellStyle name="40% - Ênfase4 8 2 2 3 2" xfId="5429"/>
    <cellStyle name="40% - Ênfase4 8 2 2 3 2 2" xfId="11688"/>
    <cellStyle name="40% - Ênfase4 8 2 2 3 3" xfId="8560"/>
    <cellStyle name="40% - Ênfase4 8 2 2 4" xfId="3865"/>
    <cellStyle name="40% - Ênfase4 8 2 2 4 2" xfId="10124"/>
    <cellStyle name="40% - Ênfase4 8 2 2 5" xfId="6996"/>
    <cellStyle name="40% - Ênfase4 8 2 3" xfId="1123"/>
    <cellStyle name="40% - Ênfase4 8 2 3 2" xfId="2688"/>
    <cellStyle name="40% - Ênfase4 8 2 3 2 2" xfId="5817"/>
    <cellStyle name="40% - Ênfase4 8 2 3 2 2 2" xfId="12076"/>
    <cellStyle name="40% - Ênfase4 8 2 3 2 3" xfId="8948"/>
    <cellStyle name="40% - Ênfase4 8 2 3 3" xfId="4253"/>
    <cellStyle name="40% - Ênfase4 8 2 3 3 2" xfId="10512"/>
    <cellStyle name="40% - Ênfase4 8 2 3 4" xfId="7384"/>
    <cellStyle name="40% - Ênfase4 8 2 4" xfId="1912"/>
    <cellStyle name="40% - Ênfase4 8 2 4 2" xfId="5041"/>
    <cellStyle name="40% - Ênfase4 8 2 4 2 2" xfId="11300"/>
    <cellStyle name="40% - Ênfase4 8 2 4 3" xfId="8172"/>
    <cellStyle name="40% - Ênfase4 8 2 5" xfId="3477"/>
    <cellStyle name="40% - Ênfase4 8 2 5 2" xfId="9736"/>
    <cellStyle name="40% - Ênfase4 8 2 6" xfId="6608"/>
    <cellStyle name="40% - Ênfase4 8 3" xfId="547"/>
    <cellStyle name="40% - Ênfase4 8 3 2" xfId="1324"/>
    <cellStyle name="40% - Ênfase4 8 3 2 2" xfId="2889"/>
    <cellStyle name="40% - Ênfase4 8 3 2 2 2" xfId="6018"/>
    <cellStyle name="40% - Ênfase4 8 3 2 2 2 2" xfId="12277"/>
    <cellStyle name="40% - Ênfase4 8 3 2 2 3" xfId="9149"/>
    <cellStyle name="40% - Ênfase4 8 3 2 3" xfId="4454"/>
    <cellStyle name="40% - Ênfase4 8 3 2 3 2" xfId="10713"/>
    <cellStyle name="40% - Ênfase4 8 3 2 4" xfId="7585"/>
    <cellStyle name="40% - Ênfase4 8 3 3" xfId="2113"/>
    <cellStyle name="40% - Ênfase4 8 3 3 2" xfId="5242"/>
    <cellStyle name="40% - Ênfase4 8 3 3 2 2" xfId="11501"/>
    <cellStyle name="40% - Ênfase4 8 3 3 3" xfId="8373"/>
    <cellStyle name="40% - Ênfase4 8 3 4" xfId="3678"/>
    <cellStyle name="40% - Ênfase4 8 3 4 2" xfId="9937"/>
    <cellStyle name="40% - Ênfase4 8 3 5" xfId="6809"/>
    <cellStyle name="40% - Ênfase4 8 4" xfId="936"/>
    <cellStyle name="40% - Ênfase4 8 4 2" xfId="2501"/>
    <cellStyle name="40% - Ênfase4 8 4 2 2" xfId="5630"/>
    <cellStyle name="40% - Ênfase4 8 4 2 2 2" xfId="11889"/>
    <cellStyle name="40% - Ênfase4 8 4 2 3" xfId="8761"/>
    <cellStyle name="40% - Ênfase4 8 4 3" xfId="4066"/>
    <cellStyle name="40% - Ênfase4 8 4 3 2" xfId="10325"/>
    <cellStyle name="40% - Ênfase4 8 4 4" xfId="7197"/>
    <cellStyle name="40% - Ênfase4 8 5" xfId="1725"/>
    <cellStyle name="40% - Ênfase4 8 5 2" xfId="4854"/>
    <cellStyle name="40% - Ênfase4 8 5 2 2" xfId="11113"/>
    <cellStyle name="40% - Ênfase4 8 5 3" xfId="7985"/>
    <cellStyle name="40% - Ênfase4 8 6" xfId="3290"/>
    <cellStyle name="40% - Ênfase4 8 6 2" xfId="9549"/>
    <cellStyle name="40% - Ênfase4 8 7" xfId="6421"/>
    <cellStyle name="40% - Ênfase4 9" xfId="171"/>
    <cellStyle name="40% - Ênfase4 9 2" xfId="358"/>
    <cellStyle name="40% - Ênfase4 9 2 2" xfId="747"/>
    <cellStyle name="40% - Ênfase4 9 2 2 2" xfId="1524"/>
    <cellStyle name="40% - Ênfase4 9 2 2 2 2" xfId="3089"/>
    <cellStyle name="40% - Ênfase4 9 2 2 2 2 2" xfId="6218"/>
    <cellStyle name="40% - Ênfase4 9 2 2 2 2 2 2" xfId="12477"/>
    <cellStyle name="40% - Ênfase4 9 2 2 2 2 3" xfId="9349"/>
    <cellStyle name="40% - Ênfase4 9 2 2 2 3" xfId="4654"/>
    <cellStyle name="40% - Ênfase4 9 2 2 2 3 2" xfId="10913"/>
    <cellStyle name="40% - Ênfase4 9 2 2 2 4" xfId="7785"/>
    <cellStyle name="40% - Ênfase4 9 2 2 3" xfId="2313"/>
    <cellStyle name="40% - Ênfase4 9 2 2 3 2" xfId="5442"/>
    <cellStyle name="40% - Ênfase4 9 2 2 3 2 2" xfId="11701"/>
    <cellStyle name="40% - Ênfase4 9 2 2 3 3" xfId="8573"/>
    <cellStyle name="40% - Ênfase4 9 2 2 4" xfId="3878"/>
    <cellStyle name="40% - Ênfase4 9 2 2 4 2" xfId="10137"/>
    <cellStyle name="40% - Ênfase4 9 2 2 5" xfId="7009"/>
    <cellStyle name="40% - Ênfase4 9 2 3" xfId="1136"/>
    <cellStyle name="40% - Ênfase4 9 2 3 2" xfId="2701"/>
    <cellStyle name="40% - Ênfase4 9 2 3 2 2" xfId="5830"/>
    <cellStyle name="40% - Ênfase4 9 2 3 2 2 2" xfId="12089"/>
    <cellStyle name="40% - Ênfase4 9 2 3 2 3" xfId="8961"/>
    <cellStyle name="40% - Ênfase4 9 2 3 3" xfId="4266"/>
    <cellStyle name="40% - Ênfase4 9 2 3 3 2" xfId="10525"/>
    <cellStyle name="40% - Ênfase4 9 2 3 4" xfId="7397"/>
    <cellStyle name="40% - Ênfase4 9 2 4" xfId="1925"/>
    <cellStyle name="40% - Ênfase4 9 2 4 2" xfId="5054"/>
    <cellStyle name="40% - Ênfase4 9 2 4 2 2" xfId="11313"/>
    <cellStyle name="40% - Ênfase4 9 2 4 3" xfId="8185"/>
    <cellStyle name="40% - Ênfase4 9 2 5" xfId="3490"/>
    <cellStyle name="40% - Ênfase4 9 2 5 2" xfId="9749"/>
    <cellStyle name="40% - Ênfase4 9 2 6" xfId="6621"/>
    <cellStyle name="40% - Ênfase4 9 3" xfId="560"/>
    <cellStyle name="40% - Ênfase4 9 3 2" xfId="1337"/>
    <cellStyle name="40% - Ênfase4 9 3 2 2" xfId="2902"/>
    <cellStyle name="40% - Ênfase4 9 3 2 2 2" xfId="6031"/>
    <cellStyle name="40% - Ênfase4 9 3 2 2 2 2" xfId="12290"/>
    <cellStyle name="40% - Ênfase4 9 3 2 2 3" xfId="9162"/>
    <cellStyle name="40% - Ênfase4 9 3 2 3" xfId="4467"/>
    <cellStyle name="40% - Ênfase4 9 3 2 3 2" xfId="10726"/>
    <cellStyle name="40% - Ênfase4 9 3 2 4" xfId="7598"/>
    <cellStyle name="40% - Ênfase4 9 3 3" xfId="2126"/>
    <cellStyle name="40% - Ênfase4 9 3 3 2" xfId="5255"/>
    <cellStyle name="40% - Ênfase4 9 3 3 2 2" xfId="11514"/>
    <cellStyle name="40% - Ênfase4 9 3 3 3" xfId="8386"/>
    <cellStyle name="40% - Ênfase4 9 3 4" xfId="3691"/>
    <cellStyle name="40% - Ênfase4 9 3 4 2" xfId="9950"/>
    <cellStyle name="40% - Ênfase4 9 3 5" xfId="6822"/>
    <cellStyle name="40% - Ênfase4 9 4" xfId="949"/>
    <cellStyle name="40% - Ênfase4 9 4 2" xfId="2514"/>
    <cellStyle name="40% - Ênfase4 9 4 2 2" xfId="5643"/>
    <cellStyle name="40% - Ênfase4 9 4 2 2 2" xfId="11902"/>
    <cellStyle name="40% - Ênfase4 9 4 2 3" xfId="8774"/>
    <cellStyle name="40% - Ênfase4 9 4 3" xfId="4079"/>
    <cellStyle name="40% - Ênfase4 9 4 3 2" xfId="10338"/>
    <cellStyle name="40% - Ênfase4 9 4 4" xfId="7210"/>
    <cellStyle name="40% - Ênfase4 9 5" xfId="1738"/>
    <cellStyle name="40% - Ênfase4 9 5 2" xfId="4867"/>
    <cellStyle name="40% - Ênfase4 9 5 2 2" xfId="11126"/>
    <cellStyle name="40% - Ênfase4 9 5 3" xfId="7998"/>
    <cellStyle name="40% - Ênfase4 9 6" xfId="3303"/>
    <cellStyle name="40% - Ênfase4 9 6 2" xfId="9562"/>
    <cellStyle name="40% - Ênfase4 9 7" xfId="6434"/>
    <cellStyle name="40% - Ênfase5" xfId="36" builtinId="47" customBuiltin="1"/>
    <cellStyle name="40% - Ênfase5 10" xfId="187"/>
    <cellStyle name="40% - Ênfase5 10 2" xfId="374"/>
    <cellStyle name="40% - Ênfase5 10 2 2" xfId="763"/>
    <cellStyle name="40% - Ênfase5 10 2 2 2" xfId="1540"/>
    <cellStyle name="40% - Ênfase5 10 2 2 2 2" xfId="3105"/>
    <cellStyle name="40% - Ênfase5 10 2 2 2 2 2" xfId="6234"/>
    <cellStyle name="40% - Ênfase5 10 2 2 2 2 2 2" xfId="12493"/>
    <cellStyle name="40% - Ênfase5 10 2 2 2 2 3" xfId="9365"/>
    <cellStyle name="40% - Ênfase5 10 2 2 2 3" xfId="4670"/>
    <cellStyle name="40% - Ênfase5 10 2 2 2 3 2" xfId="10929"/>
    <cellStyle name="40% - Ênfase5 10 2 2 2 4" xfId="7801"/>
    <cellStyle name="40% - Ênfase5 10 2 2 3" xfId="2329"/>
    <cellStyle name="40% - Ênfase5 10 2 2 3 2" xfId="5458"/>
    <cellStyle name="40% - Ênfase5 10 2 2 3 2 2" xfId="11717"/>
    <cellStyle name="40% - Ênfase5 10 2 2 3 3" xfId="8589"/>
    <cellStyle name="40% - Ênfase5 10 2 2 4" xfId="3894"/>
    <cellStyle name="40% - Ênfase5 10 2 2 4 2" xfId="10153"/>
    <cellStyle name="40% - Ênfase5 10 2 2 5" xfId="7025"/>
    <cellStyle name="40% - Ênfase5 10 2 3" xfId="1152"/>
    <cellStyle name="40% - Ênfase5 10 2 3 2" xfId="2717"/>
    <cellStyle name="40% - Ênfase5 10 2 3 2 2" xfId="5846"/>
    <cellStyle name="40% - Ênfase5 10 2 3 2 2 2" xfId="12105"/>
    <cellStyle name="40% - Ênfase5 10 2 3 2 3" xfId="8977"/>
    <cellStyle name="40% - Ênfase5 10 2 3 3" xfId="4282"/>
    <cellStyle name="40% - Ênfase5 10 2 3 3 2" xfId="10541"/>
    <cellStyle name="40% - Ênfase5 10 2 3 4" xfId="7413"/>
    <cellStyle name="40% - Ênfase5 10 2 4" xfId="1941"/>
    <cellStyle name="40% - Ênfase5 10 2 4 2" xfId="5070"/>
    <cellStyle name="40% - Ênfase5 10 2 4 2 2" xfId="11329"/>
    <cellStyle name="40% - Ênfase5 10 2 4 3" xfId="8201"/>
    <cellStyle name="40% - Ênfase5 10 2 5" xfId="3506"/>
    <cellStyle name="40% - Ênfase5 10 2 5 2" xfId="9765"/>
    <cellStyle name="40% - Ênfase5 10 2 6" xfId="6637"/>
    <cellStyle name="40% - Ênfase5 10 3" xfId="576"/>
    <cellStyle name="40% - Ênfase5 10 3 2" xfId="1353"/>
    <cellStyle name="40% - Ênfase5 10 3 2 2" xfId="2918"/>
    <cellStyle name="40% - Ênfase5 10 3 2 2 2" xfId="6047"/>
    <cellStyle name="40% - Ênfase5 10 3 2 2 2 2" xfId="12306"/>
    <cellStyle name="40% - Ênfase5 10 3 2 2 3" xfId="9178"/>
    <cellStyle name="40% - Ênfase5 10 3 2 3" xfId="4483"/>
    <cellStyle name="40% - Ênfase5 10 3 2 3 2" xfId="10742"/>
    <cellStyle name="40% - Ênfase5 10 3 2 4" xfId="7614"/>
    <cellStyle name="40% - Ênfase5 10 3 3" xfId="2142"/>
    <cellStyle name="40% - Ênfase5 10 3 3 2" xfId="5271"/>
    <cellStyle name="40% - Ênfase5 10 3 3 2 2" xfId="11530"/>
    <cellStyle name="40% - Ênfase5 10 3 3 3" xfId="8402"/>
    <cellStyle name="40% - Ênfase5 10 3 4" xfId="3707"/>
    <cellStyle name="40% - Ênfase5 10 3 4 2" xfId="9966"/>
    <cellStyle name="40% - Ênfase5 10 3 5" xfId="6838"/>
    <cellStyle name="40% - Ênfase5 10 4" xfId="965"/>
    <cellStyle name="40% - Ênfase5 10 4 2" xfId="2530"/>
    <cellStyle name="40% - Ênfase5 10 4 2 2" xfId="5659"/>
    <cellStyle name="40% - Ênfase5 10 4 2 2 2" xfId="11918"/>
    <cellStyle name="40% - Ênfase5 10 4 2 3" xfId="8790"/>
    <cellStyle name="40% - Ênfase5 10 4 3" xfId="4095"/>
    <cellStyle name="40% - Ênfase5 10 4 3 2" xfId="10354"/>
    <cellStyle name="40% - Ênfase5 10 4 4" xfId="7226"/>
    <cellStyle name="40% - Ênfase5 10 5" xfId="1754"/>
    <cellStyle name="40% - Ênfase5 10 5 2" xfId="4883"/>
    <cellStyle name="40% - Ênfase5 10 5 2 2" xfId="11142"/>
    <cellStyle name="40% - Ênfase5 10 5 3" xfId="8014"/>
    <cellStyle name="40% - Ênfase5 10 6" xfId="3319"/>
    <cellStyle name="40% - Ênfase5 10 6 2" xfId="9578"/>
    <cellStyle name="40% - Ênfase5 10 7" xfId="6450"/>
    <cellStyle name="40% - Ênfase5 11" xfId="201"/>
    <cellStyle name="40% - Ênfase5 11 2" xfId="388"/>
    <cellStyle name="40% - Ênfase5 11 2 2" xfId="777"/>
    <cellStyle name="40% - Ênfase5 11 2 2 2" xfId="1554"/>
    <cellStyle name="40% - Ênfase5 11 2 2 2 2" xfId="3119"/>
    <cellStyle name="40% - Ênfase5 11 2 2 2 2 2" xfId="6248"/>
    <cellStyle name="40% - Ênfase5 11 2 2 2 2 2 2" xfId="12507"/>
    <cellStyle name="40% - Ênfase5 11 2 2 2 2 3" xfId="9379"/>
    <cellStyle name="40% - Ênfase5 11 2 2 2 3" xfId="4684"/>
    <cellStyle name="40% - Ênfase5 11 2 2 2 3 2" xfId="10943"/>
    <cellStyle name="40% - Ênfase5 11 2 2 2 4" xfId="7815"/>
    <cellStyle name="40% - Ênfase5 11 2 2 3" xfId="2343"/>
    <cellStyle name="40% - Ênfase5 11 2 2 3 2" xfId="5472"/>
    <cellStyle name="40% - Ênfase5 11 2 2 3 2 2" xfId="11731"/>
    <cellStyle name="40% - Ênfase5 11 2 2 3 3" xfId="8603"/>
    <cellStyle name="40% - Ênfase5 11 2 2 4" xfId="3908"/>
    <cellStyle name="40% - Ênfase5 11 2 2 4 2" xfId="10167"/>
    <cellStyle name="40% - Ênfase5 11 2 2 5" xfId="7039"/>
    <cellStyle name="40% - Ênfase5 11 2 3" xfId="1166"/>
    <cellStyle name="40% - Ênfase5 11 2 3 2" xfId="2731"/>
    <cellStyle name="40% - Ênfase5 11 2 3 2 2" xfId="5860"/>
    <cellStyle name="40% - Ênfase5 11 2 3 2 2 2" xfId="12119"/>
    <cellStyle name="40% - Ênfase5 11 2 3 2 3" xfId="8991"/>
    <cellStyle name="40% - Ênfase5 11 2 3 3" xfId="4296"/>
    <cellStyle name="40% - Ênfase5 11 2 3 3 2" xfId="10555"/>
    <cellStyle name="40% - Ênfase5 11 2 3 4" xfId="7427"/>
    <cellStyle name="40% - Ênfase5 11 2 4" xfId="1955"/>
    <cellStyle name="40% - Ênfase5 11 2 4 2" xfId="5084"/>
    <cellStyle name="40% - Ênfase5 11 2 4 2 2" xfId="11343"/>
    <cellStyle name="40% - Ênfase5 11 2 4 3" xfId="8215"/>
    <cellStyle name="40% - Ênfase5 11 2 5" xfId="3520"/>
    <cellStyle name="40% - Ênfase5 11 2 5 2" xfId="9779"/>
    <cellStyle name="40% - Ênfase5 11 2 6" xfId="6651"/>
    <cellStyle name="40% - Ênfase5 11 3" xfId="590"/>
    <cellStyle name="40% - Ênfase5 11 3 2" xfId="1367"/>
    <cellStyle name="40% - Ênfase5 11 3 2 2" xfId="2932"/>
    <cellStyle name="40% - Ênfase5 11 3 2 2 2" xfId="6061"/>
    <cellStyle name="40% - Ênfase5 11 3 2 2 2 2" xfId="12320"/>
    <cellStyle name="40% - Ênfase5 11 3 2 2 3" xfId="9192"/>
    <cellStyle name="40% - Ênfase5 11 3 2 3" xfId="4497"/>
    <cellStyle name="40% - Ênfase5 11 3 2 3 2" xfId="10756"/>
    <cellStyle name="40% - Ênfase5 11 3 2 4" xfId="7628"/>
    <cellStyle name="40% - Ênfase5 11 3 3" xfId="2156"/>
    <cellStyle name="40% - Ênfase5 11 3 3 2" xfId="5285"/>
    <cellStyle name="40% - Ênfase5 11 3 3 2 2" xfId="11544"/>
    <cellStyle name="40% - Ênfase5 11 3 3 3" xfId="8416"/>
    <cellStyle name="40% - Ênfase5 11 3 4" xfId="3721"/>
    <cellStyle name="40% - Ênfase5 11 3 4 2" xfId="9980"/>
    <cellStyle name="40% - Ênfase5 11 3 5" xfId="6852"/>
    <cellStyle name="40% - Ênfase5 11 4" xfId="979"/>
    <cellStyle name="40% - Ênfase5 11 4 2" xfId="2544"/>
    <cellStyle name="40% - Ênfase5 11 4 2 2" xfId="5673"/>
    <cellStyle name="40% - Ênfase5 11 4 2 2 2" xfId="11932"/>
    <cellStyle name="40% - Ênfase5 11 4 2 3" xfId="8804"/>
    <cellStyle name="40% - Ênfase5 11 4 3" xfId="4109"/>
    <cellStyle name="40% - Ênfase5 11 4 3 2" xfId="10368"/>
    <cellStyle name="40% - Ênfase5 11 4 4" xfId="7240"/>
    <cellStyle name="40% - Ênfase5 11 5" xfId="1768"/>
    <cellStyle name="40% - Ênfase5 11 5 2" xfId="4897"/>
    <cellStyle name="40% - Ênfase5 11 5 2 2" xfId="11156"/>
    <cellStyle name="40% - Ênfase5 11 5 3" xfId="8028"/>
    <cellStyle name="40% - Ênfase5 11 6" xfId="3333"/>
    <cellStyle name="40% - Ênfase5 11 6 2" xfId="9592"/>
    <cellStyle name="40% - Ênfase5 11 7" xfId="6464"/>
    <cellStyle name="40% - Ênfase5 12" xfId="227"/>
    <cellStyle name="40% - Ênfase5 12 2" xfId="616"/>
    <cellStyle name="40% - Ênfase5 12 2 2" xfId="1393"/>
    <cellStyle name="40% - Ênfase5 12 2 2 2" xfId="2958"/>
    <cellStyle name="40% - Ênfase5 12 2 2 2 2" xfId="6087"/>
    <cellStyle name="40% - Ênfase5 12 2 2 2 2 2" xfId="12346"/>
    <cellStyle name="40% - Ênfase5 12 2 2 2 3" xfId="9218"/>
    <cellStyle name="40% - Ênfase5 12 2 2 3" xfId="4523"/>
    <cellStyle name="40% - Ênfase5 12 2 2 3 2" xfId="10782"/>
    <cellStyle name="40% - Ênfase5 12 2 2 4" xfId="7654"/>
    <cellStyle name="40% - Ênfase5 12 2 3" xfId="2182"/>
    <cellStyle name="40% - Ênfase5 12 2 3 2" xfId="5311"/>
    <cellStyle name="40% - Ênfase5 12 2 3 2 2" xfId="11570"/>
    <cellStyle name="40% - Ênfase5 12 2 3 3" xfId="8442"/>
    <cellStyle name="40% - Ênfase5 12 2 4" xfId="3747"/>
    <cellStyle name="40% - Ênfase5 12 2 4 2" xfId="10006"/>
    <cellStyle name="40% - Ênfase5 12 2 5" xfId="6878"/>
    <cellStyle name="40% - Ênfase5 12 3" xfId="1005"/>
    <cellStyle name="40% - Ênfase5 12 3 2" xfId="2570"/>
    <cellStyle name="40% - Ênfase5 12 3 2 2" xfId="5699"/>
    <cellStyle name="40% - Ênfase5 12 3 2 2 2" xfId="11958"/>
    <cellStyle name="40% - Ênfase5 12 3 2 3" xfId="8830"/>
    <cellStyle name="40% - Ênfase5 12 3 3" xfId="4135"/>
    <cellStyle name="40% - Ênfase5 12 3 3 2" xfId="10394"/>
    <cellStyle name="40% - Ênfase5 12 3 4" xfId="7266"/>
    <cellStyle name="40% - Ênfase5 12 4" xfId="1794"/>
    <cellStyle name="40% - Ênfase5 12 4 2" xfId="4923"/>
    <cellStyle name="40% - Ênfase5 12 4 2 2" xfId="11182"/>
    <cellStyle name="40% - Ênfase5 12 4 3" xfId="8054"/>
    <cellStyle name="40% - Ênfase5 12 5" xfId="3359"/>
    <cellStyle name="40% - Ênfase5 12 5 2" xfId="9618"/>
    <cellStyle name="40% - Ênfase5 12 6" xfId="6490"/>
    <cellStyle name="40% - Ênfase5 13" xfId="401"/>
    <cellStyle name="40% - Ênfase5 13 2" xfId="790"/>
    <cellStyle name="40% - Ênfase5 13 2 2" xfId="1567"/>
    <cellStyle name="40% - Ênfase5 13 2 2 2" xfId="3132"/>
    <cellStyle name="40% - Ênfase5 13 2 2 2 2" xfId="6261"/>
    <cellStyle name="40% - Ênfase5 13 2 2 2 2 2" xfId="12520"/>
    <cellStyle name="40% - Ênfase5 13 2 2 2 3" xfId="9392"/>
    <cellStyle name="40% - Ênfase5 13 2 2 3" xfId="4697"/>
    <cellStyle name="40% - Ênfase5 13 2 2 3 2" xfId="10956"/>
    <cellStyle name="40% - Ênfase5 13 2 2 4" xfId="7828"/>
    <cellStyle name="40% - Ênfase5 13 2 3" xfId="2356"/>
    <cellStyle name="40% - Ênfase5 13 2 3 2" xfId="5485"/>
    <cellStyle name="40% - Ênfase5 13 2 3 2 2" xfId="11744"/>
    <cellStyle name="40% - Ênfase5 13 2 3 3" xfId="8616"/>
    <cellStyle name="40% - Ênfase5 13 2 4" xfId="3921"/>
    <cellStyle name="40% - Ênfase5 13 2 4 2" xfId="10180"/>
    <cellStyle name="40% - Ênfase5 13 2 5" xfId="7052"/>
    <cellStyle name="40% - Ênfase5 13 3" xfId="1179"/>
    <cellStyle name="40% - Ênfase5 13 3 2" xfId="2744"/>
    <cellStyle name="40% - Ênfase5 13 3 2 2" xfId="5873"/>
    <cellStyle name="40% - Ênfase5 13 3 2 2 2" xfId="12132"/>
    <cellStyle name="40% - Ênfase5 13 3 2 3" xfId="9004"/>
    <cellStyle name="40% - Ênfase5 13 3 3" xfId="4309"/>
    <cellStyle name="40% - Ênfase5 13 3 3 2" xfId="10568"/>
    <cellStyle name="40% - Ênfase5 13 3 4" xfId="7440"/>
    <cellStyle name="40% - Ênfase5 13 4" xfId="1968"/>
    <cellStyle name="40% - Ênfase5 13 4 2" xfId="5097"/>
    <cellStyle name="40% - Ênfase5 13 4 2 2" xfId="11356"/>
    <cellStyle name="40% - Ênfase5 13 4 3" xfId="8228"/>
    <cellStyle name="40% - Ênfase5 13 5" xfId="3533"/>
    <cellStyle name="40% - Ênfase5 13 5 2" xfId="9792"/>
    <cellStyle name="40% - Ênfase5 13 6" xfId="6664"/>
    <cellStyle name="40% - Ênfase5 14" xfId="214"/>
    <cellStyle name="40% - Ênfase5 14 2" xfId="603"/>
    <cellStyle name="40% - Ênfase5 14 2 2" xfId="1380"/>
    <cellStyle name="40% - Ênfase5 14 2 2 2" xfId="2945"/>
    <cellStyle name="40% - Ênfase5 14 2 2 2 2" xfId="6074"/>
    <cellStyle name="40% - Ênfase5 14 2 2 2 2 2" xfId="12333"/>
    <cellStyle name="40% - Ênfase5 14 2 2 2 3" xfId="9205"/>
    <cellStyle name="40% - Ênfase5 14 2 2 3" xfId="4510"/>
    <cellStyle name="40% - Ênfase5 14 2 2 3 2" xfId="10769"/>
    <cellStyle name="40% - Ênfase5 14 2 2 4" xfId="7641"/>
    <cellStyle name="40% - Ênfase5 14 2 3" xfId="2169"/>
    <cellStyle name="40% - Ênfase5 14 2 3 2" xfId="5298"/>
    <cellStyle name="40% - Ênfase5 14 2 3 2 2" xfId="11557"/>
    <cellStyle name="40% - Ênfase5 14 2 3 3" xfId="8429"/>
    <cellStyle name="40% - Ênfase5 14 2 4" xfId="3734"/>
    <cellStyle name="40% - Ênfase5 14 2 4 2" xfId="9993"/>
    <cellStyle name="40% - Ênfase5 14 2 5" xfId="6865"/>
    <cellStyle name="40% - Ênfase5 14 3" xfId="992"/>
    <cellStyle name="40% - Ênfase5 14 3 2" xfId="2557"/>
    <cellStyle name="40% - Ênfase5 14 3 2 2" xfId="5686"/>
    <cellStyle name="40% - Ênfase5 14 3 2 2 2" xfId="11945"/>
    <cellStyle name="40% - Ênfase5 14 3 2 3" xfId="8817"/>
    <cellStyle name="40% - Ênfase5 14 3 3" xfId="4122"/>
    <cellStyle name="40% - Ênfase5 14 3 3 2" xfId="10381"/>
    <cellStyle name="40% - Ênfase5 14 3 4" xfId="7253"/>
    <cellStyle name="40% - Ênfase5 14 4" xfId="1781"/>
    <cellStyle name="40% - Ênfase5 14 4 2" xfId="4910"/>
    <cellStyle name="40% - Ênfase5 14 4 2 2" xfId="11169"/>
    <cellStyle name="40% - Ênfase5 14 4 3" xfId="8041"/>
    <cellStyle name="40% - Ênfase5 14 5" xfId="3346"/>
    <cellStyle name="40% - Ênfase5 14 5 2" xfId="9605"/>
    <cellStyle name="40% - Ênfase5 14 6" xfId="6477"/>
    <cellStyle name="40% - Ênfase5 15" xfId="414"/>
    <cellStyle name="40% - Ênfase5 15 2" xfId="803"/>
    <cellStyle name="40% - Ênfase5 15 2 2" xfId="1580"/>
    <cellStyle name="40% - Ênfase5 15 2 2 2" xfId="3145"/>
    <cellStyle name="40% - Ênfase5 15 2 2 2 2" xfId="6274"/>
    <cellStyle name="40% - Ênfase5 15 2 2 2 2 2" xfId="12533"/>
    <cellStyle name="40% - Ênfase5 15 2 2 2 3" xfId="9405"/>
    <cellStyle name="40% - Ênfase5 15 2 2 3" xfId="4710"/>
    <cellStyle name="40% - Ênfase5 15 2 2 3 2" xfId="10969"/>
    <cellStyle name="40% - Ênfase5 15 2 2 4" xfId="7841"/>
    <cellStyle name="40% - Ênfase5 15 2 3" xfId="2369"/>
    <cellStyle name="40% - Ênfase5 15 2 3 2" xfId="5498"/>
    <cellStyle name="40% - Ênfase5 15 2 3 2 2" xfId="11757"/>
    <cellStyle name="40% - Ênfase5 15 2 3 3" xfId="8629"/>
    <cellStyle name="40% - Ênfase5 15 2 4" xfId="3934"/>
    <cellStyle name="40% - Ênfase5 15 2 4 2" xfId="10193"/>
    <cellStyle name="40% - Ênfase5 15 2 5" xfId="7065"/>
    <cellStyle name="40% - Ênfase5 15 3" xfId="1192"/>
    <cellStyle name="40% - Ênfase5 15 3 2" xfId="2757"/>
    <cellStyle name="40% - Ênfase5 15 3 2 2" xfId="5886"/>
    <cellStyle name="40% - Ênfase5 15 3 2 2 2" xfId="12145"/>
    <cellStyle name="40% - Ênfase5 15 3 2 3" xfId="9017"/>
    <cellStyle name="40% - Ênfase5 15 3 3" xfId="4322"/>
    <cellStyle name="40% - Ênfase5 15 3 3 2" xfId="10581"/>
    <cellStyle name="40% - Ênfase5 15 3 4" xfId="7453"/>
    <cellStyle name="40% - Ênfase5 15 4" xfId="1981"/>
    <cellStyle name="40% - Ênfase5 15 4 2" xfId="5110"/>
    <cellStyle name="40% - Ênfase5 15 4 2 2" xfId="11369"/>
    <cellStyle name="40% - Ênfase5 15 4 3" xfId="8241"/>
    <cellStyle name="40% - Ênfase5 15 5" xfId="3546"/>
    <cellStyle name="40% - Ênfase5 15 5 2" xfId="9805"/>
    <cellStyle name="40% - Ênfase5 15 6" xfId="6677"/>
    <cellStyle name="40% - Ênfase5 16" xfId="428"/>
    <cellStyle name="40% - Ênfase5 16 2" xfId="1206"/>
    <cellStyle name="40% - Ênfase5 16 2 2" xfId="2771"/>
    <cellStyle name="40% - Ênfase5 16 2 2 2" xfId="5900"/>
    <cellStyle name="40% - Ênfase5 16 2 2 2 2" xfId="12159"/>
    <cellStyle name="40% - Ênfase5 16 2 2 3" xfId="9031"/>
    <cellStyle name="40% - Ênfase5 16 2 3" xfId="4336"/>
    <cellStyle name="40% - Ênfase5 16 2 3 2" xfId="10595"/>
    <cellStyle name="40% - Ênfase5 16 2 4" xfId="7467"/>
    <cellStyle name="40% - Ênfase5 16 3" xfId="1995"/>
    <cellStyle name="40% - Ênfase5 16 3 2" xfId="5124"/>
    <cellStyle name="40% - Ênfase5 16 3 2 2" xfId="11383"/>
    <cellStyle name="40% - Ênfase5 16 3 3" xfId="8255"/>
    <cellStyle name="40% - Ênfase5 16 4" xfId="3560"/>
    <cellStyle name="40% - Ênfase5 16 4 2" xfId="9819"/>
    <cellStyle name="40% - Ênfase5 16 5" xfId="6691"/>
    <cellStyle name="40% - Ênfase5 17" xfId="817"/>
    <cellStyle name="40% - Ênfase5 17 2" xfId="2383"/>
    <cellStyle name="40% - Ênfase5 17 2 2" xfId="5512"/>
    <cellStyle name="40% - Ênfase5 17 2 2 2" xfId="11771"/>
    <cellStyle name="40% - Ênfase5 17 2 3" xfId="8643"/>
    <cellStyle name="40% - Ênfase5 17 3" xfId="3948"/>
    <cellStyle name="40% - Ênfase5 17 3 2" xfId="10207"/>
    <cellStyle name="40% - Ênfase5 17 4" xfId="7079"/>
    <cellStyle name="40% - Ênfase5 18" xfId="1593"/>
    <cellStyle name="40% - Ênfase5 18 2" xfId="4723"/>
    <cellStyle name="40% - Ênfase5 18 2 2" xfId="10982"/>
    <cellStyle name="40% - Ênfase5 18 3" xfId="7854"/>
    <cellStyle name="40% - Ênfase5 19" xfId="1607"/>
    <cellStyle name="40% - Ênfase5 19 2" xfId="4736"/>
    <cellStyle name="40% - Ênfase5 19 2 2" xfId="10995"/>
    <cellStyle name="40% - Ênfase5 19 3" xfId="7867"/>
    <cellStyle name="40% - Ênfase5 2" xfId="53"/>
    <cellStyle name="40% - Ênfase5 2 2" xfId="107"/>
    <cellStyle name="40% - Ênfase5 2 2 2" xfId="294"/>
    <cellStyle name="40% - Ênfase5 2 2 2 2" xfId="683"/>
    <cellStyle name="40% - Ênfase5 2 2 2 2 2" xfId="1460"/>
    <cellStyle name="40% - Ênfase5 2 2 2 2 2 2" xfId="3025"/>
    <cellStyle name="40% - Ênfase5 2 2 2 2 2 2 2" xfId="6154"/>
    <cellStyle name="40% - Ênfase5 2 2 2 2 2 2 2 2" xfId="12413"/>
    <cellStyle name="40% - Ênfase5 2 2 2 2 2 2 3" xfId="9285"/>
    <cellStyle name="40% - Ênfase5 2 2 2 2 2 3" xfId="4590"/>
    <cellStyle name="40% - Ênfase5 2 2 2 2 2 3 2" xfId="10849"/>
    <cellStyle name="40% - Ênfase5 2 2 2 2 2 4" xfId="7721"/>
    <cellStyle name="40% - Ênfase5 2 2 2 2 3" xfId="2249"/>
    <cellStyle name="40% - Ênfase5 2 2 2 2 3 2" xfId="5378"/>
    <cellStyle name="40% - Ênfase5 2 2 2 2 3 2 2" xfId="11637"/>
    <cellStyle name="40% - Ênfase5 2 2 2 2 3 3" xfId="8509"/>
    <cellStyle name="40% - Ênfase5 2 2 2 2 4" xfId="3814"/>
    <cellStyle name="40% - Ênfase5 2 2 2 2 4 2" xfId="10073"/>
    <cellStyle name="40% - Ênfase5 2 2 2 2 5" xfId="6945"/>
    <cellStyle name="40% - Ênfase5 2 2 2 3" xfId="1072"/>
    <cellStyle name="40% - Ênfase5 2 2 2 3 2" xfId="2637"/>
    <cellStyle name="40% - Ênfase5 2 2 2 3 2 2" xfId="5766"/>
    <cellStyle name="40% - Ênfase5 2 2 2 3 2 2 2" xfId="12025"/>
    <cellStyle name="40% - Ênfase5 2 2 2 3 2 3" xfId="8897"/>
    <cellStyle name="40% - Ênfase5 2 2 2 3 3" xfId="4202"/>
    <cellStyle name="40% - Ênfase5 2 2 2 3 3 2" xfId="10461"/>
    <cellStyle name="40% - Ênfase5 2 2 2 3 4" xfId="7333"/>
    <cellStyle name="40% - Ênfase5 2 2 2 4" xfId="1861"/>
    <cellStyle name="40% - Ênfase5 2 2 2 4 2" xfId="4990"/>
    <cellStyle name="40% - Ênfase5 2 2 2 4 2 2" xfId="11249"/>
    <cellStyle name="40% - Ênfase5 2 2 2 4 3" xfId="8121"/>
    <cellStyle name="40% - Ênfase5 2 2 2 5" xfId="3426"/>
    <cellStyle name="40% - Ênfase5 2 2 2 5 2" xfId="9685"/>
    <cellStyle name="40% - Ênfase5 2 2 2 6" xfId="6557"/>
    <cellStyle name="40% - Ênfase5 2 2 3" xfId="496"/>
    <cellStyle name="40% - Ênfase5 2 2 3 2" xfId="1273"/>
    <cellStyle name="40% - Ênfase5 2 2 3 2 2" xfId="2838"/>
    <cellStyle name="40% - Ênfase5 2 2 3 2 2 2" xfId="5967"/>
    <cellStyle name="40% - Ênfase5 2 2 3 2 2 2 2" xfId="12226"/>
    <cellStyle name="40% - Ênfase5 2 2 3 2 2 3" xfId="9098"/>
    <cellStyle name="40% - Ênfase5 2 2 3 2 3" xfId="4403"/>
    <cellStyle name="40% - Ênfase5 2 2 3 2 3 2" xfId="10662"/>
    <cellStyle name="40% - Ênfase5 2 2 3 2 4" xfId="7534"/>
    <cellStyle name="40% - Ênfase5 2 2 3 3" xfId="2062"/>
    <cellStyle name="40% - Ênfase5 2 2 3 3 2" xfId="5191"/>
    <cellStyle name="40% - Ênfase5 2 2 3 3 2 2" xfId="11450"/>
    <cellStyle name="40% - Ênfase5 2 2 3 3 3" xfId="8322"/>
    <cellStyle name="40% - Ênfase5 2 2 3 4" xfId="3627"/>
    <cellStyle name="40% - Ênfase5 2 2 3 4 2" xfId="9886"/>
    <cellStyle name="40% - Ênfase5 2 2 3 5" xfId="6758"/>
    <cellStyle name="40% - Ênfase5 2 2 4" xfId="885"/>
    <cellStyle name="40% - Ênfase5 2 2 4 2" xfId="2450"/>
    <cellStyle name="40% - Ênfase5 2 2 4 2 2" xfId="5579"/>
    <cellStyle name="40% - Ênfase5 2 2 4 2 2 2" xfId="11838"/>
    <cellStyle name="40% - Ênfase5 2 2 4 2 3" xfId="8710"/>
    <cellStyle name="40% - Ênfase5 2 2 4 3" xfId="4015"/>
    <cellStyle name="40% - Ênfase5 2 2 4 3 2" xfId="10274"/>
    <cellStyle name="40% - Ênfase5 2 2 4 4" xfId="7146"/>
    <cellStyle name="40% - Ênfase5 2 2 5" xfId="1674"/>
    <cellStyle name="40% - Ênfase5 2 2 5 2" xfId="4803"/>
    <cellStyle name="40% - Ênfase5 2 2 5 2 2" xfId="11062"/>
    <cellStyle name="40% - Ênfase5 2 2 5 3" xfId="7934"/>
    <cellStyle name="40% - Ênfase5 2 2 6" xfId="3239"/>
    <cellStyle name="40% - Ênfase5 2 2 6 2" xfId="9498"/>
    <cellStyle name="40% - Ênfase5 2 2 7" xfId="6370"/>
    <cellStyle name="40% - Ênfase5 2 3" xfId="241"/>
    <cellStyle name="40% - Ênfase5 2 3 2" xfId="630"/>
    <cellStyle name="40% - Ênfase5 2 3 2 2" xfId="1407"/>
    <cellStyle name="40% - Ênfase5 2 3 2 2 2" xfId="2972"/>
    <cellStyle name="40% - Ênfase5 2 3 2 2 2 2" xfId="6101"/>
    <cellStyle name="40% - Ênfase5 2 3 2 2 2 2 2" xfId="12360"/>
    <cellStyle name="40% - Ênfase5 2 3 2 2 2 3" xfId="9232"/>
    <cellStyle name="40% - Ênfase5 2 3 2 2 3" xfId="4537"/>
    <cellStyle name="40% - Ênfase5 2 3 2 2 3 2" xfId="10796"/>
    <cellStyle name="40% - Ênfase5 2 3 2 2 4" xfId="7668"/>
    <cellStyle name="40% - Ênfase5 2 3 2 3" xfId="2196"/>
    <cellStyle name="40% - Ênfase5 2 3 2 3 2" xfId="5325"/>
    <cellStyle name="40% - Ênfase5 2 3 2 3 2 2" xfId="11584"/>
    <cellStyle name="40% - Ênfase5 2 3 2 3 3" xfId="8456"/>
    <cellStyle name="40% - Ênfase5 2 3 2 4" xfId="3761"/>
    <cellStyle name="40% - Ênfase5 2 3 2 4 2" xfId="10020"/>
    <cellStyle name="40% - Ênfase5 2 3 2 5" xfId="6892"/>
    <cellStyle name="40% - Ênfase5 2 3 3" xfId="1019"/>
    <cellStyle name="40% - Ênfase5 2 3 3 2" xfId="2584"/>
    <cellStyle name="40% - Ênfase5 2 3 3 2 2" xfId="5713"/>
    <cellStyle name="40% - Ênfase5 2 3 3 2 2 2" xfId="11972"/>
    <cellStyle name="40% - Ênfase5 2 3 3 2 3" xfId="8844"/>
    <cellStyle name="40% - Ênfase5 2 3 3 3" xfId="4149"/>
    <cellStyle name="40% - Ênfase5 2 3 3 3 2" xfId="10408"/>
    <cellStyle name="40% - Ênfase5 2 3 3 4" xfId="7280"/>
    <cellStyle name="40% - Ênfase5 2 3 4" xfId="1808"/>
    <cellStyle name="40% - Ênfase5 2 3 4 2" xfId="4937"/>
    <cellStyle name="40% - Ênfase5 2 3 4 2 2" xfId="11196"/>
    <cellStyle name="40% - Ênfase5 2 3 4 3" xfId="8068"/>
    <cellStyle name="40% - Ênfase5 2 3 5" xfId="3373"/>
    <cellStyle name="40% - Ênfase5 2 3 5 2" xfId="9632"/>
    <cellStyle name="40% - Ênfase5 2 3 6" xfId="6504"/>
    <cellStyle name="40% - Ênfase5 2 4" xfId="443"/>
    <cellStyle name="40% - Ênfase5 2 4 2" xfId="1220"/>
    <cellStyle name="40% - Ênfase5 2 4 2 2" xfId="2785"/>
    <cellStyle name="40% - Ênfase5 2 4 2 2 2" xfId="5914"/>
    <cellStyle name="40% - Ênfase5 2 4 2 2 2 2" xfId="12173"/>
    <cellStyle name="40% - Ênfase5 2 4 2 2 3" xfId="9045"/>
    <cellStyle name="40% - Ênfase5 2 4 2 3" xfId="4350"/>
    <cellStyle name="40% - Ênfase5 2 4 2 3 2" xfId="10609"/>
    <cellStyle name="40% - Ênfase5 2 4 2 4" xfId="7481"/>
    <cellStyle name="40% - Ênfase5 2 4 3" xfId="2009"/>
    <cellStyle name="40% - Ênfase5 2 4 3 2" xfId="5138"/>
    <cellStyle name="40% - Ênfase5 2 4 3 2 2" xfId="11397"/>
    <cellStyle name="40% - Ênfase5 2 4 3 3" xfId="8269"/>
    <cellStyle name="40% - Ênfase5 2 4 4" xfId="3574"/>
    <cellStyle name="40% - Ênfase5 2 4 4 2" xfId="9833"/>
    <cellStyle name="40% - Ênfase5 2 4 5" xfId="6705"/>
    <cellStyle name="40% - Ênfase5 2 5" xfId="832"/>
    <cellStyle name="40% - Ênfase5 2 5 2" xfId="2397"/>
    <cellStyle name="40% - Ênfase5 2 5 2 2" xfId="5526"/>
    <cellStyle name="40% - Ênfase5 2 5 2 2 2" xfId="11785"/>
    <cellStyle name="40% - Ênfase5 2 5 2 3" xfId="8657"/>
    <cellStyle name="40% - Ênfase5 2 5 3" xfId="3962"/>
    <cellStyle name="40% - Ênfase5 2 5 3 2" xfId="10221"/>
    <cellStyle name="40% - Ênfase5 2 5 4" xfId="7093"/>
    <cellStyle name="40% - Ênfase5 2 6" xfId="1621"/>
    <cellStyle name="40% - Ênfase5 2 6 2" xfId="4750"/>
    <cellStyle name="40% - Ênfase5 2 6 2 2" xfId="11009"/>
    <cellStyle name="40% - Ênfase5 2 6 3" xfId="7881"/>
    <cellStyle name="40% - Ênfase5 2 7" xfId="3186"/>
    <cellStyle name="40% - Ênfase5 2 7 2" xfId="9445"/>
    <cellStyle name="40% - Ênfase5 2 8" xfId="6317"/>
    <cellStyle name="40% - Ênfase5 20" xfId="3172"/>
    <cellStyle name="40% - Ênfase5 20 2" xfId="9431"/>
    <cellStyle name="40% - Ênfase5 21" xfId="3158"/>
    <cellStyle name="40% - Ênfase5 21 2" xfId="9418"/>
    <cellStyle name="40% - Ênfase5 22" xfId="6288"/>
    <cellStyle name="40% - Ênfase5 22 2" xfId="12547"/>
    <cellStyle name="40% - Ênfase5 23" xfId="6302"/>
    <cellStyle name="40% - Ênfase5 24" xfId="12554"/>
    <cellStyle name="40% - Ênfase5 3" xfId="66"/>
    <cellStyle name="40% - Ênfase5 3 2" xfId="120"/>
    <cellStyle name="40% - Ênfase5 3 2 2" xfId="307"/>
    <cellStyle name="40% - Ênfase5 3 2 2 2" xfId="696"/>
    <cellStyle name="40% - Ênfase5 3 2 2 2 2" xfId="1473"/>
    <cellStyle name="40% - Ênfase5 3 2 2 2 2 2" xfId="3038"/>
    <cellStyle name="40% - Ênfase5 3 2 2 2 2 2 2" xfId="6167"/>
    <cellStyle name="40% - Ênfase5 3 2 2 2 2 2 2 2" xfId="12426"/>
    <cellStyle name="40% - Ênfase5 3 2 2 2 2 2 3" xfId="9298"/>
    <cellStyle name="40% - Ênfase5 3 2 2 2 2 3" xfId="4603"/>
    <cellStyle name="40% - Ênfase5 3 2 2 2 2 3 2" xfId="10862"/>
    <cellStyle name="40% - Ênfase5 3 2 2 2 2 4" xfId="7734"/>
    <cellStyle name="40% - Ênfase5 3 2 2 2 3" xfId="2262"/>
    <cellStyle name="40% - Ênfase5 3 2 2 2 3 2" xfId="5391"/>
    <cellStyle name="40% - Ênfase5 3 2 2 2 3 2 2" xfId="11650"/>
    <cellStyle name="40% - Ênfase5 3 2 2 2 3 3" xfId="8522"/>
    <cellStyle name="40% - Ênfase5 3 2 2 2 4" xfId="3827"/>
    <cellStyle name="40% - Ênfase5 3 2 2 2 4 2" xfId="10086"/>
    <cellStyle name="40% - Ênfase5 3 2 2 2 5" xfId="6958"/>
    <cellStyle name="40% - Ênfase5 3 2 2 3" xfId="1085"/>
    <cellStyle name="40% - Ênfase5 3 2 2 3 2" xfId="2650"/>
    <cellStyle name="40% - Ênfase5 3 2 2 3 2 2" xfId="5779"/>
    <cellStyle name="40% - Ênfase5 3 2 2 3 2 2 2" xfId="12038"/>
    <cellStyle name="40% - Ênfase5 3 2 2 3 2 3" xfId="8910"/>
    <cellStyle name="40% - Ênfase5 3 2 2 3 3" xfId="4215"/>
    <cellStyle name="40% - Ênfase5 3 2 2 3 3 2" xfId="10474"/>
    <cellStyle name="40% - Ênfase5 3 2 2 3 4" xfId="7346"/>
    <cellStyle name="40% - Ênfase5 3 2 2 4" xfId="1874"/>
    <cellStyle name="40% - Ênfase5 3 2 2 4 2" xfId="5003"/>
    <cellStyle name="40% - Ênfase5 3 2 2 4 2 2" xfId="11262"/>
    <cellStyle name="40% - Ênfase5 3 2 2 4 3" xfId="8134"/>
    <cellStyle name="40% - Ênfase5 3 2 2 5" xfId="3439"/>
    <cellStyle name="40% - Ênfase5 3 2 2 5 2" xfId="9698"/>
    <cellStyle name="40% - Ênfase5 3 2 2 6" xfId="6570"/>
    <cellStyle name="40% - Ênfase5 3 2 3" xfId="509"/>
    <cellStyle name="40% - Ênfase5 3 2 3 2" xfId="1286"/>
    <cellStyle name="40% - Ênfase5 3 2 3 2 2" xfId="2851"/>
    <cellStyle name="40% - Ênfase5 3 2 3 2 2 2" xfId="5980"/>
    <cellStyle name="40% - Ênfase5 3 2 3 2 2 2 2" xfId="12239"/>
    <cellStyle name="40% - Ênfase5 3 2 3 2 2 3" xfId="9111"/>
    <cellStyle name="40% - Ênfase5 3 2 3 2 3" xfId="4416"/>
    <cellStyle name="40% - Ênfase5 3 2 3 2 3 2" xfId="10675"/>
    <cellStyle name="40% - Ênfase5 3 2 3 2 4" xfId="7547"/>
    <cellStyle name="40% - Ênfase5 3 2 3 3" xfId="2075"/>
    <cellStyle name="40% - Ênfase5 3 2 3 3 2" xfId="5204"/>
    <cellStyle name="40% - Ênfase5 3 2 3 3 2 2" xfId="11463"/>
    <cellStyle name="40% - Ênfase5 3 2 3 3 3" xfId="8335"/>
    <cellStyle name="40% - Ênfase5 3 2 3 4" xfId="3640"/>
    <cellStyle name="40% - Ênfase5 3 2 3 4 2" xfId="9899"/>
    <cellStyle name="40% - Ênfase5 3 2 3 5" xfId="6771"/>
    <cellStyle name="40% - Ênfase5 3 2 4" xfId="898"/>
    <cellStyle name="40% - Ênfase5 3 2 4 2" xfId="2463"/>
    <cellStyle name="40% - Ênfase5 3 2 4 2 2" xfId="5592"/>
    <cellStyle name="40% - Ênfase5 3 2 4 2 2 2" xfId="11851"/>
    <cellStyle name="40% - Ênfase5 3 2 4 2 3" xfId="8723"/>
    <cellStyle name="40% - Ênfase5 3 2 4 3" xfId="4028"/>
    <cellStyle name="40% - Ênfase5 3 2 4 3 2" xfId="10287"/>
    <cellStyle name="40% - Ênfase5 3 2 4 4" xfId="7159"/>
    <cellStyle name="40% - Ênfase5 3 2 5" xfId="1687"/>
    <cellStyle name="40% - Ênfase5 3 2 5 2" xfId="4816"/>
    <cellStyle name="40% - Ênfase5 3 2 5 2 2" xfId="11075"/>
    <cellStyle name="40% - Ênfase5 3 2 5 3" xfId="7947"/>
    <cellStyle name="40% - Ênfase5 3 2 6" xfId="3252"/>
    <cellStyle name="40% - Ênfase5 3 2 6 2" xfId="9511"/>
    <cellStyle name="40% - Ênfase5 3 2 7" xfId="6383"/>
    <cellStyle name="40% - Ênfase5 3 3" xfId="254"/>
    <cellStyle name="40% - Ênfase5 3 3 2" xfId="643"/>
    <cellStyle name="40% - Ênfase5 3 3 2 2" xfId="1420"/>
    <cellStyle name="40% - Ênfase5 3 3 2 2 2" xfId="2985"/>
    <cellStyle name="40% - Ênfase5 3 3 2 2 2 2" xfId="6114"/>
    <cellStyle name="40% - Ênfase5 3 3 2 2 2 2 2" xfId="12373"/>
    <cellStyle name="40% - Ênfase5 3 3 2 2 2 3" xfId="9245"/>
    <cellStyle name="40% - Ênfase5 3 3 2 2 3" xfId="4550"/>
    <cellStyle name="40% - Ênfase5 3 3 2 2 3 2" xfId="10809"/>
    <cellStyle name="40% - Ênfase5 3 3 2 2 4" xfId="7681"/>
    <cellStyle name="40% - Ênfase5 3 3 2 3" xfId="2209"/>
    <cellStyle name="40% - Ênfase5 3 3 2 3 2" xfId="5338"/>
    <cellStyle name="40% - Ênfase5 3 3 2 3 2 2" xfId="11597"/>
    <cellStyle name="40% - Ênfase5 3 3 2 3 3" xfId="8469"/>
    <cellStyle name="40% - Ênfase5 3 3 2 4" xfId="3774"/>
    <cellStyle name="40% - Ênfase5 3 3 2 4 2" xfId="10033"/>
    <cellStyle name="40% - Ênfase5 3 3 2 5" xfId="6905"/>
    <cellStyle name="40% - Ênfase5 3 3 3" xfId="1032"/>
    <cellStyle name="40% - Ênfase5 3 3 3 2" xfId="2597"/>
    <cellStyle name="40% - Ênfase5 3 3 3 2 2" xfId="5726"/>
    <cellStyle name="40% - Ênfase5 3 3 3 2 2 2" xfId="11985"/>
    <cellStyle name="40% - Ênfase5 3 3 3 2 3" xfId="8857"/>
    <cellStyle name="40% - Ênfase5 3 3 3 3" xfId="4162"/>
    <cellStyle name="40% - Ênfase5 3 3 3 3 2" xfId="10421"/>
    <cellStyle name="40% - Ênfase5 3 3 3 4" xfId="7293"/>
    <cellStyle name="40% - Ênfase5 3 3 4" xfId="1821"/>
    <cellStyle name="40% - Ênfase5 3 3 4 2" xfId="4950"/>
    <cellStyle name="40% - Ênfase5 3 3 4 2 2" xfId="11209"/>
    <cellStyle name="40% - Ênfase5 3 3 4 3" xfId="8081"/>
    <cellStyle name="40% - Ênfase5 3 3 5" xfId="3386"/>
    <cellStyle name="40% - Ênfase5 3 3 5 2" xfId="9645"/>
    <cellStyle name="40% - Ênfase5 3 3 6" xfId="6517"/>
    <cellStyle name="40% - Ênfase5 3 4" xfId="456"/>
    <cellStyle name="40% - Ênfase5 3 4 2" xfId="1233"/>
    <cellStyle name="40% - Ênfase5 3 4 2 2" xfId="2798"/>
    <cellStyle name="40% - Ênfase5 3 4 2 2 2" xfId="5927"/>
    <cellStyle name="40% - Ênfase5 3 4 2 2 2 2" xfId="12186"/>
    <cellStyle name="40% - Ênfase5 3 4 2 2 3" xfId="9058"/>
    <cellStyle name="40% - Ênfase5 3 4 2 3" xfId="4363"/>
    <cellStyle name="40% - Ênfase5 3 4 2 3 2" xfId="10622"/>
    <cellStyle name="40% - Ênfase5 3 4 2 4" xfId="7494"/>
    <cellStyle name="40% - Ênfase5 3 4 3" xfId="2022"/>
    <cellStyle name="40% - Ênfase5 3 4 3 2" xfId="5151"/>
    <cellStyle name="40% - Ênfase5 3 4 3 2 2" xfId="11410"/>
    <cellStyle name="40% - Ênfase5 3 4 3 3" xfId="8282"/>
    <cellStyle name="40% - Ênfase5 3 4 4" xfId="3587"/>
    <cellStyle name="40% - Ênfase5 3 4 4 2" xfId="9846"/>
    <cellStyle name="40% - Ênfase5 3 4 5" xfId="6718"/>
    <cellStyle name="40% - Ênfase5 3 5" xfId="845"/>
    <cellStyle name="40% - Ênfase5 3 5 2" xfId="2410"/>
    <cellStyle name="40% - Ênfase5 3 5 2 2" xfId="5539"/>
    <cellStyle name="40% - Ênfase5 3 5 2 2 2" xfId="11798"/>
    <cellStyle name="40% - Ênfase5 3 5 2 3" xfId="8670"/>
    <cellStyle name="40% - Ênfase5 3 5 3" xfId="3975"/>
    <cellStyle name="40% - Ênfase5 3 5 3 2" xfId="10234"/>
    <cellStyle name="40% - Ênfase5 3 5 4" xfId="7106"/>
    <cellStyle name="40% - Ênfase5 3 6" xfId="1634"/>
    <cellStyle name="40% - Ênfase5 3 6 2" xfId="4763"/>
    <cellStyle name="40% - Ênfase5 3 6 2 2" xfId="11022"/>
    <cellStyle name="40% - Ênfase5 3 6 3" xfId="7894"/>
    <cellStyle name="40% - Ênfase5 3 7" xfId="3199"/>
    <cellStyle name="40% - Ênfase5 3 7 2" xfId="9458"/>
    <cellStyle name="40% - Ênfase5 3 8" xfId="6330"/>
    <cellStyle name="40% - Ênfase5 4" xfId="93"/>
    <cellStyle name="40% - Ênfase5 4 2" xfId="280"/>
    <cellStyle name="40% - Ênfase5 4 2 2" xfId="669"/>
    <cellStyle name="40% - Ênfase5 4 2 2 2" xfId="1446"/>
    <cellStyle name="40% - Ênfase5 4 2 2 2 2" xfId="3011"/>
    <cellStyle name="40% - Ênfase5 4 2 2 2 2 2" xfId="6140"/>
    <cellStyle name="40% - Ênfase5 4 2 2 2 2 2 2" xfId="12399"/>
    <cellStyle name="40% - Ênfase5 4 2 2 2 2 3" xfId="9271"/>
    <cellStyle name="40% - Ênfase5 4 2 2 2 3" xfId="4576"/>
    <cellStyle name="40% - Ênfase5 4 2 2 2 3 2" xfId="10835"/>
    <cellStyle name="40% - Ênfase5 4 2 2 2 4" xfId="7707"/>
    <cellStyle name="40% - Ênfase5 4 2 2 3" xfId="2235"/>
    <cellStyle name="40% - Ênfase5 4 2 2 3 2" xfId="5364"/>
    <cellStyle name="40% - Ênfase5 4 2 2 3 2 2" xfId="11623"/>
    <cellStyle name="40% - Ênfase5 4 2 2 3 3" xfId="8495"/>
    <cellStyle name="40% - Ênfase5 4 2 2 4" xfId="3800"/>
    <cellStyle name="40% - Ênfase5 4 2 2 4 2" xfId="10059"/>
    <cellStyle name="40% - Ênfase5 4 2 2 5" xfId="6931"/>
    <cellStyle name="40% - Ênfase5 4 2 3" xfId="1058"/>
    <cellStyle name="40% - Ênfase5 4 2 3 2" xfId="2623"/>
    <cellStyle name="40% - Ênfase5 4 2 3 2 2" xfId="5752"/>
    <cellStyle name="40% - Ênfase5 4 2 3 2 2 2" xfId="12011"/>
    <cellStyle name="40% - Ênfase5 4 2 3 2 3" xfId="8883"/>
    <cellStyle name="40% - Ênfase5 4 2 3 3" xfId="4188"/>
    <cellStyle name="40% - Ênfase5 4 2 3 3 2" xfId="10447"/>
    <cellStyle name="40% - Ênfase5 4 2 3 4" xfId="7319"/>
    <cellStyle name="40% - Ênfase5 4 2 4" xfId="1847"/>
    <cellStyle name="40% - Ênfase5 4 2 4 2" xfId="4976"/>
    <cellStyle name="40% - Ênfase5 4 2 4 2 2" xfId="11235"/>
    <cellStyle name="40% - Ênfase5 4 2 4 3" xfId="8107"/>
    <cellStyle name="40% - Ênfase5 4 2 5" xfId="3412"/>
    <cellStyle name="40% - Ênfase5 4 2 5 2" xfId="9671"/>
    <cellStyle name="40% - Ênfase5 4 2 6" xfId="6543"/>
    <cellStyle name="40% - Ênfase5 4 3" xfId="482"/>
    <cellStyle name="40% - Ênfase5 4 3 2" xfId="1259"/>
    <cellStyle name="40% - Ênfase5 4 3 2 2" xfId="2824"/>
    <cellStyle name="40% - Ênfase5 4 3 2 2 2" xfId="5953"/>
    <cellStyle name="40% - Ênfase5 4 3 2 2 2 2" xfId="12212"/>
    <cellStyle name="40% - Ênfase5 4 3 2 2 3" xfId="9084"/>
    <cellStyle name="40% - Ênfase5 4 3 2 3" xfId="4389"/>
    <cellStyle name="40% - Ênfase5 4 3 2 3 2" xfId="10648"/>
    <cellStyle name="40% - Ênfase5 4 3 2 4" xfId="7520"/>
    <cellStyle name="40% - Ênfase5 4 3 3" xfId="2048"/>
    <cellStyle name="40% - Ênfase5 4 3 3 2" xfId="5177"/>
    <cellStyle name="40% - Ênfase5 4 3 3 2 2" xfId="11436"/>
    <cellStyle name="40% - Ênfase5 4 3 3 3" xfId="8308"/>
    <cellStyle name="40% - Ênfase5 4 3 4" xfId="3613"/>
    <cellStyle name="40% - Ênfase5 4 3 4 2" xfId="9872"/>
    <cellStyle name="40% - Ênfase5 4 3 5" xfId="6744"/>
    <cellStyle name="40% - Ênfase5 4 4" xfId="871"/>
    <cellStyle name="40% - Ênfase5 4 4 2" xfId="2436"/>
    <cellStyle name="40% - Ênfase5 4 4 2 2" xfId="5565"/>
    <cellStyle name="40% - Ênfase5 4 4 2 2 2" xfId="11824"/>
    <cellStyle name="40% - Ênfase5 4 4 2 3" xfId="8696"/>
    <cellStyle name="40% - Ênfase5 4 4 3" xfId="4001"/>
    <cellStyle name="40% - Ênfase5 4 4 3 2" xfId="10260"/>
    <cellStyle name="40% - Ênfase5 4 4 4" xfId="7132"/>
    <cellStyle name="40% - Ênfase5 4 5" xfId="1660"/>
    <cellStyle name="40% - Ênfase5 4 5 2" xfId="4789"/>
    <cellStyle name="40% - Ênfase5 4 5 2 2" xfId="11048"/>
    <cellStyle name="40% - Ênfase5 4 5 3" xfId="7920"/>
    <cellStyle name="40% - Ênfase5 4 6" xfId="3225"/>
    <cellStyle name="40% - Ênfase5 4 6 2" xfId="9484"/>
    <cellStyle name="40% - Ênfase5 4 7" xfId="6356"/>
    <cellStyle name="40% - Ênfase5 5" xfId="79"/>
    <cellStyle name="40% - Ênfase5 5 2" xfId="267"/>
    <cellStyle name="40% - Ênfase5 5 2 2" xfId="656"/>
    <cellStyle name="40% - Ênfase5 5 2 2 2" xfId="1433"/>
    <cellStyle name="40% - Ênfase5 5 2 2 2 2" xfId="2998"/>
    <cellStyle name="40% - Ênfase5 5 2 2 2 2 2" xfId="6127"/>
    <cellStyle name="40% - Ênfase5 5 2 2 2 2 2 2" xfId="12386"/>
    <cellStyle name="40% - Ênfase5 5 2 2 2 2 3" xfId="9258"/>
    <cellStyle name="40% - Ênfase5 5 2 2 2 3" xfId="4563"/>
    <cellStyle name="40% - Ênfase5 5 2 2 2 3 2" xfId="10822"/>
    <cellStyle name="40% - Ênfase5 5 2 2 2 4" xfId="7694"/>
    <cellStyle name="40% - Ênfase5 5 2 2 3" xfId="2222"/>
    <cellStyle name="40% - Ênfase5 5 2 2 3 2" xfId="5351"/>
    <cellStyle name="40% - Ênfase5 5 2 2 3 2 2" xfId="11610"/>
    <cellStyle name="40% - Ênfase5 5 2 2 3 3" xfId="8482"/>
    <cellStyle name="40% - Ênfase5 5 2 2 4" xfId="3787"/>
    <cellStyle name="40% - Ênfase5 5 2 2 4 2" xfId="10046"/>
    <cellStyle name="40% - Ênfase5 5 2 2 5" xfId="6918"/>
    <cellStyle name="40% - Ênfase5 5 2 3" xfId="1045"/>
    <cellStyle name="40% - Ênfase5 5 2 3 2" xfId="2610"/>
    <cellStyle name="40% - Ênfase5 5 2 3 2 2" xfId="5739"/>
    <cellStyle name="40% - Ênfase5 5 2 3 2 2 2" xfId="11998"/>
    <cellStyle name="40% - Ênfase5 5 2 3 2 3" xfId="8870"/>
    <cellStyle name="40% - Ênfase5 5 2 3 3" xfId="4175"/>
    <cellStyle name="40% - Ênfase5 5 2 3 3 2" xfId="10434"/>
    <cellStyle name="40% - Ênfase5 5 2 3 4" xfId="7306"/>
    <cellStyle name="40% - Ênfase5 5 2 4" xfId="1834"/>
    <cellStyle name="40% - Ênfase5 5 2 4 2" xfId="4963"/>
    <cellStyle name="40% - Ênfase5 5 2 4 2 2" xfId="11222"/>
    <cellStyle name="40% - Ênfase5 5 2 4 3" xfId="8094"/>
    <cellStyle name="40% - Ênfase5 5 2 5" xfId="3399"/>
    <cellStyle name="40% - Ênfase5 5 2 5 2" xfId="9658"/>
    <cellStyle name="40% - Ênfase5 5 2 6" xfId="6530"/>
    <cellStyle name="40% - Ênfase5 5 3" xfId="469"/>
    <cellStyle name="40% - Ênfase5 5 3 2" xfId="1246"/>
    <cellStyle name="40% - Ênfase5 5 3 2 2" xfId="2811"/>
    <cellStyle name="40% - Ênfase5 5 3 2 2 2" xfId="5940"/>
    <cellStyle name="40% - Ênfase5 5 3 2 2 2 2" xfId="12199"/>
    <cellStyle name="40% - Ênfase5 5 3 2 2 3" xfId="9071"/>
    <cellStyle name="40% - Ênfase5 5 3 2 3" xfId="4376"/>
    <cellStyle name="40% - Ênfase5 5 3 2 3 2" xfId="10635"/>
    <cellStyle name="40% - Ênfase5 5 3 2 4" xfId="7507"/>
    <cellStyle name="40% - Ênfase5 5 3 3" xfId="2035"/>
    <cellStyle name="40% - Ênfase5 5 3 3 2" xfId="5164"/>
    <cellStyle name="40% - Ênfase5 5 3 3 2 2" xfId="11423"/>
    <cellStyle name="40% - Ênfase5 5 3 3 3" xfId="8295"/>
    <cellStyle name="40% - Ênfase5 5 3 4" xfId="3600"/>
    <cellStyle name="40% - Ênfase5 5 3 4 2" xfId="9859"/>
    <cellStyle name="40% - Ênfase5 5 3 5" xfId="6731"/>
    <cellStyle name="40% - Ênfase5 5 4" xfId="858"/>
    <cellStyle name="40% - Ênfase5 5 4 2" xfId="2423"/>
    <cellStyle name="40% - Ênfase5 5 4 2 2" xfId="5552"/>
    <cellStyle name="40% - Ênfase5 5 4 2 2 2" xfId="11811"/>
    <cellStyle name="40% - Ênfase5 5 4 2 3" xfId="8683"/>
    <cellStyle name="40% - Ênfase5 5 4 3" xfId="3988"/>
    <cellStyle name="40% - Ênfase5 5 4 3 2" xfId="10247"/>
    <cellStyle name="40% - Ênfase5 5 4 4" xfId="7119"/>
    <cellStyle name="40% - Ênfase5 5 5" xfId="1647"/>
    <cellStyle name="40% - Ênfase5 5 5 2" xfId="4776"/>
    <cellStyle name="40% - Ênfase5 5 5 2 2" xfId="11035"/>
    <cellStyle name="40% - Ênfase5 5 5 3" xfId="7907"/>
    <cellStyle name="40% - Ênfase5 5 6" xfId="3212"/>
    <cellStyle name="40% - Ênfase5 5 6 2" xfId="9471"/>
    <cellStyle name="40% - Ênfase5 5 7" xfId="6343"/>
    <cellStyle name="40% - Ênfase5 6" xfId="133"/>
    <cellStyle name="40% - Ênfase5 6 2" xfId="320"/>
    <cellStyle name="40% - Ênfase5 6 2 2" xfId="709"/>
    <cellStyle name="40% - Ênfase5 6 2 2 2" xfId="1486"/>
    <cellStyle name="40% - Ênfase5 6 2 2 2 2" xfId="3051"/>
    <cellStyle name="40% - Ênfase5 6 2 2 2 2 2" xfId="6180"/>
    <cellStyle name="40% - Ênfase5 6 2 2 2 2 2 2" xfId="12439"/>
    <cellStyle name="40% - Ênfase5 6 2 2 2 2 3" xfId="9311"/>
    <cellStyle name="40% - Ênfase5 6 2 2 2 3" xfId="4616"/>
    <cellStyle name="40% - Ênfase5 6 2 2 2 3 2" xfId="10875"/>
    <cellStyle name="40% - Ênfase5 6 2 2 2 4" xfId="7747"/>
    <cellStyle name="40% - Ênfase5 6 2 2 3" xfId="2275"/>
    <cellStyle name="40% - Ênfase5 6 2 2 3 2" xfId="5404"/>
    <cellStyle name="40% - Ênfase5 6 2 2 3 2 2" xfId="11663"/>
    <cellStyle name="40% - Ênfase5 6 2 2 3 3" xfId="8535"/>
    <cellStyle name="40% - Ênfase5 6 2 2 4" xfId="3840"/>
    <cellStyle name="40% - Ênfase5 6 2 2 4 2" xfId="10099"/>
    <cellStyle name="40% - Ênfase5 6 2 2 5" xfId="6971"/>
    <cellStyle name="40% - Ênfase5 6 2 3" xfId="1098"/>
    <cellStyle name="40% - Ênfase5 6 2 3 2" xfId="2663"/>
    <cellStyle name="40% - Ênfase5 6 2 3 2 2" xfId="5792"/>
    <cellStyle name="40% - Ênfase5 6 2 3 2 2 2" xfId="12051"/>
    <cellStyle name="40% - Ênfase5 6 2 3 2 3" xfId="8923"/>
    <cellStyle name="40% - Ênfase5 6 2 3 3" xfId="4228"/>
    <cellStyle name="40% - Ênfase5 6 2 3 3 2" xfId="10487"/>
    <cellStyle name="40% - Ênfase5 6 2 3 4" xfId="7359"/>
    <cellStyle name="40% - Ênfase5 6 2 4" xfId="1887"/>
    <cellStyle name="40% - Ênfase5 6 2 4 2" xfId="5016"/>
    <cellStyle name="40% - Ênfase5 6 2 4 2 2" xfId="11275"/>
    <cellStyle name="40% - Ênfase5 6 2 4 3" xfId="8147"/>
    <cellStyle name="40% - Ênfase5 6 2 5" xfId="3452"/>
    <cellStyle name="40% - Ênfase5 6 2 5 2" xfId="9711"/>
    <cellStyle name="40% - Ênfase5 6 2 6" xfId="6583"/>
    <cellStyle name="40% - Ênfase5 6 3" xfId="522"/>
    <cellStyle name="40% - Ênfase5 6 3 2" xfId="1299"/>
    <cellStyle name="40% - Ênfase5 6 3 2 2" xfId="2864"/>
    <cellStyle name="40% - Ênfase5 6 3 2 2 2" xfId="5993"/>
    <cellStyle name="40% - Ênfase5 6 3 2 2 2 2" xfId="12252"/>
    <cellStyle name="40% - Ênfase5 6 3 2 2 3" xfId="9124"/>
    <cellStyle name="40% - Ênfase5 6 3 2 3" xfId="4429"/>
    <cellStyle name="40% - Ênfase5 6 3 2 3 2" xfId="10688"/>
    <cellStyle name="40% - Ênfase5 6 3 2 4" xfId="7560"/>
    <cellStyle name="40% - Ênfase5 6 3 3" xfId="2088"/>
    <cellStyle name="40% - Ênfase5 6 3 3 2" xfId="5217"/>
    <cellStyle name="40% - Ênfase5 6 3 3 2 2" xfId="11476"/>
    <cellStyle name="40% - Ênfase5 6 3 3 3" xfId="8348"/>
    <cellStyle name="40% - Ênfase5 6 3 4" xfId="3653"/>
    <cellStyle name="40% - Ênfase5 6 3 4 2" xfId="9912"/>
    <cellStyle name="40% - Ênfase5 6 3 5" xfId="6784"/>
    <cellStyle name="40% - Ênfase5 6 4" xfId="911"/>
    <cellStyle name="40% - Ênfase5 6 4 2" xfId="2476"/>
    <cellStyle name="40% - Ênfase5 6 4 2 2" xfId="5605"/>
    <cellStyle name="40% - Ênfase5 6 4 2 2 2" xfId="11864"/>
    <cellStyle name="40% - Ênfase5 6 4 2 3" xfId="8736"/>
    <cellStyle name="40% - Ênfase5 6 4 3" xfId="4041"/>
    <cellStyle name="40% - Ênfase5 6 4 3 2" xfId="10300"/>
    <cellStyle name="40% - Ênfase5 6 4 4" xfId="7172"/>
    <cellStyle name="40% - Ênfase5 6 5" xfId="1700"/>
    <cellStyle name="40% - Ênfase5 6 5 2" xfId="4829"/>
    <cellStyle name="40% - Ênfase5 6 5 2 2" xfId="11088"/>
    <cellStyle name="40% - Ênfase5 6 5 3" xfId="7960"/>
    <cellStyle name="40% - Ênfase5 6 6" xfId="3265"/>
    <cellStyle name="40% - Ênfase5 6 6 2" xfId="9524"/>
    <cellStyle name="40% - Ênfase5 6 7" xfId="6396"/>
    <cellStyle name="40% - Ênfase5 7" xfId="147"/>
    <cellStyle name="40% - Ênfase5 7 2" xfId="334"/>
    <cellStyle name="40% - Ênfase5 7 2 2" xfId="723"/>
    <cellStyle name="40% - Ênfase5 7 2 2 2" xfId="1500"/>
    <cellStyle name="40% - Ênfase5 7 2 2 2 2" xfId="3065"/>
    <cellStyle name="40% - Ênfase5 7 2 2 2 2 2" xfId="6194"/>
    <cellStyle name="40% - Ênfase5 7 2 2 2 2 2 2" xfId="12453"/>
    <cellStyle name="40% - Ênfase5 7 2 2 2 2 3" xfId="9325"/>
    <cellStyle name="40% - Ênfase5 7 2 2 2 3" xfId="4630"/>
    <cellStyle name="40% - Ênfase5 7 2 2 2 3 2" xfId="10889"/>
    <cellStyle name="40% - Ênfase5 7 2 2 2 4" xfId="7761"/>
    <cellStyle name="40% - Ênfase5 7 2 2 3" xfId="2289"/>
    <cellStyle name="40% - Ênfase5 7 2 2 3 2" xfId="5418"/>
    <cellStyle name="40% - Ênfase5 7 2 2 3 2 2" xfId="11677"/>
    <cellStyle name="40% - Ênfase5 7 2 2 3 3" xfId="8549"/>
    <cellStyle name="40% - Ênfase5 7 2 2 4" xfId="3854"/>
    <cellStyle name="40% - Ênfase5 7 2 2 4 2" xfId="10113"/>
    <cellStyle name="40% - Ênfase5 7 2 2 5" xfId="6985"/>
    <cellStyle name="40% - Ênfase5 7 2 3" xfId="1112"/>
    <cellStyle name="40% - Ênfase5 7 2 3 2" xfId="2677"/>
    <cellStyle name="40% - Ênfase5 7 2 3 2 2" xfId="5806"/>
    <cellStyle name="40% - Ênfase5 7 2 3 2 2 2" xfId="12065"/>
    <cellStyle name="40% - Ênfase5 7 2 3 2 3" xfId="8937"/>
    <cellStyle name="40% - Ênfase5 7 2 3 3" xfId="4242"/>
    <cellStyle name="40% - Ênfase5 7 2 3 3 2" xfId="10501"/>
    <cellStyle name="40% - Ênfase5 7 2 3 4" xfId="7373"/>
    <cellStyle name="40% - Ênfase5 7 2 4" xfId="1901"/>
    <cellStyle name="40% - Ênfase5 7 2 4 2" xfId="5030"/>
    <cellStyle name="40% - Ênfase5 7 2 4 2 2" xfId="11289"/>
    <cellStyle name="40% - Ênfase5 7 2 4 3" xfId="8161"/>
    <cellStyle name="40% - Ênfase5 7 2 5" xfId="3466"/>
    <cellStyle name="40% - Ênfase5 7 2 5 2" xfId="9725"/>
    <cellStyle name="40% - Ênfase5 7 2 6" xfId="6597"/>
    <cellStyle name="40% - Ênfase5 7 3" xfId="536"/>
    <cellStyle name="40% - Ênfase5 7 3 2" xfId="1313"/>
    <cellStyle name="40% - Ênfase5 7 3 2 2" xfId="2878"/>
    <cellStyle name="40% - Ênfase5 7 3 2 2 2" xfId="6007"/>
    <cellStyle name="40% - Ênfase5 7 3 2 2 2 2" xfId="12266"/>
    <cellStyle name="40% - Ênfase5 7 3 2 2 3" xfId="9138"/>
    <cellStyle name="40% - Ênfase5 7 3 2 3" xfId="4443"/>
    <cellStyle name="40% - Ênfase5 7 3 2 3 2" xfId="10702"/>
    <cellStyle name="40% - Ênfase5 7 3 2 4" xfId="7574"/>
    <cellStyle name="40% - Ênfase5 7 3 3" xfId="2102"/>
    <cellStyle name="40% - Ênfase5 7 3 3 2" xfId="5231"/>
    <cellStyle name="40% - Ênfase5 7 3 3 2 2" xfId="11490"/>
    <cellStyle name="40% - Ênfase5 7 3 3 3" xfId="8362"/>
    <cellStyle name="40% - Ênfase5 7 3 4" xfId="3667"/>
    <cellStyle name="40% - Ênfase5 7 3 4 2" xfId="9926"/>
    <cellStyle name="40% - Ênfase5 7 3 5" xfId="6798"/>
    <cellStyle name="40% - Ênfase5 7 4" xfId="925"/>
    <cellStyle name="40% - Ênfase5 7 4 2" xfId="2490"/>
    <cellStyle name="40% - Ênfase5 7 4 2 2" xfId="5619"/>
    <cellStyle name="40% - Ênfase5 7 4 2 2 2" xfId="11878"/>
    <cellStyle name="40% - Ênfase5 7 4 2 3" xfId="8750"/>
    <cellStyle name="40% - Ênfase5 7 4 3" xfId="4055"/>
    <cellStyle name="40% - Ênfase5 7 4 3 2" xfId="10314"/>
    <cellStyle name="40% - Ênfase5 7 4 4" xfId="7186"/>
    <cellStyle name="40% - Ênfase5 7 5" xfId="1714"/>
    <cellStyle name="40% - Ênfase5 7 5 2" xfId="4843"/>
    <cellStyle name="40% - Ênfase5 7 5 2 2" xfId="11102"/>
    <cellStyle name="40% - Ênfase5 7 5 3" xfId="7974"/>
    <cellStyle name="40% - Ênfase5 7 6" xfId="3279"/>
    <cellStyle name="40% - Ênfase5 7 6 2" xfId="9538"/>
    <cellStyle name="40% - Ênfase5 7 7" xfId="6410"/>
    <cellStyle name="40% - Ênfase5 8" xfId="160"/>
    <cellStyle name="40% - Ênfase5 8 2" xfId="347"/>
    <cellStyle name="40% - Ênfase5 8 2 2" xfId="736"/>
    <cellStyle name="40% - Ênfase5 8 2 2 2" xfId="1513"/>
    <cellStyle name="40% - Ênfase5 8 2 2 2 2" xfId="3078"/>
    <cellStyle name="40% - Ênfase5 8 2 2 2 2 2" xfId="6207"/>
    <cellStyle name="40% - Ênfase5 8 2 2 2 2 2 2" xfId="12466"/>
    <cellStyle name="40% - Ênfase5 8 2 2 2 2 3" xfId="9338"/>
    <cellStyle name="40% - Ênfase5 8 2 2 2 3" xfId="4643"/>
    <cellStyle name="40% - Ênfase5 8 2 2 2 3 2" xfId="10902"/>
    <cellStyle name="40% - Ênfase5 8 2 2 2 4" xfId="7774"/>
    <cellStyle name="40% - Ênfase5 8 2 2 3" xfId="2302"/>
    <cellStyle name="40% - Ênfase5 8 2 2 3 2" xfId="5431"/>
    <cellStyle name="40% - Ênfase5 8 2 2 3 2 2" xfId="11690"/>
    <cellStyle name="40% - Ênfase5 8 2 2 3 3" xfId="8562"/>
    <cellStyle name="40% - Ênfase5 8 2 2 4" xfId="3867"/>
    <cellStyle name="40% - Ênfase5 8 2 2 4 2" xfId="10126"/>
    <cellStyle name="40% - Ênfase5 8 2 2 5" xfId="6998"/>
    <cellStyle name="40% - Ênfase5 8 2 3" xfId="1125"/>
    <cellStyle name="40% - Ênfase5 8 2 3 2" xfId="2690"/>
    <cellStyle name="40% - Ênfase5 8 2 3 2 2" xfId="5819"/>
    <cellStyle name="40% - Ênfase5 8 2 3 2 2 2" xfId="12078"/>
    <cellStyle name="40% - Ênfase5 8 2 3 2 3" xfId="8950"/>
    <cellStyle name="40% - Ênfase5 8 2 3 3" xfId="4255"/>
    <cellStyle name="40% - Ênfase5 8 2 3 3 2" xfId="10514"/>
    <cellStyle name="40% - Ênfase5 8 2 3 4" xfId="7386"/>
    <cellStyle name="40% - Ênfase5 8 2 4" xfId="1914"/>
    <cellStyle name="40% - Ênfase5 8 2 4 2" xfId="5043"/>
    <cellStyle name="40% - Ênfase5 8 2 4 2 2" xfId="11302"/>
    <cellStyle name="40% - Ênfase5 8 2 4 3" xfId="8174"/>
    <cellStyle name="40% - Ênfase5 8 2 5" xfId="3479"/>
    <cellStyle name="40% - Ênfase5 8 2 5 2" xfId="9738"/>
    <cellStyle name="40% - Ênfase5 8 2 6" xfId="6610"/>
    <cellStyle name="40% - Ênfase5 8 3" xfId="549"/>
    <cellStyle name="40% - Ênfase5 8 3 2" xfId="1326"/>
    <cellStyle name="40% - Ênfase5 8 3 2 2" xfId="2891"/>
    <cellStyle name="40% - Ênfase5 8 3 2 2 2" xfId="6020"/>
    <cellStyle name="40% - Ênfase5 8 3 2 2 2 2" xfId="12279"/>
    <cellStyle name="40% - Ênfase5 8 3 2 2 3" xfId="9151"/>
    <cellStyle name="40% - Ênfase5 8 3 2 3" xfId="4456"/>
    <cellStyle name="40% - Ênfase5 8 3 2 3 2" xfId="10715"/>
    <cellStyle name="40% - Ênfase5 8 3 2 4" xfId="7587"/>
    <cellStyle name="40% - Ênfase5 8 3 3" xfId="2115"/>
    <cellStyle name="40% - Ênfase5 8 3 3 2" xfId="5244"/>
    <cellStyle name="40% - Ênfase5 8 3 3 2 2" xfId="11503"/>
    <cellStyle name="40% - Ênfase5 8 3 3 3" xfId="8375"/>
    <cellStyle name="40% - Ênfase5 8 3 4" xfId="3680"/>
    <cellStyle name="40% - Ênfase5 8 3 4 2" xfId="9939"/>
    <cellStyle name="40% - Ênfase5 8 3 5" xfId="6811"/>
    <cellStyle name="40% - Ênfase5 8 4" xfId="938"/>
    <cellStyle name="40% - Ênfase5 8 4 2" xfId="2503"/>
    <cellStyle name="40% - Ênfase5 8 4 2 2" xfId="5632"/>
    <cellStyle name="40% - Ênfase5 8 4 2 2 2" xfId="11891"/>
    <cellStyle name="40% - Ênfase5 8 4 2 3" xfId="8763"/>
    <cellStyle name="40% - Ênfase5 8 4 3" xfId="4068"/>
    <cellStyle name="40% - Ênfase5 8 4 3 2" xfId="10327"/>
    <cellStyle name="40% - Ênfase5 8 4 4" xfId="7199"/>
    <cellStyle name="40% - Ênfase5 8 5" xfId="1727"/>
    <cellStyle name="40% - Ênfase5 8 5 2" xfId="4856"/>
    <cellStyle name="40% - Ênfase5 8 5 2 2" xfId="11115"/>
    <cellStyle name="40% - Ênfase5 8 5 3" xfId="7987"/>
    <cellStyle name="40% - Ênfase5 8 6" xfId="3292"/>
    <cellStyle name="40% - Ênfase5 8 6 2" xfId="9551"/>
    <cellStyle name="40% - Ênfase5 8 7" xfId="6423"/>
    <cellStyle name="40% - Ênfase5 9" xfId="173"/>
    <cellStyle name="40% - Ênfase5 9 2" xfId="360"/>
    <cellStyle name="40% - Ênfase5 9 2 2" xfId="749"/>
    <cellStyle name="40% - Ênfase5 9 2 2 2" xfId="1526"/>
    <cellStyle name="40% - Ênfase5 9 2 2 2 2" xfId="3091"/>
    <cellStyle name="40% - Ênfase5 9 2 2 2 2 2" xfId="6220"/>
    <cellStyle name="40% - Ênfase5 9 2 2 2 2 2 2" xfId="12479"/>
    <cellStyle name="40% - Ênfase5 9 2 2 2 2 3" xfId="9351"/>
    <cellStyle name="40% - Ênfase5 9 2 2 2 3" xfId="4656"/>
    <cellStyle name="40% - Ênfase5 9 2 2 2 3 2" xfId="10915"/>
    <cellStyle name="40% - Ênfase5 9 2 2 2 4" xfId="7787"/>
    <cellStyle name="40% - Ênfase5 9 2 2 3" xfId="2315"/>
    <cellStyle name="40% - Ênfase5 9 2 2 3 2" xfId="5444"/>
    <cellStyle name="40% - Ênfase5 9 2 2 3 2 2" xfId="11703"/>
    <cellStyle name="40% - Ênfase5 9 2 2 3 3" xfId="8575"/>
    <cellStyle name="40% - Ênfase5 9 2 2 4" xfId="3880"/>
    <cellStyle name="40% - Ênfase5 9 2 2 4 2" xfId="10139"/>
    <cellStyle name="40% - Ênfase5 9 2 2 5" xfId="7011"/>
    <cellStyle name="40% - Ênfase5 9 2 3" xfId="1138"/>
    <cellStyle name="40% - Ênfase5 9 2 3 2" xfId="2703"/>
    <cellStyle name="40% - Ênfase5 9 2 3 2 2" xfId="5832"/>
    <cellStyle name="40% - Ênfase5 9 2 3 2 2 2" xfId="12091"/>
    <cellStyle name="40% - Ênfase5 9 2 3 2 3" xfId="8963"/>
    <cellStyle name="40% - Ênfase5 9 2 3 3" xfId="4268"/>
    <cellStyle name="40% - Ênfase5 9 2 3 3 2" xfId="10527"/>
    <cellStyle name="40% - Ênfase5 9 2 3 4" xfId="7399"/>
    <cellStyle name="40% - Ênfase5 9 2 4" xfId="1927"/>
    <cellStyle name="40% - Ênfase5 9 2 4 2" xfId="5056"/>
    <cellStyle name="40% - Ênfase5 9 2 4 2 2" xfId="11315"/>
    <cellStyle name="40% - Ênfase5 9 2 4 3" xfId="8187"/>
    <cellStyle name="40% - Ênfase5 9 2 5" xfId="3492"/>
    <cellStyle name="40% - Ênfase5 9 2 5 2" xfId="9751"/>
    <cellStyle name="40% - Ênfase5 9 2 6" xfId="6623"/>
    <cellStyle name="40% - Ênfase5 9 3" xfId="562"/>
    <cellStyle name="40% - Ênfase5 9 3 2" xfId="1339"/>
    <cellStyle name="40% - Ênfase5 9 3 2 2" xfId="2904"/>
    <cellStyle name="40% - Ênfase5 9 3 2 2 2" xfId="6033"/>
    <cellStyle name="40% - Ênfase5 9 3 2 2 2 2" xfId="12292"/>
    <cellStyle name="40% - Ênfase5 9 3 2 2 3" xfId="9164"/>
    <cellStyle name="40% - Ênfase5 9 3 2 3" xfId="4469"/>
    <cellStyle name="40% - Ênfase5 9 3 2 3 2" xfId="10728"/>
    <cellStyle name="40% - Ênfase5 9 3 2 4" xfId="7600"/>
    <cellStyle name="40% - Ênfase5 9 3 3" xfId="2128"/>
    <cellStyle name="40% - Ênfase5 9 3 3 2" xfId="5257"/>
    <cellStyle name="40% - Ênfase5 9 3 3 2 2" xfId="11516"/>
    <cellStyle name="40% - Ênfase5 9 3 3 3" xfId="8388"/>
    <cellStyle name="40% - Ênfase5 9 3 4" xfId="3693"/>
    <cellStyle name="40% - Ênfase5 9 3 4 2" xfId="9952"/>
    <cellStyle name="40% - Ênfase5 9 3 5" xfId="6824"/>
    <cellStyle name="40% - Ênfase5 9 4" xfId="951"/>
    <cellStyle name="40% - Ênfase5 9 4 2" xfId="2516"/>
    <cellStyle name="40% - Ênfase5 9 4 2 2" xfId="5645"/>
    <cellStyle name="40% - Ênfase5 9 4 2 2 2" xfId="11904"/>
    <cellStyle name="40% - Ênfase5 9 4 2 3" xfId="8776"/>
    <cellStyle name="40% - Ênfase5 9 4 3" xfId="4081"/>
    <cellStyle name="40% - Ênfase5 9 4 3 2" xfId="10340"/>
    <cellStyle name="40% - Ênfase5 9 4 4" xfId="7212"/>
    <cellStyle name="40% - Ênfase5 9 5" xfId="1740"/>
    <cellStyle name="40% - Ênfase5 9 5 2" xfId="4869"/>
    <cellStyle name="40% - Ênfase5 9 5 2 2" xfId="11128"/>
    <cellStyle name="40% - Ênfase5 9 5 3" xfId="8000"/>
    <cellStyle name="40% - Ênfase5 9 6" xfId="3305"/>
    <cellStyle name="40% - Ênfase5 9 6 2" xfId="9564"/>
    <cellStyle name="40% - Ênfase5 9 7" xfId="6436"/>
    <cellStyle name="40% - Ênfase6" xfId="40" builtinId="51" customBuiltin="1"/>
    <cellStyle name="40% - Ênfase6 10" xfId="189"/>
    <cellStyle name="40% - Ênfase6 10 2" xfId="376"/>
    <cellStyle name="40% - Ênfase6 10 2 2" xfId="765"/>
    <cellStyle name="40% - Ênfase6 10 2 2 2" xfId="1542"/>
    <cellStyle name="40% - Ênfase6 10 2 2 2 2" xfId="3107"/>
    <cellStyle name="40% - Ênfase6 10 2 2 2 2 2" xfId="6236"/>
    <cellStyle name="40% - Ênfase6 10 2 2 2 2 2 2" xfId="12495"/>
    <cellStyle name="40% - Ênfase6 10 2 2 2 2 3" xfId="9367"/>
    <cellStyle name="40% - Ênfase6 10 2 2 2 3" xfId="4672"/>
    <cellStyle name="40% - Ênfase6 10 2 2 2 3 2" xfId="10931"/>
    <cellStyle name="40% - Ênfase6 10 2 2 2 4" xfId="7803"/>
    <cellStyle name="40% - Ênfase6 10 2 2 3" xfId="2331"/>
    <cellStyle name="40% - Ênfase6 10 2 2 3 2" xfId="5460"/>
    <cellStyle name="40% - Ênfase6 10 2 2 3 2 2" xfId="11719"/>
    <cellStyle name="40% - Ênfase6 10 2 2 3 3" xfId="8591"/>
    <cellStyle name="40% - Ênfase6 10 2 2 4" xfId="3896"/>
    <cellStyle name="40% - Ênfase6 10 2 2 4 2" xfId="10155"/>
    <cellStyle name="40% - Ênfase6 10 2 2 5" xfId="7027"/>
    <cellStyle name="40% - Ênfase6 10 2 3" xfId="1154"/>
    <cellStyle name="40% - Ênfase6 10 2 3 2" xfId="2719"/>
    <cellStyle name="40% - Ênfase6 10 2 3 2 2" xfId="5848"/>
    <cellStyle name="40% - Ênfase6 10 2 3 2 2 2" xfId="12107"/>
    <cellStyle name="40% - Ênfase6 10 2 3 2 3" xfId="8979"/>
    <cellStyle name="40% - Ênfase6 10 2 3 3" xfId="4284"/>
    <cellStyle name="40% - Ênfase6 10 2 3 3 2" xfId="10543"/>
    <cellStyle name="40% - Ênfase6 10 2 3 4" xfId="7415"/>
    <cellStyle name="40% - Ênfase6 10 2 4" xfId="1943"/>
    <cellStyle name="40% - Ênfase6 10 2 4 2" xfId="5072"/>
    <cellStyle name="40% - Ênfase6 10 2 4 2 2" xfId="11331"/>
    <cellStyle name="40% - Ênfase6 10 2 4 3" xfId="8203"/>
    <cellStyle name="40% - Ênfase6 10 2 5" xfId="3508"/>
    <cellStyle name="40% - Ênfase6 10 2 5 2" xfId="9767"/>
    <cellStyle name="40% - Ênfase6 10 2 6" xfId="6639"/>
    <cellStyle name="40% - Ênfase6 10 3" xfId="578"/>
    <cellStyle name="40% - Ênfase6 10 3 2" xfId="1355"/>
    <cellStyle name="40% - Ênfase6 10 3 2 2" xfId="2920"/>
    <cellStyle name="40% - Ênfase6 10 3 2 2 2" xfId="6049"/>
    <cellStyle name="40% - Ênfase6 10 3 2 2 2 2" xfId="12308"/>
    <cellStyle name="40% - Ênfase6 10 3 2 2 3" xfId="9180"/>
    <cellStyle name="40% - Ênfase6 10 3 2 3" xfId="4485"/>
    <cellStyle name="40% - Ênfase6 10 3 2 3 2" xfId="10744"/>
    <cellStyle name="40% - Ênfase6 10 3 2 4" xfId="7616"/>
    <cellStyle name="40% - Ênfase6 10 3 3" xfId="2144"/>
    <cellStyle name="40% - Ênfase6 10 3 3 2" xfId="5273"/>
    <cellStyle name="40% - Ênfase6 10 3 3 2 2" xfId="11532"/>
    <cellStyle name="40% - Ênfase6 10 3 3 3" xfId="8404"/>
    <cellStyle name="40% - Ênfase6 10 3 4" xfId="3709"/>
    <cellStyle name="40% - Ênfase6 10 3 4 2" xfId="9968"/>
    <cellStyle name="40% - Ênfase6 10 3 5" xfId="6840"/>
    <cellStyle name="40% - Ênfase6 10 4" xfId="967"/>
    <cellStyle name="40% - Ênfase6 10 4 2" xfId="2532"/>
    <cellStyle name="40% - Ênfase6 10 4 2 2" xfId="5661"/>
    <cellStyle name="40% - Ênfase6 10 4 2 2 2" xfId="11920"/>
    <cellStyle name="40% - Ênfase6 10 4 2 3" xfId="8792"/>
    <cellStyle name="40% - Ênfase6 10 4 3" xfId="4097"/>
    <cellStyle name="40% - Ênfase6 10 4 3 2" xfId="10356"/>
    <cellStyle name="40% - Ênfase6 10 4 4" xfId="7228"/>
    <cellStyle name="40% - Ênfase6 10 5" xfId="1756"/>
    <cellStyle name="40% - Ênfase6 10 5 2" xfId="4885"/>
    <cellStyle name="40% - Ênfase6 10 5 2 2" xfId="11144"/>
    <cellStyle name="40% - Ênfase6 10 5 3" xfId="8016"/>
    <cellStyle name="40% - Ênfase6 10 6" xfId="3321"/>
    <cellStyle name="40% - Ênfase6 10 6 2" xfId="9580"/>
    <cellStyle name="40% - Ênfase6 10 7" xfId="6452"/>
    <cellStyle name="40% - Ênfase6 11" xfId="203"/>
    <cellStyle name="40% - Ênfase6 11 2" xfId="390"/>
    <cellStyle name="40% - Ênfase6 11 2 2" xfId="779"/>
    <cellStyle name="40% - Ênfase6 11 2 2 2" xfId="1556"/>
    <cellStyle name="40% - Ênfase6 11 2 2 2 2" xfId="3121"/>
    <cellStyle name="40% - Ênfase6 11 2 2 2 2 2" xfId="6250"/>
    <cellStyle name="40% - Ênfase6 11 2 2 2 2 2 2" xfId="12509"/>
    <cellStyle name="40% - Ênfase6 11 2 2 2 2 3" xfId="9381"/>
    <cellStyle name="40% - Ênfase6 11 2 2 2 3" xfId="4686"/>
    <cellStyle name="40% - Ênfase6 11 2 2 2 3 2" xfId="10945"/>
    <cellStyle name="40% - Ênfase6 11 2 2 2 4" xfId="7817"/>
    <cellStyle name="40% - Ênfase6 11 2 2 3" xfId="2345"/>
    <cellStyle name="40% - Ênfase6 11 2 2 3 2" xfId="5474"/>
    <cellStyle name="40% - Ênfase6 11 2 2 3 2 2" xfId="11733"/>
    <cellStyle name="40% - Ênfase6 11 2 2 3 3" xfId="8605"/>
    <cellStyle name="40% - Ênfase6 11 2 2 4" xfId="3910"/>
    <cellStyle name="40% - Ênfase6 11 2 2 4 2" xfId="10169"/>
    <cellStyle name="40% - Ênfase6 11 2 2 5" xfId="7041"/>
    <cellStyle name="40% - Ênfase6 11 2 3" xfId="1168"/>
    <cellStyle name="40% - Ênfase6 11 2 3 2" xfId="2733"/>
    <cellStyle name="40% - Ênfase6 11 2 3 2 2" xfId="5862"/>
    <cellStyle name="40% - Ênfase6 11 2 3 2 2 2" xfId="12121"/>
    <cellStyle name="40% - Ênfase6 11 2 3 2 3" xfId="8993"/>
    <cellStyle name="40% - Ênfase6 11 2 3 3" xfId="4298"/>
    <cellStyle name="40% - Ênfase6 11 2 3 3 2" xfId="10557"/>
    <cellStyle name="40% - Ênfase6 11 2 3 4" xfId="7429"/>
    <cellStyle name="40% - Ênfase6 11 2 4" xfId="1957"/>
    <cellStyle name="40% - Ênfase6 11 2 4 2" xfId="5086"/>
    <cellStyle name="40% - Ênfase6 11 2 4 2 2" xfId="11345"/>
    <cellStyle name="40% - Ênfase6 11 2 4 3" xfId="8217"/>
    <cellStyle name="40% - Ênfase6 11 2 5" xfId="3522"/>
    <cellStyle name="40% - Ênfase6 11 2 5 2" xfId="9781"/>
    <cellStyle name="40% - Ênfase6 11 2 6" xfId="6653"/>
    <cellStyle name="40% - Ênfase6 11 3" xfId="592"/>
    <cellStyle name="40% - Ênfase6 11 3 2" xfId="1369"/>
    <cellStyle name="40% - Ênfase6 11 3 2 2" xfId="2934"/>
    <cellStyle name="40% - Ênfase6 11 3 2 2 2" xfId="6063"/>
    <cellStyle name="40% - Ênfase6 11 3 2 2 2 2" xfId="12322"/>
    <cellStyle name="40% - Ênfase6 11 3 2 2 3" xfId="9194"/>
    <cellStyle name="40% - Ênfase6 11 3 2 3" xfId="4499"/>
    <cellStyle name="40% - Ênfase6 11 3 2 3 2" xfId="10758"/>
    <cellStyle name="40% - Ênfase6 11 3 2 4" xfId="7630"/>
    <cellStyle name="40% - Ênfase6 11 3 3" xfId="2158"/>
    <cellStyle name="40% - Ênfase6 11 3 3 2" xfId="5287"/>
    <cellStyle name="40% - Ênfase6 11 3 3 2 2" xfId="11546"/>
    <cellStyle name="40% - Ênfase6 11 3 3 3" xfId="8418"/>
    <cellStyle name="40% - Ênfase6 11 3 4" xfId="3723"/>
    <cellStyle name="40% - Ênfase6 11 3 4 2" xfId="9982"/>
    <cellStyle name="40% - Ênfase6 11 3 5" xfId="6854"/>
    <cellStyle name="40% - Ênfase6 11 4" xfId="981"/>
    <cellStyle name="40% - Ênfase6 11 4 2" xfId="2546"/>
    <cellStyle name="40% - Ênfase6 11 4 2 2" xfId="5675"/>
    <cellStyle name="40% - Ênfase6 11 4 2 2 2" xfId="11934"/>
    <cellStyle name="40% - Ênfase6 11 4 2 3" xfId="8806"/>
    <cellStyle name="40% - Ênfase6 11 4 3" xfId="4111"/>
    <cellStyle name="40% - Ênfase6 11 4 3 2" xfId="10370"/>
    <cellStyle name="40% - Ênfase6 11 4 4" xfId="7242"/>
    <cellStyle name="40% - Ênfase6 11 5" xfId="1770"/>
    <cellStyle name="40% - Ênfase6 11 5 2" xfId="4899"/>
    <cellStyle name="40% - Ênfase6 11 5 2 2" xfId="11158"/>
    <cellStyle name="40% - Ênfase6 11 5 3" xfId="8030"/>
    <cellStyle name="40% - Ênfase6 11 6" xfId="3335"/>
    <cellStyle name="40% - Ênfase6 11 6 2" xfId="9594"/>
    <cellStyle name="40% - Ênfase6 11 7" xfId="6466"/>
    <cellStyle name="40% - Ênfase6 12" xfId="229"/>
    <cellStyle name="40% - Ênfase6 12 2" xfId="618"/>
    <cellStyle name="40% - Ênfase6 12 2 2" xfId="1395"/>
    <cellStyle name="40% - Ênfase6 12 2 2 2" xfId="2960"/>
    <cellStyle name="40% - Ênfase6 12 2 2 2 2" xfId="6089"/>
    <cellStyle name="40% - Ênfase6 12 2 2 2 2 2" xfId="12348"/>
    <cellStyle name="40% - Ênfase6 12 2 2 2 3" xfId="9220"/>
    <cellStyle name="40% - Ênfase6 12 2 2 3" xfId="4525"/>
    <cellStyle name="40% - Ênfase6 12 2 2 3 2" xfId="10784"/>
    <cellStyle name="40% - Ênfase6 12 2 2 4" xfId="7656"/>
    <cellStyle name="40% - Ênfase6 12 2 3" xfId="2184"/>
    <cellStyle name="40% - Ênfase6 12 2 3 2" xfId="5313"/>
    <cellStyle name="40% - Ênfase6 12 2 3 2 2" xfId="11572"/>
    <cellStyle name="40% - Ênfase6 12 2 3 3" xfId="8444"/>
    <cellStyle name="40% - Ênfase6 12 2 4" xfId="3749"/>
    <cellStyle name="40% - Ênfase6 12 2 4 2" xfId="10008"/>
    <cellStyle name="40% - Ênfase6 12 2 5" xfId="6880"/>
    <cellStyle name="40% - Ênfase6 12 3" xfId="1007"/>
    <cellStyle name="40% - Ênfase6 12 3 2" xfId="2572"/>
    <cellStyle name="40% - Ênfase6 12 3 2 2" xfId="5701"/>
    <cellStyle name="40% - Ênfase6 12 3 2 2 2" xfId="11960"/>
    <cellStyle name="40% - Ênfase6 12 3 2 3" xfId="8832"/>
    <cellStyle name="40% - Ênfase6 12 3 3" xfId="4137"/>
    <cellStyle name="40% - Ênfase6 12 3 3 2" xfId="10396"/>
    <cellStyle name="40% - Ênfase6 12 3 4" xfId="7268"/>
    <cellStyle name="40% - Ênfase6 12 4" xfId="1796"/>
    <cellStyle name="40% - Ênfase6 12 4 2" xfId="4925"/>
    <cellStyle name="40% - Ênfase6 12 4 2 2" xfId="11184"/>
    <cellStyle name="40% - Ênfase6 12 4 3" xfId="8056"/>
    <cellStyle name="40% - Ênfase6 12 5" xfId="3361"/>
    <cellStyle name="40% - Ênfase6 12 5 2" xfId="9620"/>
    <cellStyle name="40% - Ênfase6 12 6" xfId="6492"/>
    <cellStyle name="40% - Ênfase6 13" xfId="403"/>
    <cellStyle name="40% - Ênfase6 13 2" xfId="792"/>
    <cellStyle name="40% - Ênfase6 13 2 2" xfId="1569"/>
    <cellStyle name="40% - Ênfase6 13 2 2 2" xfId="3134"/>
    <cellStyle name="40% - Ênfase6 13 2 2 2 2" xfId="6263"/>
    <cellStyle name="40% - Ênfase6 13 2 2 2 2 2" xfId="12522"/>
    <cellStyle name="40% - Ênfase6 13 2 2 2 3" xfId="9394"/>
    <cellStyle name="40% - Ênfase6 13 2 2 3" xfId="4699"/>
    <cellStyle name="40% - Ênfase6 13 2 2 3 2" xfId="10958"/>
    <cellStyle name="40% - Ênfase6 13 2 2 4" xfId="7830"/>
    <cellStyle name="40% - Ênfase6 13 2 3" xfId="2358"/>
    <cellStyle name="40% - Ênfase6 13 2 3 2" xfId="5487"/>
    <cellStyle name="40% - Ênfase6 13 2 3 2 2" xfId="11746"/>
    <cellStyle name="40% - Ênfase6 13 2 3 3" xfId="8618"/>
    <cellStyle name="40% - Ênfase6 13 2 4" xfId="3923"/>
    <cellStyle name="40% - Ênfase6 13 2 4 2" xfId="10182"/>
    <cellStyle name="40% - Ênfase6 13 2 5" xfId="7054"/>
    <cellStyle name="40% - Ênfase6 13 3" xfId="1181"/>
    <cellStyle name="40% - Ênfase6 13 3 2" xfId="2746"/>
    <cellStyle name="40% - Ênfase6 13 3 2 2" xfId="5875"/>
    <cellStyle name="40% - Ênfase6 13 3 2 2 2" xfId="12134"/>
    <cellStyle name="40% - Ênfase6 13 3 2 3" xfId="9006"/>
    <cellStyle name="40% - Ênfase6 13 3 3" xfId="4311"/>
    <cellStyle name="40% - Ênfase6 13 3 3 2" xfId="10570"/>
    <cellStyle name="40% - Ênfase6 13 3 4" xfId="7442"/>
    <cellStyle name="40% - Ênfase6 13 4" xfId="1970"/>
    <cellStyle name="40% - Ênfase6 13 4 2" xfId="5099"/>
    <cellStyle name="40% - Ênfase6 13 4 2 2" xfId="11358"/>
    <cellStyle name="40% - Ênfase6 13 4 3" xfId="8230"/>
    <cellStyle name="40% - Ênfase6 13 5" xfId="3535"/>
    <cellStyle name="40% - Ênfase6 13 5 2" xfId="9794"/>
    <cellStyle name="40% - Ênfase6 13 6" xfId="6666"/>
    <cellStyle name="40% - Ênfase6 14" xfId="216"/>
    <cellStyle name="40% - Ênfase6 14 2" xfId="605"/>
    <cellStyle name="40% - Ênfase6 14 2 2" xfId="1382"/>
    <cellStyle name="40% - Ênfase6 14 2 2 2" xfId="2947"/>
    <cellStyle name="40% - Ênfase6 14 2 2 2 2" xfId="6076"/>
    <cellStyle name="40% - Ênfase6 14 2 2 2 2 2" xfId="12335"/>
    <cellStyle name="40% - Ênfase6 14 2 2 2 3" xfId="9207"/>
    <cellStyle name="40% - Ênfase6 14 2 2 3" xfId="4512"/>
    <cellStyle name="40% - Ênfase6 14 2 2 3 2" xfId="10771"/>
    <cellStyle name="40% - Ênfase6 14 2 2 4" xfId="7643"/>
    <cellStyle name="40% - Ênfase6 14 2 3" xfId="2171"/>
    <cellStyle name="40% - Ênfase6 14 2 3 2" xfId="5300"/>
    <cellStyle name="40% - Ênfase6 14 2 3 2 2" xfId="11559"/>
    <cellStyle name="40% - Ênfase6 14 2 3 3" xfId="8431"/>
    <cellStyle name="40% - Ênfase6 14 2 4" xfId="3736"/>
    <cellStyle name="40% - Ênfase6 14 2 4 2" xfId="9995"/>
    <cellStyle name="40% - Ênfase6 14 2 5" xfId="6867"/>
    <cellStyle name="40% - Ênfase6 14 3" xfId="994"/>
    <cellStyle name="40% - Ênfase6 14 3 2" xfId="2559"/>
    <cellStyle name="40% - Ênfase6 14 3 2 2" xfId="5688"/>
    <cellStyle name="40% - Ênfase6 14 3 2 2 2" xfId="11947"/>
    <cellStyle name="40% - Ênfase6 14 3 2 3" xfId="8819"/>
    <cellStyle name="40% - Ênfase6 14 3 3" xfId="4124"/>
    <cellStyle name="40% - Ênfase6 14 3 3 2" xfId="10383"/>
    <cellStyle name="40% - Ênfase6 14 3 4" xfId="7255"/>
    <cellStyle name="40% - Ênfase6 14 4" xfId="1783"/>
    <cellStyle name="40% - Ênfase6 14 4 2" xfId="4912"/>
    <cellStyle name="40% - Ênfase6 14 4 2 2" xfId="11171"/>
    <cellStyle name="40% - Ênfase6 14 4 3" xfId="8043"/>
    <cellStyle name="40% - Ênfase6 14 5" xfId="3348"/>
    <cellStyle name="40% - Ênfase6 14 5 2" xfId="9607"/>
    <cellStyle name="40% - Ênfase6 14 6" xfId="6479"/>
    <cellStyle name="40% - Ênfase6 15" xfId="416"/>
    <cellStyle name="40% - Ênfase6 15 2" xfId="805"/>
    <cellStyle name="40% - Ênfase6 15 2 2" xfId="1582"/>
    <cellStyle name="40% - Ênfase6 15 2 2 2" xfId="3147"/>
    <cellStyle name="40% - Ênfase6 15 2 2 2 2" xfId="6276"/>
    <cellStyle name="40% - Ênfase6 15 2 2 2 2 2" xfId="12535"/>
    <cellStyle name="40% - Ênfase6 15 2 2 2 3" xfId="9407"/>
    <cellStyle name="40% - Ênfase6 15 2 2 3" xfId="4712"/>
    <cellStyle name="40% - Ênfase6 15 2 2 3 2" xfId="10971"/>
    <cellStyle name="40% - Ênfase6 15 2 2 4" xfId="7843"/>
    <cellStyle name="40% - Ênfase6 15 2 3" xfId="2371"/>
    <cellStyle name="40% - Ênfase6 15 2 3 2" xfId="5500"/>
    <cellStyle name="40% - Ênfase6 15 2 3 2 2" xfId="11759"/>
    <cellStyle name="40% - Ênfase6 15 2 3 3" xfId="8631"/>
    <cellStyle name="40% - Ênfase6 15 2 4" xfId="3936"/>
    <cellStyle name="40% - Ênfase6 15 2 4 2" xfId="10195"/>
    <cellStyle name="40% - Ênfase6 15 2 5" xfId="7067"/>
    <cellStyle name="40% - Ênfase6 15 3" xfId="1194"/>
    <cellStyle name="40% - Ênfase6 15 3 2" xfId="2759"/>
    <cellStyle name="40% - Ênfase6 15 3 2 2" xfId="5888"/>
    <cellStyle name="40% - Ênfase6 15 3 2 2 2" xfId="12147"/>
    <cellStyle name="40% - Ênfase6 15 3 2 3" xfId="9019"/>
    <cellStyle name="40% - Ênfase6 15 3 3" xfId="4324"/>
    <cellStyle name="40% - Ênfase6 15 3 3 2" xfId="10583"/>
    <cellStyle name="40% - Ênfase6 15 3 4" xfId="7455"/>
    <cellStyle name="40% - Ênfase6 15 4" xfId="1983"/>
    <cellStyle name="40% - Ênfase6 15 4 2" xfId="5112"/>
    <cellStyle name="40% - Ênfase6 15 4 2 2" xfId="11371"/>
    <cellStyle name="40% - Ênfase6 15 4 3" xfId="8243"/>
    <cellStyle name="40% - Ênfase6 15 5" xfId="3548"/>
    <cellStyle name="40% - Ênfase6 15 5 2" xfId="9807"/>
    <cellStyle name="40% - Ênfase6 15 6" xfId="6679"/>
    <cellStyle name="40% - Ênfase6 16" xfId="430"/>
    <cellStyle name="40% - Ênfase6 16 2" xfId="1208"/>
    <cellStyle name="40% - Ênfase6 16 2 2" xfId="2773"/>
    <cellStyle name="40% - Ênfase6 16 2 2 2" xfId="5902"/>
    <cellStyle name="40% - Ênfase6 16 2 2 2 2" xfId="12161"/>
    <cellStyle name="40% - Ênfase6 16 2 2 3" xfId="9033"/>
    <cellStyle name="40% - Ênfase6 16 2 3" xfId="4338"/>
    <cellStyle name="40% - Ênfase6 16 2 3 2" xfId="10597"/>
    <cellStyle name="40% - Ênfase6 16 2 4" xfId="7469"/>
    <cellStyle name="40% - Ênfase6 16 3" xfId="1997"/>
    <cellStyle name="40% - Ênfase6 16 3 2" xfId="5126"/>
    <cellStyle name="40% - Ênfase6 16 3 2 2" xfId="11385"/>
    <cellStyle name="40% - Ênfase6 16 3 3" xfId="8257"/>
    <cellStyle name="40% - Ênfase6 16 4" xfId="3562"/>
    <cellStyle name="40% - Ênfase6 16 4 2" xfId="9821"/>
    <cellStyle name="40% - Ênfase6 16 5" xfId="6693"/>
    <cellStyle name="40% - Ênfase6 17" xfId="819"/>
    <cellStyle name="40% - Ênfase6 17 2" xfId="2385"/>
    <cellStyle name="40% - Ênfase6 17 2 2" xfId="5514"/>
    <cellStyle name="40% - Ênfase6 17 2 2 2" xfId="11773"/>
    <cellStyle name="40% - Ênfase6 17 2 3" xfId="8645"/>
    <cellStyle name="40% - Ênfase6 17 3" xfId="3950"/>
    <cellStyle name="40% - Ênfase6 17 3 2" xfId="10209"/>
    <cellStyle name="40% - Ênfase6 17 4" xfId="7081"/>
    <cellStyle name="40% - Ênfase6 18" xfId="1595"/>
    <cellStyle name="40% - Ênfase6 18 2" xfId="4725"/>
    <cellStyle name="40% - Ênfase6 18 2 2" xfId="10984"/>
    <cellStyle name="40% - Ênfase6 18 3" xfId="7856"/>
    <cellStyle name="40% - Ênfase6 19" xfId="1609"/>
    <cellStyle name="40% - Ênfase6 19 2" xfId="4738"/>
    <cellStyle name="40% - Ênfase6 19 2 2" xfId="10997"/>
    <cellStyle name="40% - Ênfase6 19 3" xfId="7869"/>
    <cellStyle name="40% - Ênfase6 2" xfId="55"/>
    <cellStyle name="40% - Ênfase6 2 2" xfId="109"/>
    <cellStyle name="40% - Ênfase6 2 2 2" xfId="296"/>
    <cellStyle name="40% - Ênfase6 2 2 2 2" xfId="685"/>
    <cellStyle name="40% - Ênfase6 2 2 2 2 2" xfId="1462"/>
    <cellStyle name="40% - Ênfase6 2 2 2 2 2 2" xfId="3027"/>
    <cellStyle name="40% - Ênfase6 2 2 2 2 2 2 2" xfId="6156"/>
    <cellStyle name="40% - Ênfase6 2 2 2 2 2 2 2 2" xfId="12415"/>
    <cellStyle name="40% - Ênfase6 2 2 2 2 2 2 3" xfId="9287"/>
    <cellStyle name="40% - Ênfase6 2 2 2 2 2 3" xfId="4592"/>
    <cellStyle name="40% - Ênfase6 2 2 2 2 2 3 2" xfId="10851"/>
    <cellStyle name="40% - Ênfase6 2 2 2 2 2 4" xfId="7723"/>
    <cellStyle name="40% - Ênfase6 2 2 2 2 3" xfId="2251"/>
    <cellStyle name="40% - Ênfase6 2 2 2 2 3 2" xfId="5380"/>
    <cellStyle name="40% - Ênfase6 2 2 2 2 3 2 2" xfId="11639"/>
    <cellStyle name="40% - Ênfase6 2 2 2 2 3 3" xfId="8511"/>
    <cellStyle name="40% - Ênfase6 2 2 2 2 4" xfId="3816"/>
    <cellStyle name="40% - Ênfase6 2 2 2 2 4 2" xfId="10075"/>
    <cellStyle name="40% - Ênfase6 2 2 2 2 5" xfId="6947"/>
    <cellStyle name="40% - Ênfase6 2 2 2 3" xfId="1074"/>
    <cellStyle name="40% - Ênfase6 2 2 2 3 2" xfId="2639"/>
    <cellStyle name="40% - Ênfase6 2 2 2 3 2 2" xfId="5768"/>
    <cellStyle name="40% - Ênfase6 2 2 2 3 2 2 2" xfId="12027"/>
    <cellStyle name="40% - Ênfase6 2 2 2 3 2 3" xfId="8899"/>
    <cellStyle name="40% - Ênfase6 2 2 2 3 3" xfId="4204"/>
    <cellStyle name="40% - Ênfase6 2 2 2 3 3 2" xfId="10463"/>
    <cellStyle name="40% - Ênfase6 2 2 2 3 4" xfId="7335"/>
    <cellStyle name="40% - Ênfase6 2 2 2 4" xfId="1863"/>
    <cellStyle name="40% - Ênfase6 2 2 2 4 2" xfId="4992"/>
    <cellStyle name="40% - Ênfase6 2 2 2 4 2 2" xfId="11251"/>
    <cellStyle name="40% - Ênfase6 2 2 2 4 3" xfId="8123"/>
    <cellStyle name="40% - Ênfase6 2 2 2 5" xfId="3428"/>
    <cellStyle name="40% - Ênfase6 2 2 2 5 2" xfId="9687"/>
    <cellStyle name="40% - Ênfase6 2 2 2 6" xfId="6559"/>
    <cellStyle name="40% - Ênfase6 2 2 3" xfId="498"/>
    <cellStyle name="40% - Ênfase6 2 2 3 2" xfId="1275"/>
    <cellStyle name="40% - Ênfase6 2 2 3 2 2" xfId="2840"/>
    <cellStyle name="40% - Ênfase6 2 2 3 2 2 2" xfId="5969"/>
    <cellStyle name="40% - Ênfase6 2 2 3 2 2 2 2" xfId="12228"/>
    <cellStyle name="40% - Ênfase6 2 2 3 2 2 3" xfId="9100"/>
    <cellStyle name="40% - Ênfase6 2 2 3 2 3" xfId="4405"/>
    <cellStyle name="40% - Ênfase6 2 2 3 2 3 2" xfId="10664"/>
    <cellStyle name="40% - Ênfase6 2 2 3 2 4" xfId="7536"/>
    <cellStyle name="40% - Ênfase6 2 2 3 3" xfId="2064"/>
    <cellStyle name="40% - Ênfase6 2 2 3 3 2" xfId="5193"/>
    <cellStyle name="40% - Ênfase6 2 2 3 3 2 2" xfId="11452"/>
    <cellStyle name="40% - Ênfase6 2 2 3 3 3" xfId="8324"/>
    <cellStyle name="40% - Ênfase6 2 2 3 4" xfId="3629"/>
    <cellStyle name="40% - Ênfase6 2 2 3 4 2" xfId="9888"/>
    <cellStyle name="40% - Ênfase6 2 2 3 5" xfId="6760"/>
    <cellStyle name="40% - Ênfase6 2 2 4" xfId="887"/>
    <cellStyle name="40% - Ênfase6 2 2 4 2" xfId="2452"/>
    <cellStyle name="40% - Ênfase6 2 2 4 2 2" xfId="5581"/>
    <cellStyle name="40% - Ênfase6 2 2 4 2 2 2" xfId="11840"/>
    <cellStyle name="40% - Ênfase6 2 2 4 2 3" xfId="8712"/>
    <cellStyle name="40% - Ênfase6 2 2 4 3" xfId="4017"/>
    <cellStyle name="40% - Ênfase6 2 2 4 3 2" xfId="10276"/>
    <cellStyle name="40% - Ênfase6 2 2 4 4" xfId="7148"/>
    <cellStyle name="40% - Ênfase6 2 2 5" xfId="1676"/>
    <cellStyle name="40% - Ênfase6 2 2 5 2" xfId="4805"/>
    <cellStyle name="40% - Ênfase6 2 2 5 2 2" xfId="11064"/>
    <cellStyle name="40% - Ênfase6 2 2 5 3" xfId="7936"/>
    <cellStyle name="40% - Ênfase6 2 2 6" xfId="3241"/>
    <cellStyle name="40% - Ênfase6 2 2 6 2" xfId="9500"/>
    <cellStyle name="40% - Ênfase6 2 2 7" xfId="6372"/>
    <cellStyle name="40% - Ênfase6 2 3" xfId="243"/>
    <cellStyle name="40% - Ênfase6 2 3 2" xfId="632"/>
    <cellStyle name="40% - Ênfase6 2 3 2 2" xfId="1409"/>
    <cellStyle name="40% - Ênfase6 2 3 2 2 2" xfId="2974"/>
    <cellStyle name="40% - Ênfase6 2 3 2 2 2 2" xfId="6103"/>
    <cellStyle name="40% - Ênfase6 2 3 2 2 2 2 2" xfId="12362"/>
    <cellStyle name="40% - Ênfase6 2 3 2 2 2 3" xfId="9234"/>
    <cellStyle name="40% - Ênfase6 2 3 2 2 3" xfId="4539"/>
    <cellStyle name="40% - Ênfase6 2 3 2 2 3 2" xfId="10798"/>
    <cellStyle name="40% - Ênfase6 2 3 2 2 4" xfId="7670"/>
    <cellStyle name="40% - Ênfase6 2 3 2 3" xfId="2198"/>
    <cellStyle name="40% - Ênfase6 2 3 2 3 2" xfId="5327"/>
    <cellStyle name="40% - Ênfase6 2 3 2 3 2 2" xfId="11586"/>
    <cellStyle name="40% - Ênfase6 2 3 2 3 3" xfId="8458"/>
    <cellStyle name="40% - Ênfase6 2 3 2 4" xfId="3763"/>
    <cellStyle name="40% - Ênfase6 2 3 2 4 2" xfId="10022"/>
    <cellStyle name="40% - Ênfase6 2 3 2 5" xfId="6894"/>
    <cellStyle name="40% - Ênfase6 2 3 3" xfId="1021"/>
    <cellStyle name="40% - Ênfase6 2 3 3 2" xfId="2586"/>
    <cellStyle name="40% - Ênfase6 2 3 3 2 2" xfId="5715"/>
    <cellStyle name="40% - Ênfase6 2 3 3 2 2 2" xfId="11974"/>
    <cellStyle name="40% - Ênfase6 2 3 3 2 3" xfId="8846"/>
    <cellStyle name="40% - Ênfase6 2 3 3 3" xfId="4151"/>
    <cellStyle name="40% - Ênfase6 2 3 3 3 2" xfId="10410"/>
    <cellStyle name="40% - Ênfase6 2 3 3 4" xfId="7282"/>
    <cellStyle name="40% - Ênfase6 2 3 4" xfId="1810"/>
    <cellStyle name="40% - Ênfase6 2 3 4 2" xfId="4939"/>
    <cellStyle name="40% - Ênfase6 2 3 4 2 2" xfId="11198"/>
    <cellStyle name="40% - Ênfase6 2 3 4 3" xfId="8070"/>
    <cellStyle name="40% - Ênfase6 2 3 5" xfId="3375"/>
    <cellStyle name="40% - Ênfase6 2 3 5 2" xfId="9634"/>
    <cellStyle name="40% - Ênfase6 2 3 6" xfId="6506"/>
    <cellStyle name="40% - Ênfase6 2 4" xfId="445"/>
    <cellStyle name="40% - Ênfase6 2 4 2" xfId="1222"/>
    <cellStyle name="40% - Ênfase6 2 4 2 2" xfId="2787"/>
    <cellStyle name="40% - Ênfase6 2 4 2 2 2" xfId="5916"/>
    <cellStyle name="40% - Ênfase6 2 4 2 2 2 2" xfId="12175"/>
    <cellStyle name="40% - Ênfase6 2 4 2 2 3" xfId="9047"/>
    <cellStyle name="40% - Ênfase6 2 4 2 3" xfId="4352"/>
    <cellStyle name="40% - Ênfase6 2 4 2 3 2" xfId="10611"/>
    <cellStyle name="40% - Ênfase6 2 4 2 4" xfId="7483"/>
    <cellStyle name="40% - Ênfase6 2 4 3" xfId="2011"/>
    <cellStyle name="40% - Ênfase6 2 4 3 2" xfId="5140"/>
    <cellStyle name="40% - Ênfase6 2 4 3 2 2" xfId="11399"/>
    <cellStyle name="40% - Ênfase6 2 4 3 3" xfId="8271"/>
    <cellStyle name="40% - Ênfase6 2 4 4" xfId="3576"/>
    <cellStyle name="40% - Ênfase6 2 4 4 2" xfId="9835"/>
    <cellStyle name="40% - Ênfase6 2 4 5" xfId="6707"/>
    <cellStyle name="40% - Ênfase6 2 5" xfId="834"/>
    <cellStyle name="40% - Ênfase6 2 5 2" xfId="2399"/>
    <cellStyle name="40% - Ênfase6 2 5 2 2" xfId="5528"/>
    <cellStyle name="40% - Ênfase6 2 5 2 2 2" xfId="11787"/>
    <cellStyle name="40% - Ênfase6 2 5 2 3" xfId="8659"/>
    <cellStyle name="40% - Ênfase6 2 5 3" xfId="3964"/>
    <cellStyle name="40% - Ênfase6 2 5 3 2" xfId="10223"/>
    <cellStyle name="40% - Ênfase6 2 5 4" xfId="7095"/>
    <cellStyle name="40% - Ênfase6 2 6" xfId="1623"/>
    <cellStyle name="40% - Ênfase6 2 6 2" xfId="4752"/>
    <cellStyle name="40% - Ênfase6 2 6 2 2" xfId="11011"/>
    <cellStyle name="40% - Ênfase6 2 6 3" xfId="7883"/>
    <cellStyle name="40% - Ênfase6 2 7" xfId="3188"/>
    <cellStyle name="40% - Ênfase6 2 7 2" xfId="9447"/>
    <cellStyle name="40% - Ênfase6 2 8" xfId="6319"/>
    <cellStyle name="40% - Ênfase6 20" xfId="3174"/>
    <cellStyle name="40% - Ênfase6 20 2" xfId="9433"/>
    <cellStyle name="40% - Ênfase6 21" xfId="3160"/>
    <cellStyle name="40% - Ênfase6 21 2" xfId="9420"/>
    <cellStyle name="40% - Ênfase6 22" xfId="6290"/>
    <cellStyle name="40% - Ênfase6 22 2" xfId="12549"/>
    <cellStyle name="40% - Ênfase6 23" xfId="6304"/>
    <cellStyle name="40% - Ênfase6 24" xfId="12557"/>
    <cellStyle name="40% - Ênfase6 3" xfId="68"/>
    <cellStyle name="40% - Ênfase6 3 2" xfId="122"/>
    <cellStyle name="40% - Ênfase6 3 2 2" xfId="309"/>
    <cellStyle name="40% - Ênfase6 3 2 2 2" xfId="698"/>
    <cellStyle name="40% - Ênfase6 3 2 2 2 2" xfId="1475"/>
    <cellStyle name="40% - Ênfase6 3 2 2 2 2 2" xfId="3040"/>
    <cellStyle name="40% - Ênfase6 3 2 2 2 2 2 2" xfId="6169"/>
    <cellStyle name="40% - Ênfase6 3 2 2 2 2 2 2 2" xfId="12428"/>
    <cellStyle name="40% - Ênfase6 3 2 2 2 2 2 3" xfId="9300"/>
    <cellStyle name="40% - Ênfase6 3 2 2 2 2 3" xfId="4605"/>
    <cellStyle name="40% - Ênfase6 3 2 2 2 2 3 2" xfId="10864"/>
    <cellStyle name="40% - Ênfase6 3 2 2 2 2 4" xfId="7736"/>
    <cellStyle name="40% - Ênfase6 3 2 2 2 3" xfId="2264"/>
    <cellStyle name="40% - Ênfase6 3 2 2 2 3 2" xfId="5393"/>
    <cellStyle name="40% - Ênfase6 3 2 2 2 3 2 2" xfId="11652"/>
    <cellStyle name="40% - Ênfase6 3 2 2 2 3 3" xfId="8524"/>
    <cellStyle name="40% - Ênfase6 3 2 2 2 4" xfId="3829"/>
    <cellStyle name="40% - Ênfase6 3 2 2 2 4 2" xfId="10088"/>
    <cellStyle name="40% - Ênfase6 3 2 2 2 5" xfId="6960"/>
    <cellStyle name="40% - Ênfase6 3 2 2 3" xfId="1087"/>
    <cellStyle name="40% - Ênfase6 3 2 2 3 2" xfId="2652"/>
    <cellStyle name="40% - Ênfase6 3 2 2 3 2 2" xfId="5781"/>
    <cellStyle name="40% - Ênfase6 3 2 2 3 2 2 2" xfId="12040"/>
    <cellStyle name="40% - Ênfase6 3 2 2 3 2 3" xfId="8912"/>
    <cellStyle name="40% - Ênfase6 3 2 2 3 3" xfId="4217"/>
    <cellStyle name="40% - Ênfase6 3 2 2 3 3 2" xfId="10476"/>
    <cellStyle name="40% - Ênfase6 3 2 2 3 4" xfId="7348"/>
    <cellStyle name="40% - Ênfase6 3 2 2 4" xfId="1876"/>
    <cellStyle name="40% - Ênfase6 3 2 2 4 2" xfId="5005"/>
    <cellStyle name="40% - Ênfase6 3 2 2 4 2 2" xfId="11264"/>
    <cellStyle name="40% - Ênfase6 3 2 2 4 3" xfId="8136"/>
    <cellStyle name="40% - Ênfase6 3 2 2 5" xfId="3441"/>
    <cellStyle name="40% - Ênfase6 3 2 2 5 2" xfId="9700"/>
    <cellStyle name="40% - Ênfase6 3 2 2 6" xfId="6572"/>
    <cellStyle name="40% - Ênfase6 3 2 3" xfId="511"/>
    <cellStyle name="40% - Ênfase6 3 2 3 2" xfId="1288"/>
    <cellStyle name="40% - Ênfase6 3 2 3 2 2" xfId="2853"/>
    <cellStyle name="40% - Ênfase6 3 2 3 2 2 2" xfId="5982"/>
    <cellStyle name="40% - Ênfase6 3 2 3 2 2 2 2" xfId="12241"/>
    <cellStyle name="40% - Ênfase6 3 2 3 2 2 3" xfId="9113"/>
    <cellStyle name="40% - Ênfase6 3 2 3 2 3" xfId="4418"/>
    <cellStyle name="40% - Ênfase6 3 2 3 2 3 2" xfId="10677"/>
    <cellStyle name="40% - Ênfase6 3 2 3 2 4" xfId="7549"/>
    <cellStyle name="40% - Ênfase6 3 2 3 3" xfId="2077"/>
    <cellStyle name="40% - Ênfase6 3 2 3 3 2" xfId="5206"/>
    <cellStyle name="40% - Ênfase6 3 2 3 3 2 2" xfId="11465"/>
    <cellStyle name="40% - Ênfase6 3 2 3 3 3" xfId="8337"/>
    <cellStyle name="40% - Ênfase6 3 2 3 4" xfId="3642"/>
    <cellStyle name="40% - Ênfase6 3 2 3 4 2" xfId="9901"/>
    <cellStyle name="40% - Ênfase6 3 2 3 5" xfId="6773"/>
    <cellStyle name="40% - Ênfase6 3 2 4" xfId="900"/>
    <cellStyle name="40% - Ênfase6 3 2 4 2" xfId="2465"/>
    <cellStyle name="40% - Ênfase6 3 2 4 2 2" xfId="5594"/>
    <cellStyle name="40% - Ênfase6 3 2 4 2 2 2" xfId="11853"/>
    <cellStyle name="40% - Ênfase6 3 2 4 2 3" xfId="8725"/>
    <cellStyle name="40% - Ênfase6 3 2 4 3" xfId="4030"/>
    <cellStyle name="40% - Ênfase6 3 2 4 3 2" xfId="10289"/>
    <cellStyle name="40% - Ênfase6 3 2 4 4" xfId="7161"/>
    <cellStyle name="40% - Ênfase6 3 2 5" xfId="1689"/>
    <cellStyle name="40% - Ênfase6 3 2 5 2" xfId="4818"/>
    <cellStyle name="40% - Ênfase6 3 2 5 2 2" xfId="11077"/>
    <cellStyle name="40% - Ênfase6 3 2 5 3" xfId="7949"/>
    <cellStyle name="40% - Ênfase6 3 2 6" xfId="3254"/>
    <cellStyle name="40% - Ênfase6 3 2 6 2" xfId="9513"/>
    <cellStyle name="40% - Ênfase6 3 2 7" xfId="6385"/>
    <cellStyle name="40% - Ênfase6 3 3" xfId="256"/>
    <cellStyle name="40% - Ênfase6 3 3 2" xfId="645"/>
    <cellStyle name="40% - Ênfase6 3 3 2 2" xfId="1422"/>
    <cellStyle name="40% - Ênfase6 3 3 2 2 2" xfId="2987"/>
    <cellStyle name="40% - Ênfase6 3 3 2 2 2 2" xfId="6116"/>
    <cellStyle name="40% - Ênfase6 3 3 2 2 2 2 2" xfId="12375"/>
    <cellStyle name="40% - Ênfase6 3 3 2 2 2 3" xfId="9247"/>
    <cellStyle name="40% - Ênfase6 3 3 2 2 3" xfId="4552"/>
    <cellStyle name="40% - Ênfase6 3 3 2 2 3 2" xfId="10811"/>
    <cellStyle name="40% - Ênfase6 3 3 2 2 4" xfId="7683"/>
    <cellStyle name="40% - Ênfase6 3 3 2 3" xfId="2211"/>
    <cellStyle name="40% - Ênfase6 3 3 2 3 2" xfId="5340"/>
    <cellStyle name="40% - Ênfase6 3 3 2 3 2 2" xfId="11599"/>
    <cellStyle name="40% - Ênfase6 3 3 2 3 3" xfId="8471"/>
    <cellStyle name="40% - Ênfase6 3 3 2 4" xfId="3776"/>
    <cellStyle name="40% - Ênfase6 3 3 2 4 2" xfId="10035"/>
    <cellStyle name="40% - Ênfase6 3 3 2 5" xfId="6907"/>
    <cellStyle name="40% - Ênfase6 3 3 3" xfId="1034"/>
    <cellStyle name="40% - Ênfase6 3 3 3 2" xfId="2599"/>
    <cellStyle name="40% - Ênfase6 3 3 3 2 2" xfId="5728"/>
    <cellStyle name="40% - Ênfase6 3 3 3 2 2 2" xfId="11987"/>
    <cellStyle name="40% - Ênfase6 3 3 3 2 3" xfId="8859"/>
    <cellStyle name="40% - Ênfase6 3 3 3 3" xfId="4164"/>
    <cellStyle name="40% - Ênfase6 3 3 3 3 2" xfId="10423"/>
    <cellStyle name="40% - Ênfase6 3 3 3 4" xfId="7295"/>
    <cellStyle name="40% - Ênfase6 3 3 4" xfId="1823"/>
    <cellStyle name="40% - Ênfase6 3 3 4 2" xfId="4952"/>
    <cellStyle name="40% - Ênfase6 3 3 4 2 2" xfId="11211"/>
    <cellStyle name="40% - Ênfase6 3 3 4 3" xfId="8083"/>
    <cellStyle name="40% - Ênfase6 3 3 5" xfId="3388"/>
    <cellStyle name="40% - Ênfase6 3 3 5 2" xfId="9647"/>
    <cellStyle name="40% - Ênfase6 3 3 6" xfId="6519"/>
    <cellStyle name="40% - Ênfase6 3 4" xfId="458"/>
    <cellStyle name="40% - Ênfase6 3 4 2" xfId="1235"/>
    <cellStyle name="40% - Ênfase6 3 4 2 2" xfId="2800"/>
    <cellStyle name="40% - Ênfase6 3 4 2 2 2" xfId="5929"/>
    <cellStyle name="40% - Ênfase6 3 4 2 2 2 2" xfId="12188"/>
    <cellStyle name="40% - Ênfase6 3 4 2 2 3" xfId="9060"/>
    <cellStyle name="40% - Ênfase6 3 4 2 3" xfId="4365"/>
    <cellStyle name="40% - Ênfase6 3 4 2 3 2" xfId="10624"/>
    <cellStyle name="40% - Ênfase6 3 4 2 4" xfId="7496"/>
    <cellStyle name="40% - Ênfase6 3 4 3" xfId="2024"/>
    <cellStyle name="40% - Ênfase6 3 4 3 2" xfId="5153"/>
    <cellStyle name="40% - Ênfase6 3 4 3 2 2" xfId="11412"/>
    <cellStyle name="40% - Ênfase6 3 4 3 3" xfId="8284"/>
    <cellStyle name="40% - Ênfase6 3 4 4" xfId="3589"/>
    <cellStyle name="40% - Ênfase6 3 4 4 2" xfId="9848"/>
    <cellStyle name="40% - Ênfase6 3 4 5" xfId="6720"/>
    <cellStyle name="40% - Ênfase6 3 5" xfId="847"/>
    <cellStyle name="40% - Ênfase6 3 5 2" xfId="2412"/>
    <cellStyle name="40% - Ênfase6 3 5 2 2" xfId="5541"/>
    <cellStyle name="40% - Ênfase6 3 5 2 2 2" xfId="11800"/>
    <cellStyle name="40% - Ênfase6 3 5 2 3" xfId="8672"/>
    <cellStyle name="40% - Ênfase6 3 5 3" xfId="3977"/>
    <cellStyle name="40% - Ênfase6 3 5 3 2" xfId="10236"/>
    <cellStyle name="40% - Ênfase6 3 5 4" xfId="7108"/>
    <cellStyle name="40% - Ênfase6 3 6" xfId="1636"/>
    <cellStyle name="40% - Ênfase6 3 6 2" xfId="4765"/>
    <cellStyle name="40% - Ênfase6 3 6 2 2" xfId="11024"/>
    <cellStyle name="40% - Ênfase6 3 6 3" xfId="7896"/>
    <cellStyle name="40% - Ênfase6 3 7" xfId="3201"/>
    <cellStyle name="40% - Ênfase6 3 7 2" xfId="9460"/>
    <cellStyle name="40% - Ênfase6 3 8" xfId="6332"/>
    <cellStyle name="40% - Ênfase6 4" xfId="95"/>
    <cellStyle name="40% - Ênfase6 4 2" xfId="282"/>
    <cellStyle name="40% - Ênfase6 4 2 2" xfId="671"/>
    <cellStyle name="40% - Ênfase6 4 2 2 2" xfId="1448"/>
    <cellStyle name="40% - Ênfase6 4 2 2 2 2" xfId="3013"/>
    <cellStyle name="40% - Ênfase6 4 2 2 2 2 2" xfId="6142"/>
    <cellStyle name="40% - Ênfase6 4 2 2 2 2 2 2" xfId="12401"/>
    <cellStyle name="40% - Ênfase6 4 2 2 2 2 3" xfId="9273"/>
    <cellStyle name="40% - Ênfase6 4 2 2 2 3" xfId="4578"/>
    <cellStyle name="40% - Ênfase6 4 2 2 2 3 2" xfId="10837"/>
    <cellStyle name="40% - Ênfase6 4 2 2 2 4" xfId="7709"/>
    <cellStyle name="40% - Ênfase6 4 2 2 3" xfId="2237"/>
    <cellStyle name="40% - Ênfase6 4 2 2 3 2" xfId="5366"/>
    <cellStyle name="40% - Ênfase6 4 2 2 3 2 2" xfId="11625"/>
    <cellStyle name="40% - Ênfase6 4 2 2 3 3" xfId="8497"/>
    <cellStyle name="40% - Ênfase6 4 2 2 4" xfId="3802"/>
    <cellStyle name="40% - Ênfase6 4 2 2 4 2" xfId="10061"/>
    <cellStyle name="40% - Ênfase6 4 2 2 5" xfId="6933"/>
    <cellStyle name="40% - Ênfase6 4 2 3" xfId="1060"/>
    <cellStyle name="40% - Ênfase6 4 2 3 2" xfId="2625"/>
    <cellStyle name="40% - Ênfase6 4 2 3 2 2" xfId="5754"/>
    <cellStyle name="40% - Ênfase6 4 2 3 2 2 2" xfId="12013"/>
    <cellStyle name="40% - Ênfase6 4 2 3 2 3" xfId="8885"/>
    <cellStyle name="40% - Ênfase6 4 2 3 3" xfId="4190"/>
    <cellStyle name="40% - Ênfase6 4 2 3 3 2" xfId="10449"/>
    <cellStyle name="40% - Ênfase6 4 2 3 4" xfId="7321"/>
    <cellStyle name="40% - Ênfase6 4 2 4" xfId="1849"/>
    <cellStyle name="40% - Ênfase6 4 2 4 2" xfId="4978"/>
    <cellStyle name="40% - Ênfase6 4 2 4 2 2" xfId="11237"/>
    <cellStyle name="40% - Ênfase6 4 2 4 3" xfId="8109"/>
    <cellStyle name="40% - Ênfase6 4 2 5" xfId="3414"/>
    <cellStyle name="40% - Ênfase6 4 2 5 2" xfId="9673"/>
    <cellStyle name="40% - Ênfase6 4 2 6" xfId="6545"/>
    <cellStyle name="40% - Ênfase6 4 3" xfId="484"/>
    <cellStyle name="40% - Ênfase6 4 3 2" xfId="1261"/>
    <cellStyle name="40% - Ênfase6 4 3 2 2" xfId="2826"/>
    <cellStyle name="40% - Ênfase6 4 3 2 2 2" xfId="5955"/>
    <cellStyle name="40% - Ênfase6 4 3 2 2 2 2" xfId="12214"/>
    <cellStyle name="40% - Ênfase6 4 3 2 2 3" xfId="9086"/>
    <cellStyle name="40% - Ênfase6 4 3 2 3" xfId="4391"/>
    <cellStyle name="40% - Ênfase6 4 3 2 3 2" xfId="10650"/>
    <cellStyle name="40% - Ênfase6 4 3 2 4" xfId="7522"/>
    <cellStyle name="40% - Ênfase6 4 3 3" xfId="2050"/>
    <cellStyle name="40% - Ênfase6 4 3 3 2" xfId="5179"/>
    <cellStyle name="40% - Ênfase6 4 3 3 2 2" xfId="11438"/>
    <cellStyle name="40% - Ênfase6 4 3 3 3" xfId="8310"/>
    <cellStyle name="40% - Ênfase6 4 3 4" xfId="3615"/>
    <cellStyle name="40% - Ênfase6 4 3 4 2" xfId="9874"/>
    <cellStyle name="40% - Ênfase6 4 3 5" xfId="6746"/>
    <cellStyle name="40% - Ênfase6 4 4" xfId="873"/>
    <cellStyle name="40% - Ênfase6 4 4 2" xfId="2438"/>
    <cellStyle name="40% - Ênfase6 4 4 2 2" xfId="5567"/>
    <cellStyle name="40% - Ênfase6 4 4 2 2 2" xfId="11826"/>
    <cellStyle name="40% - Ênfase6 4 4 2 3" xfId="8698"/>
    <cellStyle name="40% - Ênfase6 4 4 3" xfId="4003"/>
    <cellStyle name="40% - Ênfase6 4 4 3 2" xfId="10262"/>
    <cellStyle name="40% - Ênfase6 4 4 4" xfId="7134"/>
    <cellStyle name="40% - Ênfase6 4 5" xfId="1662"/>
    <cellStyle name="40% - Ênfase6 4 5 2" xfId="4791"/>
    <cellStyle name="40% - Ênfase6 4 5 2 2" xfId="11050"/>
    <cellStyle name="40% - Ênfase6 4 5 3" xfId="7922"/>
    <cellStyle name="40% - Ênfase6 4 6" xfId="3227"/>
    <cellStyle name="40% - Ênfase6 4 6 2" xfId="9486"/>
    <cellStyle name="40% - Ênfase6 4 7" xfId="6358"/>
    <cellStyle name="40% - Ênfase6 5" xfId="81"/>
    <cellStyle name="40% - Ênfase6 5 2" xfId="269"/>
    <cellStyle name="40% - Ênfase6 5 2 2" xfId="658"/>
    <cellStyle name="40% - Ênfase6 5 2 2 2" xfId="1435"/>
    <cellStyle name="40% - Ênfase6 5 2 2 2 2" xfId="3000"/>
    <cellStyle name="40% - Ênfase6 5 2 2 2 2 2" xfId="6129"/>
    <cellStyle name="40% - Ênfase6 5 2 2 2 2 2 2" xfId="12388"/>
    <cellStyle name="40% - Ênfase6 5 2 2 2 2 3" xfId="9260"/>
    <cellStyle name="40% - Ênfase6 5 2 2 2 3" xfId="4565"/>
    <cellStyle name="40% - Ênfase6 5 2 2 2 3 2" xfId="10824"/>
    <cellStyle name="40% - Ênfase6 5 2 2 2 4" xfId="7696"/>
    <cellStyle name="40% - Ênfase6 5 2 2 3" xfId="2224"/>
    <cellStyle name="40% - Ênfase6 5 2 2 3 2" xfId="5353"/>
    <cellStyle name="40% - Ênfase6 5 2 2 3 2 2" xfId="11612"/>
    <cellStyle name="40% - Ênfase6 5 2 2 3 3" xfId="8484"/>
    <cellStyle name="40% - Ênfase6 5 2 2 4" xfId="3789"/>
    <cellStyle name="40% - Ênfase6 5 2 2 4 2" xfId="10048"/>
    <cellStyle name="40% - Ênfase6 5 2 2 5" xfId="6920"/>
    <cellStyle name="40% - Ênfase6 5 2 3" xfId="1047"/>
    <cellStyle name="40% - Ênfase6 5 2 3 2" xfId="2612"/>
    <cellStyle name="40% - Ênfase6 5 2 3 2 2" xfId="5741"/>
    <cellStyle name="40% - Ênfase6 5 2 3 2 2 2" xfId="12000"/>
    <cellStyle name="40% - Ênfase6 5 2 3 2 3" xfId="8872"/>
    <cellStyle name="40% - Ênfase6 5 2 3 3" xfId="4177"/>
    <cellStyle name="40% - Ênfase6 5 2 3 3 2" xfId="10436"/>
    <cellStyle name="40% - Ênfase6 5 2 3 4" xfId="7308"/>
    <cellStyle name="40% - Ênfase6 5 2 4" xfId="1836"/>
    <cellStyle name="40% - Ênfase6 5 2 4 2" xfId="4965"/>
    <cellStyle name="40% - Ênfase6 5 2 4 2 2" xfId="11224"/>
    <cellStyle name="40% - Ênfase6 5 2 4 3" xfId="8096"/>
    <cellStyle name="40% - Ênfase6 5 2 5" xfId="3401"/>
    <cellStyle name="40% - Ênfase6 5 2 5 2" xfId="9660"/>
    <cellStyle name="40% - Ênfase6 5 2 6" xfId="6532"/>
    <cellStyle name="40% - Ênfase6 5 3" xfId="471"/>
    <cellStyle name="40% - Ênfase6 5 3 2" xfId="1248"/>
    <cellStyle name="40% - Ênfase6 5 3 2 2" xfId="2813"/>
    <cellStyle name="40% - Ênfase6 5 3 2 2 2" xfId="5942"/>
    <cellStyle name="40% - Ênfase6 5 3 2 2 2 2" xfId="12201"/>
    <cellStyle name="40% - Ênfase6 5 3 2 2 3" xfId="9073"/>
    <cellStyle name="40% - Ênfase6 5 3 2 3" xfId="4378"/>
    <cellStyle name="40% - Ênfase6 5 3 2 3 2" xfId="10637"/>
    <cellStyle name="40% - Ênfase6 5 3 2 4" xfId="7509"/>
    <cellStyle name="40% - Ênfase6 5 3 3" xfId="2037"/>
    <cellStyle name="40% - Ênfase6 5 3 3 2" xfId="5166"/>
    <cellStyle name="40% - Ênfase6 5 3 3 2 2" xfId="11425"/>
    <cellStyle name="40% - Ênfase6 5 3 3 3" xfId="8297"/>
    <cellStyle name="40% - Ênfase6 5 3 4" xfId="3602"/>
    <cellStyle name="40% - Ênfase6 5 3 4 2" xfId="9861"/>
    <cellStyle name="40% - Ênfase6 5 3 5" xfId="6733"/>
    <cellStyle name="40% - Ênfase6 5 4" xfId="860"/>
    <cellStyle name="40% - Ênfase6 5 4 2" xfId="2425"/>
    <cellStyle name="40% - Ênfase6 5 4 2 2" xfId="5554"/>
    <cellStyle name="40% - Ênfase6 5 4 2 2 2" xfId="11813"/>
    <cellStyle name="40% - Ênfase6 5 4 2 3" xfId="8685"/>
    <cellStyle name="40% - Ênfase6 5 4 3" xfId="3990"/>
    <cellStyle name="40% - Ênfase6 5 4 3 2" xfId="10249"/>
    <cellStyle name="40% - Ênfase6 5 4 4" xfId="7121"/>
    <cellStyle name="40% - Ênfase6 5 5" xfId="1649"/>
    <cellStyle name="40% - Ênfase6 5 5 2" xfId="4778"/>
    <cellStyle name="40% - Ênfase6 5 5 2 2" xfId="11037"/>
    <cellStyle name="40% - Ênfase6 5 5 3" xfId="7909"/>
    <cellStyle name="40% - Ênfase6 5 6" xfId="3214"/>
    <cellStyle name="40% - Ênfase6 5 6 2" xfId="9473"/>
    <cellStyle name="40% - Ênfase6 5 7" xfId="6345"/>
    <cellStyle name="40% - Ênfase6 6" xfId="135"/>
    <cellStyle name="40% - Ênfase6 6 2" xfId="322"/>
    <cellStyle name="40% - Ênfase6 6 2 2" xfId="711"/>
    <cellStyle name="40% - Ênfase6 6 2 2 2" xfId="1488"/>
    <cellStyle name="40% - Ênfase6 6 2 2 2 2" xfId="3053"/>
    <cellStyle name="40% - Ênfase6 6 2 2 2 2 2" xfId="6182"/>
    <cellStyle name="40% - Ênfase6 6 2 2 2 2 2 2" xfId="12441"/>
    <cellStyle name="40% - Ênfase6 6 2 2 2 2 3" xfId="9313"/>
    <cellStyle name="40% - Ênfase6 6 2 2 2 3" xfId="4618"/>
    <cellStyle name="40% - Ênfase6 6 2 2 2 3 2" xfId="10877"/>
    <cellStyle name="40% - Ênfase6 6 2 2 2 4" xfId="7749"/>
    <cellStyle name="40% - Ênfase6 6 2 2 3" xfId="2277"/>
    <cellStyle name="40% - Ênfase6 6 2 2 3 2" xfId="5406"/>
    <cellStyle name="40% - Ênfase6 6 2 2 3 2 2" xfId="11665"/>
    <cellStyle name="40% - Ênfase6 6 2 2 3 3" xfId="8537"/>
    <cellStyle name="40% - Ênfase6 6 2 2 4" xfId="3842"/>
    <cellStyle name="40% - Ênfase6 6 2 2 4 2" xfId="10101"/>
    <cellStyle name="40% - Ênfase6 6 2 2 5" xfId="6973"/>
    <cellStyle name="40% - Ênfase6 6 2 3" xfId="1100"/>
    <cellStyle name="40% - Ênfase6 6 2 3 2" xfId="2665"/>
    <cellStyle name="40% - Ênfase6 6 2 3 2 2" xfId="5794"/>
    <cellStyle name="40% - Ênfase6 6 2 3 2 2 2" xfId="12053"/>
    <cellStyle name="40% - Ênfase6 6 2 3 2 3" xfId="8925"/>
    <cellStyle name="40% - Ênfase6 6 2 3 3" xfId="4230"/>
    <cellStyle name="40% - Ênfase6 6 2 3 3 2" xfId="10489"/>
    <cellStyle name="40% - Ênfase6 6 2 3 4" xfId="7361"/>
    <cellStyle name="40% - Ênfase6 6 2 4" xfId="1889"/>
    <cellStyle name="40% - Ênfase6 6 2 4 2" xfId="5018"/>
    <cellStyle name="40% - Ênfase6 6 2 4 2 2" xfId="11277"/>
    <cellStyle name="40% - Ênfase6 6 2 4 3" xfId="8149"/>
    <cellStyle name="40% - Ênfase6 6 2 5" xfId="3454"/>
    <cellStyle name="40% - Ênfase6 6 2 5 2" xfId="9713"/>
    <cellStyle name="40% - Ênfase6 6 2 6" xfId="6585"/>
    <cellStyle name="40% - Ênfase6 6 3" xfId="524"/>
    <cellStyle name="40% - Ênfase6 6 3 2" xfId="1301"/>
    <cellStyle name="40% - Ênfase6 6 3 2 2" xfId="2866"/>
    <cellStyle name="40% - Ênfase6 6 3 2 2 2" xfId="5995"/>
    <cellStyle name="40% - Ênfase6 6 3 2 2 2 2" xfId="12254"/>
    <cellStyle name="40% - Ênfase6 6 3 2 2 3" xfId="9126"/>
    <cellStyle name="40% - Ênfase6 6 3 2 3" xfId="4431"/>
    <cellStyle name="40% - Ênfase6 6 3 2 3 2" xfId="10690"/>
    <cellStyle name="40% - Ênfase6 6 3 2 4" xfId="7562"/>
    <cellStyle name="40% - Ênfase6 6 3 3" xfId="2090"/>
    <cellStyle name="40% - Ênfase6 6 3 3 2" xfId="5219"/>
    <cellStyle name="40% - Ênfase6 6 3 3 2 2" xfId="11478"/>
    <cellStyle name="40% - Ênfase6 6 3 3 3" xfId="8350"/>
    <cellStyle name="40% - Ênfase6 6 3 4" xfId="3655"/>
    <cellStyle name="40% - Ênfase6 6 3 4 2" xfId="9914"/>
    <cellStyle name="40% - Ênfase6 6 3 5" xfId="6786"/>
    <cellStyle name="40% - Ênfase6 6 4" xfId="913"/>
    <cellStyle name="40% - Ênfase6 6 4 2" xfId="2478"/>
    <cellStyle name="40% - Ênfase6 6 4 2 2" xfId="5607"/>
    <cellStyle name="40% - Ênfase6 6 4 2 2 2" xfId="11866"/>
    <cellStyle name="40% - Ênfase6 6 4 2 3" xfId="8738"/>
    <cellStyle name="40% - Ênfase6 6 4 3" xfId="4043"/>
    <cellStyle name="40% - Ênfase6 6 4 3 2" xfId="10302"/>
    <cellStyle name="40% - Ênfase6 6 4 4" xfId="7174"/>
    <cellStyle name="40% - Ênfase6 6 5" xfId="1702"/>
    <cellStyle name="40% - Ênfase6 6 5 2" xfId="4831"/>
    <cellStyle name="40% - Ênfase6 6 5 2 2" xfId="11090"/>
    <cellStyle name="40% - Ênfase6 6 5 3" xfId="7962"/>
    <cellStyle name="40% - Ênfase6 6 6" xfId="3267"/>
    <cellStyle name="40% - Ênfase6 6 6 2" xfId="9526"/>
    <cellStyle name="40% - Ênfase6 6 7" xfId="6398"/>
    <cellStyle name="40% - Ênfase6 7" xfId="149"/>
    <cellStyle name="40% - Ênfase6 7 2" xfId="336"/>
    <cellStyle name="40% - Ênfase6 7 2 2" xfId="725"/>
    <cellStyle name="40% - Ênfase6 7 2 2 2" xfId="1502"/>
    <cellStyle name="40% - Ênfase6 7 2 2 2 2" xfId="3067"/>
    <cellStyle name="40% - Ênfase6 7 2 2 2 2 2" xfId="6196"/>
    <cellStyle name="40% - Ênfase6 7 2 2 2 2 2 2" xfId="12455"/>
    <cellStyle name="40% - Ênfase6 7 2 2 2 2 3" xfId="9327"/>
    <cellStyle name="40% - Ênfase6 7 2 2 2 3" xfId="4632"/>
    <cellStyle name="40% - Ênfase6 7 2 2 2 3 2" xfId="10891"/>
    <cellStyle name="40% - Ênfase6 7 2 2 2 4" xfId="7763"/>
    <cellStyle name="40% - Ênfase6 7 2 2 3" xfId="2291"/>
    <cellStyle name="40% - Ênfase6 7 2 2 3 2" xfId="5420"/>
    <cellStyle name="40% - Ênfase6 7 2 2 3 2 2" xfId="11679"/>
    <cellStyle name="40% - Ênfase6 7 2 2 3 3" xfId="8551"/>
    <cellStyle name="40% - Ênfase6 7 2 2 4" xfId="3856"/>
    <cellStyle name="40% - Ênfase6 7 2 2 4 2" xfId="10115"/>
    <cellStyle name="40% - Ênfase6 7 2 2 5" xfId="6987"/>
    <cellStyle name="40% - Ênfase6 7 2 3" xfId="1114"/>
    <cellStyle name="40% - Ênfase6 7 2 3 2" xfId="2679"/>
    <cellStyle name="40% - Ênfase6 7 2 3 2 2" xfId="5808"/>
    <cellStyle name="40% - Ênfase6 7 2 3 2 2 2" xfId="12067"/>
    <cellStyle name="40% - Ênfase6 7 2 3 2 3" xfId="8939"/>
    <cellStyle name="40% - Ênfase6 7 2 3 3" xfId="4244"/>
    <cellStyle name="40% - Ênfase6 7 2 3 3 2" xfId="10503"/>
    <cellStyle name="40% - Ênfase6 7 2 3 4" xfId="7375"/>
    <cellStyle name="40% - Ênfase6 7 2 4" xfId="1903"/>
    <cellStyle name="40% - Ênfase6 7 2 4 2" xfId="5032"/>
    <cellStyle name="40% - Ênfase6 7 2 4 2 2" xfId="11291"/>
    <cellStyle name="40% - Ênfase6 7 2 4 3" xfId="8163"/>
    <cellStyle name="40% - Ênfase6 7 2 5" xfId="3468"/>
    <cellStyle name="40% - Ênfase6 7 2 5 2" xfId="9727"/>
    <cellStyle name="40% - Ênfase6 7 2 6" xfId="6599"/>
    <cellStyle name="40% - Ênfase6 7 3" xfId="538"/>
    <cellStyle name="40% - Ênfase6 7 3 2" xfId="1315"/>
    <cellStyle name="40% - Ênfase6 7 3 2 2" xfId="2880"/>
    <cellStyle name="40% - Ênfase6 7 3 2 2 2" xfId="6009"/>
    <cellStyle name="40% - Ênfase6 7 3 2 2 2 2" xfId="12268"/>
    <cellStyle name="40% - Ênfase6 7 3 2 2 3" xfId="9140"/>
    <cellStyle name="40% - Ênfase6 7 3 2 3" xfId="4445"/>
    <cellStyle name="40% - Ênfase6 7 3 2 3 2" xfId="10704"/>
    <cellStyle name="40% - Ênfase6 7 3 2 4" xfId="7576"/>
    <cellStyle name="40% - Ênfase6 7 3 3" xfId="2104"/>
    <cellStyle name="40% - Ênfase6 7 3 3 2" xfId="5233"/>
    <cellStyle name="40% - Ênfase6 7 3 3 2 2" xfId="11492"/>
    <cellStyle name="40% - Ênfase6 7 3 3 3" xfId="8364"/>
    <cellStyle name="40% - Ênfase6 7 3 4" xfId="3669"/>
    <cellStyle name="40% - Ênfase6 7 3 4 2" xfId="9928"/>
    <cellStyle name="40% - Ênfase6 7 3 5" xfId="6800"/>
    <cellStyle name="40% - Ênfase6 7 4" xfId="927"/>
    <cellStyle name="40% - Ênfase6 7 4 2" xfId="2492"/>
    <cellStyle name="40% - Ênfase6 7 4 2 2" xfId="5621"/>
    <cellStyle name="40% - Ênfase6 7 4 2 2 2" xfId="11880"/>
    <cellStyle name="40% - Ênfase6 7 4 2 3" xfId="8752"/>
    <cellStyle name="40% - Ênfase6 7 4 3" xfId="4057"/>
    <cellStyle name="40% - Ênfase6 7 4 3 2" xfId="10316"/>
    <cellStyle name="40% - Ênfase6 7 4 4" xfId="7188"/>
    <cellStyle name="40% - Ênfase6 7 5" xfId="1716"/>
    <cellStyle name="40% - Ênfase6 7 5 2" xfId="4845"/>
    <cellStyle name="40% - Ênfase6 7 5 2 2" xfId="11104"/>
    <cellStyle name="40% - Ênfase6 7 5 3" xfId="7976"/>
    <cellStyle name="40% - Ênfase6 7 6" xfId="3281"/>
    <cellStyle name="40% - Ênfase6 7 6 2" xfId="9540"/>
    <cellStyle name="40% - Ênfase6 7 7" xfId="6412"/>
    <cellStyle name="40% - Ênfase6 8" xfId="162"/>
    <cellStyle name="40% - Ênfase6 8 2" xfId="349"/>
    <cellStyle name="40% - Ênfase6 8 2 2" xfId="738"/>
    <cellStyle name="40% - Ênfase6 8 2 2 2" xfId="1515"/>
    <cellStyle name="40% - Ênfase6 8 2 2 2 2" xfId="3080"/>
    <cellStyle name="40% - Ênfase6 8 2 2 2 2 2" xfId="6209"/>
    <cellStyle name="40% - Ênfase6 8 2 2 2 2 2 2" xfId="12468"/>
    <cellStyle name="40% - Ênfase6 8 2 2 2 2 3" xfId="9340"/>
    <cellStyle name="40% - Ênfase6 8 2 2 2 3" xfId="4645"/>
    <cellStyle name="40% - Ênfase6 8 2 2 2 3 2" xfId="10904"/>
    <cellStyle name="40% - Ênfase6 8 2 2 2 4" xfId="7776"/>
    <cellStyle name="40% - Ênfase6 8 2 2 3" xfId="2304"/>
    <cellStyle name="40% - Ênfase6 8 2 2 3 2" xfId="5433"/>
    <cellStyle name="40% - Ênfase6 8 2 2 3 2 2" xfId="11692"/>
    <cellStyle name="40% - Ênfase6 8 2 2 3 3" xfId="8564"/>
    <cellStyle name="40% - Ênfase6 8 2 2 4" xfId="3869"/>
    <cellStyle name="40% - Ênfase6 8 2 2 4 2" xfId="10128"/>
    <cellStyle name="40% - Ênfase6 8 2 2 5" xfId="7000"/>
    <cellStyle name="40% - Ênfase6 8 2 3" xfId="1127"/>
    <cellStyle name="40% - Ênfase6 8 2 3 2" xfId="2692"/>
    <cellStyle name="40% - Ênfase6 8 2 3 2 2" xfId="5821"/>
    <cellStyle name="40% - Ênfase6 8 2 3 2 2 2" xfId="12080"/>
    <cellStyle name="40% - Ênfase6 8 2 3 2 3" xfId="8952"/>
    <cellStyle name="40% - Ênfase6 8 2 3 3" xfId="4257"/>
    <cellStyle name="40% - Ênfase6 8 2 3 3 2" xfId="10516"/>
    <cellStyle name="40% - Ênfase6 8 2 3 4" xfId="7388"/>
    <cellStyle name="40% - Ênfase6 8 2 4" xfId="1916"/>
    <cellStyle name="40% - Ênfase6 8 2 4 2" xfId="5045"/>
    <cellStyle name="40% - Ênfase6 8 2 4 2 2" xfId="11304"/>
    <cellStyle name="40% - Ênfase6 8 2 4 3" xfId="8176"/>
    <cellStyle name="40% - Ênfase6 8 2 5" xfId="3481"/>
    <cellStyle name="40% - Ênfase6 8 2 5 2" xfId="9740"/>
    <cellStyle name="40% - Ênfase6 8 2 6" xfId="6612"/>
    <cellStyle name="40% - Ênfase6 8 3" xfId="551"/>
    <cellStyle name="40% - Ênfase6 8 3 2" xfId="1328"/>
    <cellStyle name="40% - Ênfase6 8 3 2 2" xfId="2893"/>
    <cellStyle name="40% - Ênfase6 8 3 2 2 2" xfId="6022"/>
    <cellStyle name="40% - Ênfase6 8 3 2 2 2 2" xfId="12281"/>
    <cellStyle name="40% - Ênfase6 8 3 2 2 3" xfId="9153"/>
    <cellStyle name="40% - Ênfase6 8 3 2 3" xfId="4458"/>
    <cellStyle name="40% - Ênfase6 8 3 2 3 2" xfId="10717"/>
    <cellStyle name="40% - Ênfase6 8 3 2 4" xfId="7589"/>
    <cellStyle name="40% - Ênfase6 8 3 3" xfId="2117"/>
    <cellStyle name="40% - Ênfase6 8 3 3 2" xfId="5246"/>
    <cellStyle name="40% - Ênfase6 8 3 3 2 2" xfId="11505"/>
    <cellStyle name="40% - Ênfase6 8 3 3 3" xfId="8377"/>
    <cellStyle name="40% - Ênfase6 8 3 4" xfId="3682"/>
    <cellStyle name="40% - Ênfase6 8 3 4 2" xfId="9941"/>
    <cellStyle name="40% - Ênfase6 8 3 5" xfId="6813"/>
    <cellStyle name="40% - Ênfase6 8 4" xfId="940"/>
    <cellStyle name="40% - Ênfase6 8 4 2" xfId="2505"/>
    <cellStyle name="40% - Ênfase6 8 4 2 2" xfId="5634"/>
    <cellStyle name="40% - Ênfase6 8 4 2 2 2" xfId="11893"/>
    <cellStyle name="40% - Ênfase6 8 4 2 3" xfId="8765"/>
    <cellStyle name="40% - Ênfase6 8 4 3" xfId="4070"/>
    <cellStyle name="40% - Ênfase6 8 4 3 2" xfId="10329"/>
    <cellStyle name="40% - Ênfase6 8 4 4" xfId="7201"/>
    <cellStyle name="40% - Ênfase6 8 5" xfId="1729"/>
    <cellStyle name="40% - Ênfase6 8 5 2" xfId="4858"/>
    <cellStyle name="40% - Ênfase6 8 5 2 2" xfId="11117"/>
    <cellStyle name="40% - Ênfase6 8 5 3" xfId="7989"/>
    <cellStyle name="40% - Ênfase6 8 6" xfId="3294"/>
    <cellStyle name="40% - Ênfase6 8 6 2" xfId="9553"/>
    <cellStyle name="40% - Ênfase6 8 7" xfId="6425"/>
    <cellStyle name="40% - Ênfase6 9" xfId="175"/>
    <cellStyle name="40% - Ênfase6 9 2" xfId="362"/>
    <cellStyle name="40% - Ênfase6 9 2 2" xfId="751"/>
    <cellStyle name="40% - Ênfase6 9 2 2 2" xfId="1528"/>
    <cellStyle name="40% - Ênfase6 9 2 2 2 2" xfId="3093"/>
    <cellStyle name="40% - Ênfase6 9 2 2 2 2 2" xfId="6222"/>
    <cellStyle name="40% - Ênfase6 9 2 2 2 2 2 2" xfId="12481"/>
    <cellStyle name="40% - Ênfase6 9 2 2 2 2 3" xfId="9353"/>
    <cellStyle name="40% - Ênfase6 9 2 2 2 3" xfId="4658"/>
    <cellStyle name="40% - Ênfase6 9 2 2 2 3 2" xfId="10917"/>
    <cellStyle name="40% - Ênfase6 9 2 2 2 4" xfId="7789"/>
    <cellStyle name="40% - Ênfase6 9 2 2 3" xfId="2317"/>
    <cellStyle name="40% - Ênfase6 9 2 2 3 2" xfId="5446"/>
    <cellStyle name="40% - Ênfase6 9 2 2 3 2 2" xfId="11705"/>
    <cellStyle name="40% - Ênfase6 9 2 2 3 3" xfId="8577"/>
    <cellStyle name="40% - Ênfase6 9 2 2 4" xfId="3882"/>
    <cellStyle name="40% - Ênfase6 9 2 2 4 2" xfId="10141"/>
    <cellStyle name="40% - Ênfase6 9 2 2 5" xfId="7013"/>
    <cellStyle name="40% - Ênfase6 9 2 3" xfId="1140"/>
    <cellStyle name="40% - Ênfase6 9 2 3 2" xfId="2705"/>
    <cellStyle name="40% - Ênfase6 9 2 3 2 2" xfId="5834"/>
    <cellStyle name="40% - Ênfase6 9 2 3 2 2 2" xfId="12093"/>
    <cellStyle name="40% - Ênfase6 9 2 3 2 3" xfId="8965"/>
    <cellStyle name="40% - Ênfase6 9 2 3 3" xfId="4270"/>
    <cellStyle name="40% - Ênfase6 9 2 3 3 2" xfId="10529"/>
    <cellStyle name="40% - Ênfase6 9 2 3 4" xfId="7401"/>
    <cellStyle name="40% - Ênfase6 9 2 4" xfId="1929"/>
    <cellStyle name="40% - Ênfase6 9 2 4 2" xfId="5058"/>
    <cellStyle name="40% - Ênfase6 9 2 4 2 2" xfId="11317"/>
    <cellStyle name="40% - Ênfase6 9 2 4 3" xfId="8189"/>
    <cellStyle name="40% - Ênfase6 9 2 5" xfId="3494"/>
    <cellStyle name="40% - Ênfase6 9 2 5 2" xfId="9753"/>
    <cellStyle name="40% - Ênfase6 9 2 6" xfId="6625"/>
    <cellStyle name="40% - Ênfase6 9 3" xfId="564"/>
    <cellStyle name="40% - Ênfase6 9 3 2" xfId="1341"/>
    <cellStyle name="40% - Ênfase6 9 3 2 2" xfId="2906"/>
    <cellStyle name="40% - Ênfase6 9 3 2 2 2" xfId="6035"/>
    <cellStyle name="40% - Ênfase6 9 3 2 2 2 2" xfId="12294"/>
    <cellStyle name="40% - Ênfase6 9 3 2 2 3" xfId="9166"/>
    <cellStyle name="40% - Ênfase6 9 3 2 3" xfId="4471"/>
    <cellStyle name="40% - Ênfase6 9 3 2 3 2" xfId="10730"/>
    <cellStyle name="40% - Ênfase6 9 3 2 4" xfId="7602"/>
    <cellStyle name="40% - Ênfase6 9 3 3" xfId="2130"/>
    <cellStyle name="40% - Ênfase6 9 3 3 2" xfId="5259"/>
    <cellStyle name="40% - Ênfase6 9 3 3 2 2" xfId="11518"/>
    <cellStyle name="40% - Ênfase6 9 3 3 3" xfId="8390"/>
    <cellStyle name="40% - Ênfase6 9 3 4" xfId="3695"/>
    <cellStyle name="40% - Ênfase6 9 3 4 2" xfId="9954"/>
    <cellStyle name="40% - Ênfase6 9 3 5" xfId="6826"/>
    <cellStyle name="40% - Ênfase6 9 4" xfId="953"/>
    <cellStyle name="40% - Ênfase6 9 4 2" xfId="2518"/>
    <cellStyle name="40% - Ênfase6 9 4 2 2" xfId="5647"/>
    <cellStyle name="40% - Ênfase6 9 4 2 2 2" xfId="11906"/>
    <cellStyle name="40% - Ênfase6 9 4 2 3" xfId="8778"/>
    <cellStyle name="40% - Ênfase6 9 4 3" xfId="4083"/>
    <cellStyle name="40% - Ênfase6 9 4 3 2" xfId="10342"/>
    <cellStyle name="40% - Ênfase6 9 4 4" xfId="7214"/>
    <cellStyle name="40% - Ênfase6 9 5" xfId="1742"/>
    <cellStyle name="40% - Ênfase6 9 5 2" xfId="4871"/>
    <cellStyle name="40% - Ênfase6 9 5 2 2" xfId="11130"/>
    <cellStyle name="40% - Ênfase6 9 5 3" xfId="8002"/>
    <cellStyle name="40% - Ênfase6 9 6" xfId="3307"/>
    <cellStyle name="40% - Ênfase6 9 6 2" xfId="9566"/>
    <cellStyle name="40% - Ênfase6 9 7" xfId="6438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 customBuiltin="1"/>
    <cellStyle name="Normal 10" xfId="806"/>
    <cellStyle name="Normal 10 2" xfId="2372"/>
    <cellStyle name="Normal 10 2 2" xfId="5501"/>
    <cellStyle name="Normal 10 2 2 2" xfId="11760"/>
    <cellStyle name="Normal 10 2 3" xfId="8632"/>
    <cellStyle name="Normal 10 3" xfId="3937"/>
    <cellStyle name="Normal 10 3 2" xfId="10196"/>
    <cellStyle name="Normal 10 4" xfId="7068"/>
    <cellStyle name="Normal 11" xfId="1596"/>
    <cellStyle name="Normal 12" xfId="3161"/>
    <cellStyle name="Normal 13" xfId="6277"/>
    <cellStyle name="Normal 13 2" xfId="12536"/>
    <cellStyle name="Normal 14" xfId="6305"/>
    <cellStyle name="Normal 15" xfId="6291"/>
    <cellStyle name="Normal 16" xfId="12560"/>
    <cellStyle name="Normal 17" xfId="12561"/>
    <cellStyle name="Normal 2" xfId="42"/>
    <cellStyle name="Normal 2 2" xfId="96"/>
    <cellStyle name="Normal 2 2 2" xfId="283"/>
    <cellStyle name="Normal 2 2 2 2" xfId="672"/>
    <cellStyle name="Normal 2 2 2 2 2" xfId="1449"/>
    <cellStyle name="Normal 2 2 2 2 2 2" xfId="3014"/>
    <cellStyle name="Normal 2 2 2 2 2 2 2" xfId="6143"/>
    <cellStyle name="Normal 2 2 2 2 2 2 2 2" xfId="12402"/>
    <cellStyle name="Normal 2 2 2 2 2 2 3" xfId="9274"/>
    <cellStyle name="Normal 2 2 2 2 2 3" xfId="4579"/>
    <cellStyle name="Normal 2 2 2 2 2 3 2" xfId="10838"/>
    <cellStyle name="Normal 2 2 2 2 2 4" xfId="7710"/>
    <cellStyle name="Normal 2 2 2 2 3" xfId="2238"/>
    <cellStyle name="Normal 2 2 2 2 3 2" xfId="5367"/>
    <cellStyle name="Normal 2 2 2 2 3 2 2" xfId="11626"/>
    <cellStyle name="Normal 2 2 2 2 3 3" xfId="8498"/>
    <cellStyle name="Normal 2 2 2 2 4" xfId="3803"/>
    <cellStyle name="Normal 2 2 2 2 4 2" xfId="10062"/>
    <cellStyle name="Normal 2 2 2 2 5" xfId="6934"/>
    <cellStyle name="Normal 2 2 2 3" xfId="1061"/>
    <cellStyle name="Normal 2 2 2 3 2" xfId="2626"/>
    <cellStyle name="Normal 2 2 2 3 2 2" xfId="5755"/>
    <cellStyle name="Normal 2 2 2 3 2 2 2" xfId="12014"/>
    <cellStyle name="Normal 2 2 2 3 2 3" xfId="8886"/>
    <cellStyle name="Normal 2 2 2 3 3" xfId="4191"/>
    <cellStyle name="Normal 2 2 2 3 3 2" xfId="10450"/>
    <cellStyle name="Normal 2 2 2 3 4" xfId="7322"/>
    <cellStyle name="Normal 2 2 2 4" xfId="1850"/>
    <cellStyle name="Normal 2 2 2 4 2" xfId="4979"/>
    <cellStyle name="Normal 2 2 2 4 2 2" xfId="11238"/>
    <cellStyle name="Normal 2 2 2 4 3" xfId="8110"/>
    <cellStyle name="Normal 2 2 2 5" xfId="3415"/>
    <cellStyle name="Normal 2 2 2 5 2" xfId="9674"/>
    <cellStyle name="Normal 2 2 2 6" xfId="6546"/>
    <cellStyle name="Normal 2 2 3" xfId="485"/>
    <cellStyle name="Normal 2 2 3 2" xfId="1262"/>
    <cellStyle name="Normal 2 2 3 2 2" xfId="2827"/>
    <cellStyle name="Normal 2 2 3 2 2 2" xfId="5956"/>
    <cellStyle name="Normal 2 2 3 2 2 2 2" xfId="12215"/>
    <cellStyle name="Normal 2 2 3 2 2 3" xfId="9087"/>
    <cellStyle name="Normal 2 2 3 2 3" xfId="4392"/>
    <cellStyle name="Normal 2 2 3 2 3 2" xfId="10651"/>
    <cellStyle name="Normal 2 2 3 2 4" xfId="7523"/>
    <cellStyle name="Normal 2 2 3 3" xfId="2051"/>
    <cellStyle name="Normal 2 2 3 3 2" xfId="5180"/>
    <cellStyle name="Normal 2 2 3 3 2 2" xfId="11439"/>
    <cellStyle name="Normal 2 2 3 3 3" xfId="8311"/>
    <cellStyle name="Normal 2 2 3 4" xfId="3616"/>
    <cellStyle name="Normal 2 2 3 4 2" xfId="9875"/>
    <cellStyle name="Normal 2 2 3 5" xfId="6747"/>
    <cellStyle name="Normal 2 2 4" xfId="874"/>
    <cellStyle name="Normal 2 2 4 2" xfId="2439"/>
    <cellStyle name="Normal 2 2 4 2 2" xfId="5568"/>
    <cellStyle name="Normal 2 2 4 2 2 2" xfId="11827"/>
    <cellStyle name="Normal 2 2 4 2 3" xfId="8699"/>
    <cellStyle name="Normal 2 2 4 3" xfId="4004"/>
    <cellStyle name="Normal 2 2 4 3 2" xfId="10263"/>
    <cellStyle name="Normal 2 2 4 4" xfId="7135"/>
    <cellStyle name="Normal 2 2 5" xfId="1663"/>
    <cellStyle name="Normal 2 2 5 2" xfId="4792"/>
    <cellStyle name="Normal 2 2 5 2 2" xfId="11051"/>
    <cellStyle name="Normal 2 2 5 3" xfId="7923"/>
    <cellStyle name="Normal 2 2 6" xfId="3228"/>
    <cellStyle name="Normal 2 2 6 2" xfId="9487"/>
    <cellStyle name="Normal 2 2 7" xfId="6359"/>
    <cellStyle name="Normal 2 3" xfId="230"/>
    <cellStyle name="Normal 2 3 2" xfId="619"/>
    <cellStyle name="Normal 2 3 2 2" xfId="1396"/>
    <cellStyle name="Normal 2 3 2 2 2" xfId="2961"/>
    <cellStyle name="Normal 2 3 2 2 2 2" xfId="6090"/>
    <cellStyle name="Normal 2 3 2 2 2 2 2" xfId="12349"/>
    <cellStyle name="Normal 2 3 2 2 2 3" xfId="9221"/>
    <cellStyle name="Normal 2 3 2 2 3" xfId="4526"/>
    <cellStyle name="Normal 2 3 2 2 3 2" xfId="10785"/>
    <cellStyle name="Normal 2 3 2 2 4" xfId="7657"/>
    <cellStyle name="Normal 2 3 2 3" xfId="2185"/>
    <cellStyle name="Normal 2 3 2 3 2" xfId="5314"/>
    <cellStyle name="Normal 2 3 2 3 2 2" xfId="11573"/>
    <cellStyle name="Normal 2 3 2 3 3" xfId="8445"/>
    <cellStyle name="Normal 2 3 2 4" xfId="3750"/>
    <cellStyle name="Normal 2 3 2 4 2" xfId="10009"/>
    <cellStyle name="Normal 2 3 2 5" xfId="6881"/>
    <cellStyle name="Normal 2 3 3" xfId="1008"/>
    <cellStyle name="Normal 2 3 3 2" xfId="2573"/>
    <cellStyle name="Normal 2 3 3 2 2" xfId="5702"/>
    <cellStyle name="Normal 2 3 3 2 2 2" xfId="11961"/>
    <cellStyle name="Normal 2 3 3 2 3" xfId="8833"/>
    <cellStyle name="Normal 2 3 3 3" xfId="4138"/>
    <cellStyle name="Normal 2 3 3 3 2" xfId="10397"/>
    <cellStyle name="Normal 2 3 3 4" xfId="7269"/>
    <cellStyle name="Normal 2 3 4" xfId="1797"/>
    <cellStyle name="Normal 2 3 4 2" xfId="4926"/>
    <cellStyle name="Normal 2 3 4 2 2" xfId="11185"/>
    <cellStyle name="Normal 2 3 4 3" xfId="8057"/>
    <cellStyle name="Normal 2 3 5" xfId="3362"/>
    <cellStyle name="Normal 2 3 5 2" xfId="9621"/>
    <cellStyle name="Normal 2 3 6" xfId="6493"/>
    <cellStyle name="Normal 2 4" xfId="432"/>
    <cellStyle name="Normal 2 4 2" xfId="1209"/>
    <cellStyle name="Normal 2 4 2 2" xfId="2774"/>
    <cellStyle name="Normal 2 4 2 2 2" xfId="5903"/>
    <cellStyle name="Normal 2 4 2 2 2 2" xfId="12162"/>
    <cellStyle name="Normal 2 4 2 2 3" xfId="9034"/>
    <cellStyle name="Normal 2 4 2 3" xfId="4339"/>
    <cellStyle name="Normal 2 4 2 3 2" xfId="10598"/>
    <cellStyle name="Normal 2 4 2 4" xfId="7470"/>
    <cellStyle name="Normal 2 4 3" xfId="1998"/>
    <cellStyle name="Normal 2 4 3 2" xfId="5127"/>
    <cellStyle name="Normal 2 4 3 2 2" xfId="11386"/>
    <cellStyle name="Normal 2 4 3 3" xfId="8258"/>
    <cellStyle name="Normal 2 4 4" xfId="3563"/>
    <cellStyle name="Normal 2 4 4 2" xfId="9822"/>
    <cellStyle name="Normal 2 4 5" xfId="6694"/>
    <cellStyle name="Normal 2 5" xfId="821"/>
    <cellStyle name="Normal 2 5 2" xfId="2386"/>
    <cellStyle name="Normal 2 5 2 2" xfId="5515"/>
    <cellStyle name="Normal 2 5 2 2 2" xfId="11774"/>
    <cellStyle name="Normal 2 5 2 3" xfId="8646"/>
    <cellStyle name="Normal 2 5 3" xfId="3951"/>
    <cellStyle name="Normal 2 5 3 2" xfId="10210"/>
    <cellStyle name="Normal 2 5 4" xfId="7082"/>
    <cellStyle name="Normal 2 6" xfId="1610"/>
    <cellStyle name="Normal 2 6 2" xfId="4739"/>
    <cellStyle name="Normal 2 6 2 2" xfId="10998"/>
    <cellStyle name="Normal 2 6 3" xfId="7870"/>
    <cellStyle name="Normal 2 7" xfId="3175"/>
    <cellStyle name="Normal 2 7 2" xfId="9434"/>
    <cellStyle name="Normal 2 8" xfId="6306"/>
    <cellStyle name="Normal 3" xfId="82"/>
    <cellStyle name="Normal 4" xfId="136"/>
    <cellStyle name="Normal 4 2" xfId="323"/>
    <cellStyle name="Normal 4 2 2" xfId="712"/>
    <cellStyle name="Normal 4 2 2 2" xfId="1489"/>
    <cellStyle name="Normal 4 2 2 2 2" xfId="3054"/>
    <cellStyle name="Normal 4 2 2 2 2 2" xfId="6183"/>
    <cellStyle name="Normal 4 2 2 2 2 2 2" xfId="12442"/>
    <cellStyle name="Normal 4 2 2 2 2 3" xfId="9314"/>
    <cellStyle name="Normal 4 2 2 2 3" xfId="4619"/>
    <cellStyle name="Normal 4 2 2 2 3 2" xfId="10878"/>
    <cellStyle name="Normal 4 2 2 2 4" xfId="7750"/>
    <cellStyle name="Normal 4 2 2 3" xfId="2278"/>
    <cellStyle name="Normal 4 2 2 3 2" xfId="5407"/>
    <cellStyle name="Normal 4 2 2 3 2 2" xfId="11666"/>
    <cellStyle name="Normal 4 2 2 3 3" xfId="8538"/>
    <cellStyle name="Normal 4 2 2 4" xfId="3843"/>
    <cellStyle name="Normal 4 2 2 4 2" xfId="10102"/>
    <cellStyle name="Normal 4 2 2 5" xfId="6974"/>
    <cellStyle name="Normal 4 2 3" xfId="1101"/>
    <cellStyle name="Normal 4 2 3 2" xfId="2666"/>
    <cellStyle name="Normal 4 2 3 2 2" xfId="5795"/>
    <cellStyle name="Normal 4 2 3 2 2 2" xfId="12054"/>
    <cellStyle name="Normal 4 2 3 2 3" xfId="8926"/>
    <cellStyle name="Normal 4 2 3 3" xfId="4231"/>
    <cellStyle name="Normal 4 2 3 3 2" xfId="10490"/>
    <cellStyle name="Normal 4 2 3 4" xfId="7362"/>
    <cellStyle name="Normal 4 2 4" xfId="1890"/>
    <cellStyle name="Normal 4 2 4 2" xfId="5019"/>
    <cellStyle name="Normal 4 2 4 2 2" xfId="11278"/>
    <cellStyle name="Normal 4 2 4 3" xfId="8150"/>
    <cellStyle name="Normal 4 2 5" xfId="3455"/>
    <cellStyle name="Normal 4 2 5 2" xfId="9714"/>
    <cellStyle name="Normal 4 2 6" xfId="6586"/>
    <cellStyle name="Normal 4 3" xfId="525"/>
    <cellStyle name="Normal 4 3 2" xfId="1302"/>
    <cellStyle name="Normal 4 3 2 2" xfId="2867"/>
    <cellStyle name="Normal 4 3 2 2 2" xfId="5996"/>
    <cellStyle name="Normal 4 3 2 2 2 2" xfId="12255"/>
    <cellStyle name="Normal 4 3 2 2 3" xfId="9127"/>
    <cellStyle name="Normal 4 3 2 3" xfId="4432"/>
    <cellStyle name="Normal 4 3 2 3 2" xfId="10691"/>
    <cellStyle name="Normal 4 3 2 4" xfId="7563"/>
    <cellStyle name="Normal 4 3 3" xfId="2091"/>
    <cellStyle name="Normal 4 3 3 2" xfId="5220"/>
    <cellStyle name="Normal 4 3 3 2 2" xfId="11479"/>
    <cellStyle name="Normal 4 3 3 3" xfId="8351"/>
    <cellStyle name="Normal 4 3 4" xfId="3656"/>
    <cellStyle name="Normal 4 3 4 2" xfId="9915"/>
    <cellStyle name="Normal 4 3 5" xfId="6787"/>
    <cellStyle name="Normal 4 4" xfId="914"/>
    <cellStyle name="Normal 4 4 2" xfId="2479"/>
    <cellStyle name="Normal 4 4 2 2" xfId="5608"/>
    <cellStyle name="Normal 4 4 2 2 2" xfId="11867"/>
    <cellStyle name="Normal 4 4 2 3" xfId="8739"/>
    <cellStyle name="Normal 4 4 3" xfId="4044"/>
    <cellStyle name="Normal 4 4 3 2" xfId="10303"/>
    <cellStyle name="Normal 4 4 4" xfId="7175"/>
    <cellStyle name="Normal 4 5" xfId="1703"/>
    <cellStyle name="Normal 4 5 2" xfId="4832"/>
    <cellStyle name="Normal 4 5 2 2" xfId="11091"/>
    <cellStyle name="Normal 4 5 3" xfId="7963"/>
    <cellStyle name="Normal 4 6" xfId="3268"/>
    <cellStyle name="Normal 4 6 2" xfId="9527"/>
    <cellStyle name="Normal 4 7" xfId="6399"/>
    <cellStyle name="Normal 5" xfId="176"/>
    <cellStyle name="Normal 5 2" xfId="363"/>
    <cellStyle name="Normal 5 2 2" xfId="752"/>
    <cellStyle name="Normal 5 2 2 2" xfId="1529"/>
    <cellStyle name="Normal 5 2 2 2 2" xfId="3094"/>
    <cellStyle name="Normal 5 2 2 2 2 2" xfId="6223"/>
    <cellStyle name="Normal 5 2 2 2 2 2 2" xfId="12482"/>
    <cellStyle name="Normal 5 2 2 2 2 3" xfId="9354"/>
    <cellStyle name="Normal 5 2 2 2 3" xfId="4659"/>
    <cellStyle name="Normal 5 2 2 2 3 2" xfId="10918"/>
    <cellStyle name="Normal 5 2 2 2 4" xfId="7790"/>
    <cellStyle name="Normal 5 2 2 3" xfId="2318"/>
    <cellStyle name="Normal 5 2 2 3 2" xfId="5447"/>
    <cellStyle name="Normal 5 2 2 3 2 2" xfId="11706"/>
    <cellStyle name="Normal 5 2 2 3 3" xfId="8578"/>
    <cellStyle name="Normal 5 2 2 4" xfId="3883"/>
    <cellStyle name="Normal 5 2 2 4 2" xfId="10142"/>
    <cellStyle name="Normal 5 2 2 5" xfId="7014"/>
    <cellStyle name="Normal 5 2 3" xfId="1141"/>
    <cellStyle name="Normal 5 2 3 2" xfId="2706"/>
    <cellStyle name="Normal 5 2 3 2 2" xfId="5835"/>
    <cellStyle name="Normal 5 2 3 2 2 2" xfId="12094"/>
    <cellStyle name="Normal 5 2 3 2 3" xfId="8966"/>
    <cellStyle name="Normal 5 2 3 3" xfId="4271"/>
    <cellStyle name="Normal 5 2 3 3 2" xfId="10530"/>
    <cellStyle name="Normal 5 2 3 4" xfId="7402"/>
    <cellStyle name="Normal 5 2 4" xfId="1930"/>
    <cellStyle name="Normal 5 2 4 2" xfId="5059"/>
    <cellStyle name="Normal 5 2 4 2 2" xfId="11318"/>
    <cellStyle name="Normal 5 2 4 3" xfId="8190"/>
    <cellStyle name="Normal 5 2 5" xfId="3495"/>
    <cellStyle name="Normal 5 2 5 2" xfId="9754"/>
    <cellStyle name="Normal 5 2 6" xfId="6626"/>
    <cellStyle name="Normal 5 3" xfId="565"/>
    <cellStyle name="Normal 5 3 2" xfId="1342"/>
    <cellStyle name="Normal 5 3 2 2" xfId="2907"/>
    <cellStyle name="Normal 5 3 2 2 2" xfId="6036"/>
    <cellStyle name="Normal 5 3 2 2 2 2" xfId="12295"/>
    <cellStyle name="Normal 5 3 2 2 3" xfId="9167"/>
    <cellStyle name="Normal 5 3 2 3" xfId="4472"/>
    <cellStyle name="Normal 5 3 2 3 2" xfId="10731"/>
    <cellStyle name="Normal 5 3 2 4" xfId="7603"/>
    <cellStyle name="Normal 5 3 3" xfId="2131"/>
    <cellStyle name="Normal 5 3 3 2" xfId="5260"/>
    <cellStyle name="Normal 5 3 3 2 2" xfId="11519"/>
    <cellStyle name="Normal 5 3 3 3" xfId="8391"/>
    <cellStyle name="Normal 5 3 4" xfId="3696"/>
    <cellStyle name="Normal 5 3 4 2" xfId="9955"/>
    <cellStyle name="Normal 5 3 5" xfId="6827"/>
    <cellStyle name="Normal 5 4" xfId="954"/>
    <cellStyle name="Normal 5 4 2" xfId="2519"/>
    <cellStyle name="Normal 5 4 2 2" xfId="5648"/>
    <cellStyle name="Normal 5 4 2 2 2" xfId="11907"/>
    <cellStyle name="Normal 5 4 2 3" xfId="8779"/>
    <cellStyle name="Normal 5 4 3" xfId="4084"/>
    <cellStyle name="Normal 5 4 3 2" xfId="10343"/>
    <cellStyle name="Normal 5 4 4" xfId="7215"/>
    <cellStyle name="Normal 5 5" xfId="1743"/>
    <cellStyle name="Normal 5 5 2" xfId="4872"/>
    <cellStyle name="Normal 5 5 2 2" xfId="11131"/>
    <cellStyle name="Normal 5 5 3" xfId="8003"/>
    <cellStyle name="Normal 5 6" xfId="3308"/>
    <cellStyle name="Normal 5 6 2" xfId="9567"/>
    <cellStyle name="Normal 5 7" xfId="6439"/>
    <cellStyle name="Normal 6" xfId="190"/>
    <cellStyle name="Normal 6 2" xfId="377"/>
    <cellStyle name="Normal 6 2 2" xfId="766"/>
    <cellStyle name="Normal 6 2 2 2" xfId="1543"/>
    <cellStyle name="Normal 6 2 2 2 2" xfId="3108"/>
    <cellStyle name="Normal 6 2 2 2 2 2" xfId="6237"/>
    <cellStyle name="Normal 6 2 2 2 2 2 2" xfId="12496"/>
    <cellStyle name="Normal 6 2 2 2 2 3" xfId="9368"/>
    <cellStyle name="Normal 6 2 2 2 3" xfId="4673"/>
    <cellStyle name="Normal 6 2 2 2 3 2" xfId="10932"/>
    <cellStyle name="Normal 6 2 2 2 4" xfId="7804"/>
    <cellStyle name="Normal 6 2 2 3" xfId="2332"/>
    <cellStyle name="Normal 6 2 2 3 2" xfId="5461"/>
    <cellStyle name="Normal 6 2 2 3 2 2" xfId="11720"/>
    <cellStyle name="Normal 6 2 2 3 3" xfId="8592"/>
    <cellStyle name="Normal 6 2 2 4" xfId="3897"/>
    <cellStyle name="Normal 6 2 2 4 2" xfId="10156"/>
    <cellStyle name="Normal 6 2 2 5" xfId="7028"/>
    <cellStyle name="Normal 6 2 3" xfId="1155"/>
    <cellStyle name="Normal 6 2 3 2" xfId="2720"/>
    <cellStyle name="Normal 6 2 3 2 2" xfId="5849"/>
    <cellStyle name="Normal 6 2 3 2 2 2" xfId="12108"/>
    <cellStyle name="Normal 6 2 3 2 3" xfId="8980"/>
    <cellStyle name="Normal 6 2 3 3" xfId="4285"/>
    <cellStyle name="Normal 6 2 3 3 2" xfId="10544"/>
    <cellStyle name="Normal 6 2 3 4" xfId="7416"/>
    <cellStyle name="Normal 6 2 4" xfId="1944"/>
    <cellStyle name="Normal 6 2 4 2" xfId="5073"/>
    <cellStyle name="Normal 6 2 4 2 2" xfId="11332"/>
    <cellStyle name="Normal 6 2 4 3" xfId="8204"/>
    <cellStyle name="Normal 6 2 5" xfId="3509"/>
    <cellStyle name="Normal 6 2 5 2" xfId="9768"/>
    <cellStyle name="Normal 6 2 6" xfId="6640"/>
    <cellStyle name="Normal 6 3" xfId="579"/>
    <cellStyle name="Normal 6 3 2" xfId="1356"/>
    <cellStyle name="Normal 6 3 2 2" xfId="2921"/>
    <cellStyle name="Normal 6 3 2 2 2" xfId="6050"/>
    <cellStyle name="Normal 6 3 2 2 2 2" xfId="12309"/>
    <cellStyle name="Normal 6 3 2 2 3" xfId="9181"/>
    <cellStyle name="Normal 6 3 2 3" xfId="4486"/>
    <cellStyle name="Normal 6 3 2 3 2" xfId="10745"/>
    <cellStyle name="Normal 6 3 2 4" xfId="7617"/>
    <cellStyle name="Normal 6 3 3" xfId="2145"/>
    <cellStyle name="Normal 6 3 3 2" xfId="5274"/>
    <cellStyle name="Normal 6 3 3 2 2" xfId="11533"/>
    <cellStyle name="Normal 6 3 3 3" xfId="8405"/>
    <cellStyle name="Normal 6 3 4" xfId="3710"/>
    <cellStyle name="Normal 6 3 4 2" xfId="9969"/>
    <cellStyle name="Normal 6 3 5" xfId="6841"/>
    <cellStyle name="Normal 6 4" xfId="968"/>
    <cellStyle name="Normal 6 4 2" xfId="2533"/>
    <cellStyle name="Normal 6 4 2 2" xfId="5662"/>
    <cellStyle name="Normal 6 4 2 2 2" xfId="11921"/>
    <cellStyle name="Normal 6 4 2 3" xfId="8793"/>
    <cellStyle name="Normal 6 4 3" xfId="4098"/>
    <cellStyle name="Normal 6 4 3 2" xfId="10357"/>
    <cellStyle name="Normal 6 4 4" xfId="7229"/>
    <cellStyle name="Normal 6 5" xfId="1757"/>
    <cellStyle name="Normal 6 5 2" xfId="4886"/>
    <cellStyle name="Normal 6 5 2 2" xfId="11145"/>
    <cellStyle name="Normal 6 5 3" xfId="8017"/>
    <cellStyle name="Normal 6 6" xfId="3322"/>
    <cellStyle name="Normal 6 6 2" xfId="9581"/>
    <cellStyle name="Normal 6 7" xfId="6453"/>
    <cellStyle name="Normal 7" xfId="431"/>
    <cellStyle name="Normal 8" xfId="417"/>
    <cellStyle name="Normal 8 2" xfId="1195"/>
    <cellStyle name="Normal 8 2 2" xfId="2760"/>
    <cellStyle name="Normal 8 2 2 2" xfId="5889"/>
    <cellStyle name="Normal 8 2 2 2 2" xfId="12148"/>
    <cellStyle name="Normal 8 2 2 3" xfId="9020"/>
    <cellStyle name="Normal 8 2 3" xfId="4325"/>
    <cellStyle name="Normal 8 2 3 2" xfId="10584"/>
    <cellStyle name="Normal 8 2 4" xfId="7456"/>
    <cellStyle name="Normal 8 3" xfId="1984"/>
    <cellStyle name="Normal 8 3 2" xfId="5113"/>
    <cellStyle name="Normal 8 3 2 2" xfId="11372"/>
    <cellStyle name="Normal 8 3 3" xfId="8244"/>
    <cellStyle name="Normal 8 4" xfId="3549"/>
    <cellStyle name="Normal 8 4 2" xfId="9808"/>
    <cellStyle name="Normal 8 5" xfId="6680"/>
    <cellStyle name="Normal 9" xfId="820"/>
    <cellStyle name="Nota" xfId="15" builtinId="10" customBuiltin="1"/>
    <cellStyle name="Nota 10" xfId="177"/>
    <cellStyle name="Nota 10 2" xfId="364"/>
    <cellStyle name="Nota 10 2 2" xfId="753"/>
    <cellStyle name="Nota 10 2 2 2" xfId="1530"/>
    <cellStyle name="Nota 10 2 2 2 2" xfId="3095"/>
    <cellStyle name="Nota 10 2 2 2 2 2" xfId="6224"/>
    <cellStyle name="Nota 10 2 2 2 2 2 2" xfId="12483"/>
    <cellStyle name="Nota 10 2 2 2 2 3" xfId="9355"/>
    <cellStyle name="Nota 10 2 2 2 3" xfId="4660"/>
    <cellStyle name="Nota 10 2 2 2 3 2" xfId="10919"/>
    <cellStyle name="Nota 10 2 2 2 4" xfId="7791"/>
    <cellStyle name="Nota 10 2 2 3" xfId="2319"/>
    <cellStyle name="Nota 10 2 2 3 2" xfId="5448"/>
    <cellStyle name="Nota 10 2 2 3 2 2" xfId="11707"/>
    <cellStyle name="Nota 10 2 2 3 3" xfId="8579"/>
    <cellStyle name="Nota 10 2 2 4" xfId="3884"/>
    <cellStyle name="Nota 10 2 2 4 2" xfId="10143"/>
    <cellStyle name="Nota 10 2 2 5" xfId="7015"/>
    <cellStyle name="Nota 10 2 3" xfId="1142"/>
    <cellStyle name="Nota 10 2 3 2" xfId="2707"/>
    <cellStyle name="Nota 10 2 3 2 2" xfId="5836"/>
    <cellStyle name="Nota 10 2 3 2 2 2" xfId="12095"/>
    <cellStyle name="Nota 10 2 3 2 3" xfId="8967"/>
    <cellStyle name="Nota 10 2 3 3" xfId="4272"/>
    <cellStyle name="Nota 10 2 3 3 2" xfId="10531"/>
    <cellStyle name="Nota 10 2 3 4" xfId="7403"/>
    <cellStyle name="Nota 10 2 4" xfId="1931"/>
    <cellStyle name="Nota 10 2 4 2" xfId="5060"/>
    <cellStyle name="Nota 10 2 4 2 2" xfId="11319"/>
    <cellStyle name="Nota 10 2 4 3" xfId="8191"/>
    <cellStyle name="Nota 10 2 5" xfId="3496"/>
    <cellStyle name="Nota 10 2 5 2" xfId="9755"/>
    <cellStyle name="Nota 10 2 6" xfId="6627"/>
    <cellStyle name="Nota 10 3" xfId="566"/>
    <cellStyle name="Nota 10 3 2" xfId="1343"/>
    <cellStyle name="Nota 10 3 2 2" xfId="2908"/>
    <cellStyle name="Nota 10 3 2 2 2" xfId="6037"/>
    <cellStyle name="Nota 10 3 2 2 2 2" xfId="12296"/>
    <cellStyle name="Nota 10 3 2 2 3" xfId="9168"/>
    <cellStyle name="Nota 10 3 2 3" xfId="4473"/>
    <cellStyle name="Nota 10 3 2 3 2" xfId="10732"/>
    <cellStyle name="Nota 10 3 2 4" xfId="7604"/>
    <cellStyle name="Nota 10 3 3" xfId="2132"/>
    <cellStyle name="Nota 10 3 3 2" xfId="5261"/>
    <cellStyle name="Nota 10 3 3 2 2" xfId="11520"/>
    <cellStyle name="Nota 10 3 3 3" xfId="8392"/>
    <cellStyle name="Nota 10 3 4" xfId="3697"/>
    <cellStyle name="Nota 10 3 4 2" xfId="9956"/>
    <cellStyle name="Nota 10 3 5" xfId="6828"/>
    <cellStyle name="Nota 10 4" xfId="955"/>
    <cellStyle name="Nota 10 4 2" xfId="2520"/>
    <cellStyle name="Nota 10 4 2 2" xfId="5649"/>
    <cellStyle name="Nota 10 4 2 2 2" xfId="11908"/>
    <cellStyle name="Nota 10 4 2 3" xfId="8780"/>
    <cellStyle name="Nota 10 4 3" xfId="4085"/>
    <cellStyle name="Nota 10 4 3 2" xfId="10344"/>
    <cellStyle name="Nota 10 4 4" xfId="7216"/>
    <cellStyle name="Nota 10 5" xfId="1744"/>
    <cellStyle name="Nota 10 5 2" xfId="4873"/>
    <cellStyle name="Nota 10 5 2 2" xfId="11132"/>
    <cellStyle name="Nota 10 5 3" xfId="8004"/>
    <cellStyle name="Nota 10 6" xfId="3309"/>
    <cellStyle name="Nota 10 6 2" xfId="9568"/>
    <cellStyle name="Nota 10 7" xfId="6440"/>
    <cellStyle name="Nota 11" xfId="191"/>
    <cellStyle name="Nota 11 2" xfId="378"/>
    <cellStyle name="Nota 11 2 2" xfId="767"/>
    <cellStyle name="Nota 11 2 2 2" xfId="1544"/>
    <cellStyle name="Nota 11 2 2 2 2" xfId="3109"/>
    <cellStyle name="Nota 11 2 2 2 2 2" xfId="6238"/>
    <cellStyle name="Nota 11 2 2 2 2 2 2" xfId="12497"/>
    <cellStyle name="Nota 11 2 2 2 2 3" xfId="9369"/>
    <cellStyle name="Nota 11 2 2 2 3" xfId="4674"/>
    <cellStyle name="Nota 11 2 2 2 3 2" xfId="10933"/>
    <cellStyle name="Nota 11 2 2 2 4" xfId="7805"/>
    <cellStyle name="Nota 11 2 2 3" xfId="2333"/>
    <cellStyle name="Nota 11 2 2 3 2" xfId="5462"/>
    <cellStyle name="Nota 11 2 2 3 2 2" xfId="11721"/>
    <cellStyle name="Nota 11 2 2 3 3" xfId="8593"/>
    <cellStyle name="Nota 11 2 2 4" xfId="3898"/>
    <cellStyle name="Nota 11 2 2 4 2" xfId="10157"/>
    <cellStyle name="Nota 11 2 2 5" xfId="7029"/>
    <cellStyle name="Nota 11 2 3" xfId="1156"/>
    <cellStyle name="Nota 11 2 3 2" xfId="2721"/>
    <cellStyle name="Nota 11 2 3 2 2" xfId="5850"/>
    <cellStyle name="Nota 11 2 3 2 2 2" xfId="12109"/>
    <cellStyle name="Nota 11 2 3 2 3" xfId="8981"/>
    <cellStyle name="Nota 11 2 3 3" xfId="4286"/>
    <cellStyle name="Nota 11 2 3 3 2" xfId="10545"/>
    <cellStyle name="Nota 11 2 3 4" xfId="7417"/>
    <cellStyle name="Nota 11 2 4" xfId="1945"/>
    <cellStyle name="Nota 11 2 4 2" xfId="5074"/>
    <cellStyle name="Nota 11 2 4 2 2" xfId="11333"/>
    <cellStyle name="Nota 11 2 4 3" xfId="8205"/>
    <cellStyle name="Nota 11 2 5" xfId="3510"/>
    <cellStyle name="Nota 11 2 5 2" xfId="9769"/>
    <cellStyle name="Nota 11 2 6" xfId="6641"/>
    <cellStyle name="Nota 11 3" xfId="580"/>
    <cellStyle name="Nota 11 3 2" xfId="1357"/>
    <cellStyle name="Nota 11 3 2 2" xfId="2922"/>
    <cellStyle name="Nota 11 3 2 2 2" xfId="6051"/>
    <cellStyle name="Nota 11 3 2 2 2 2" xfId="12310"/>
    <cellStyle name="Nota 11 3 2 2 3" xfId="9182"/>
    <cellStyle name="Nota 11 3 2 3" xfId="4487"/>
    <cellStyle name="Nota 11 3 2 3 2" xfId="10746"/>
    <cellStyle name="Nota 11 3 2 4" xfId="7618"/>
    <cellStyle name="Nota 11 3 3" xfId="2146"/>
    <cellStyle name="Nota 11 3 3 2" xfId="5275"/>
    <cellStyle name="Nota 11 3 3 2 2" xfId="11534"/>
    <cellStyle name="Nota 11 3 3 3" xfId="8406"/>
    <cellStyle name="Nota 11 3 4" xfId="3711"/>
    <cellStyle name="Nota 11 3 4 2" xfId="9970"/>
    <cellStyle name="Nota 11 3 5" xfId="6842"/>
    <cellStyle name="Nota 11 4" xfId="969"/>
    <cellStyle name="Nota 11 4 2" xfId="2534"/>
    <cellStyle name="Nota 11 4 2 2" xfId="5663"/>
    <cellStyle name="Nota 11 4 2 2 2" xfId="11922"/>
    <cellStyle name="Nota 11 4 2 3" xfId="8794"/>
    <cellStyle name="Nota 11 4 3" xfId="4099"/>
    <cellStyle name="Nota 11 4 3 2" xfId="10358"/>
    <cellStyle name="Nota 11 4 4" xfId="7230"/>
    <cellStyle name="Nota 11 5" xfId="1758"/>
    <cellStyle name="Nota 11 5 2" xfId="4887"/>
    <cellStyle name="Nota 11 5 2 2" xfId="11146"/>
    <cellStyle name="Nota 11 5 3" xfId="8018"/>
    <cellStyle name="Nota 11 6" xfId="3323"/>
    <cellStyle name="Nota 11 6 2" xfId="9582"/>
    <cellStyle name="Nota 11 7" xfId="6454"/>
    <cellStyle name="Nota 12" xfId="217"/>
    <cellStyle name="Nota 12 2" xfId="606"/>
    <cellStyle name="Nota 12 2 2" xfId="1383"/>
    <cellStyle name="Nota 12 2 2 2" xfId="2948"/>
    <cellStyle name="Nota 12 2 2 2 2" xfId="6077"/>
    <cellStyle name="Nota 12 2 2 2 2 2" xfId="12336"/>
    <cellStyle name="Nota 12 2 2 2 3" xfId="9208"/>
    <cellStyle name="Nota 12 2 2 3" xfId="4513"/>
    <cellStyle name="Nota 12 2 2 3 2" xfId="10772"/>
    <cellStyle name="Nota 12 2 2 4" xfId="7644"/>
    <cellStyle name="Nota 12 2 3" xfId="2172"/>
    <cellStyle name="Nota 12 2 3 2" xfId="5301"/>
    <cellStyle name="Nota 12 2 3 2 2" xfId="11560"/>
    <cellStyle name="Nota 12 2 3 3" xfId="8432"/>
    <cellStyle name="Nota 12 2 4" xfId="3737"/>
    <cellStyle name="Nota 12 2 4 2" xfId="9996"/>
    <cellStyle name="Nota 12 2 5" xfId="6868"/>
    <cellStyle name="Nota 12 3" xfId="995"/>
    <cellStyle name="Nota 12 3 2" xfId="2560"/>
    <cellStyle name="Nota 12 3 2 2" xfId="5689"/>
    <cellStyle name="Nota 12 3 2 2 2" xfId="11948"/>
    <cellStyle name="Nota 12 3 2 3" xfId="8820"/>
    <cellStyle name="Nota 12 3 3" xfId="4125"/>
    <cellStyle name="Nota 12 3 3 2" xfId="10384"/>
    <cellStyle name="Nota 12 3 4" xfId="7256"/>
    <cellStyle name="Nota 12 4" xfId="1784"/>
    <cellStyle name="Nota 12 4 2" xfId="4913"/>
    <cellStyle name="Nota 12 4 2 2" xfId="11172"/>
    <cellStyle name="Nota 12 4 3" xfId="8044"/>
    <cellStyle name="Nota 12 5" xfId="3349"/>
    <cellStyle name="Nota 12 5 2" xfId="9608"/>
    <cellStyle name="Nota 12 6" xfId="6480"/>
    <cellStyle name="Nota 13" xfId="391"/>
    <cellStyle name="Nota 13 2" xfId="780"/>
    <cellStyle name="Nota 13 2 2" xfId="1557"/>
    <cellStyle name="Nota 13 2 2 2" xfId="3122"/>
    <cellStyle name="Nota 13 2 2 2 2" xfId="6251"/>
    <cellStyle name="Nota 13 2 2 2 2 2" xfId="12510"/>
    <cellStyle name="Nota 13 2 2 2 3" xfId="9382"/>
    <cellStyle name="Nota 13 2 2 3" xfId="4687"/>
    <cellStyle name="Nota 13 2 2 3 2" xfId="10946"/>
    <cellStyle name="Nota 13 2 2 4" xfId="7818"/>
    <cellStyle name="Nota 13 2 3" xfId="2346"/>
    <cellStyle name="Nota 13 2 3 2" xfId="5475"/>
    <cellStyle name="Nota 13 2 3 2 2" xfId="11734"/>
    <cellStyle name="Nota 13 2 3 3" xfId="8606"/>
    <cellStyle name="Nota 13 2 4" xfId="3911"/>
    <cellStyle name="Nota 13 2 4 2" xfId="10170"/>
    <cellStyle name="Nota 13 2 5" xfId="7042"/>
    <cellStyle name="Nota 13 3" xfId="1169"/>
    <cellStyle name="Nota 13 3 2" xfId="2734"/>
    <cellStyle name="Nota 13 3 2 2" xfId="5863"/>
    <cellStyle name="Nota 13 3 2 2 2" xfId="12122"/>
    <cellStyle name="Nota 13 3 2 3" xfId="8994"/>
    <cellStyle name="Nota 13 3 3" xfId="4299"/>
    <cellStyle name="Nota 13 3 3 2" xfId="10558"/>
    <cellStyle name="Nota 13 3 4" xfId="7430"/>
    <cellStyle name="Nota 13 4" xfId="1958"/>
    <cellStyle name="Nota 13 4 2" xfId="5087"/>
    <cellStyle name="Nota 13 4 2 2" xfId="11346"/>
    <cellStyle name="Nota 13 4 3" xfId="8218"/>
    <cellStyle name="Nota 13 5" xfId="3523"/>
    <cellStyle name="Nota 13 5 2" xfId="9782"/>
    <cellStyle name="Nota 13 6" xfId="6654"/>
    <cellStyle name="Nota 14" xfId="204"/>
    <cellStyle name="Nota 14 2" xfId="593"/>
    <cellStyle name="Nota 14 2 2" xfId="1370"/>
    <cellStyle name="Nota 14 2 2 2" xfId="2935"/>
    <cellStyle name="Nota 14 2 2 2 2" xfId="6064"/>
    <cellStyle name="Nota 14 2 2 2 2 2" xfId="12323"/>
    <cellStyle name="Nota 14 2 2 2 3" xfId="9195"/>
    <cellStyle name="Nota 14 2 2 3" xfId="4500"/>
    <cellStyle name="Nota 14 2 2 3 2" xfId="10759"/>
    <cellStyle name="Nota 14 2 2 4" xfId="7631"/>
    <cellStyle name="Nota 14 2 3" xfId="2159"/>
    <cellStyle name="Nota 14 2 3 2" xfId="5288"/>
    <cellStyle name="Nota 14 2 3 2 2" xfId="11547"/>
    <cellStyle name="Nota 14 2 3 3" xfId="8419"/>
    <cellStyle name="Nota 14 2 4" xfId="3724"/>
    <cellStyle name="Nota 14 2 4 2" xfId="9983"/>
    <cellStyle name="Nota 14 2 5" xfId="6855"/>
    <cellStyle name="Nota 14 3" xfId="982"/>
    <cellStyle name="Nota 14 3 2" xfId="2547"/>
    <cellStyle name="Nota 14 3 2 2" xfId="5676"/>
    <cellStyle name="Nota 14 3 2 2 2" xfId="11935"/>
    <cellStyle name="Nota 14 3 2 3" xfId="8807"/>
    <cellStyle name="Nota 14 3 3" xfId="4112"/>
    <cellStyle name="Nota 14 3 3 2" xfId="10371"/>
    <cellStyle name="Nota 14 3 4" xfId="7243"/>
    <cellStyle name="Nota 14 4" xfId="1771"/>
    <cellStyle name="Nota 14 4 2" xfId="4900"/>
    <cellStyle name="Nota 14 4 2 2" xfId="11159"/>
    <cellStyle name="Nota 14 4 3" xfId="8031"/>
    <cellStyle name="Nota 14 5" xfId="3336"/>
    <cellStyle name="Nota 14 5 2" xfId="9595"/>
    <cellStyle name="Nota 14 6" xfId="6467"/>
    <cellStyle name="Nota 15" xfId="404"/>
    <cellStyle name="Nota 15 2" xfId="793"/>
    <cellStyle name="Nota 15 2 2" xfId="1570"/>
    <cellStyle name="Nota 15 2 2 2" xfId="3135"/>
    <cellStyle name="Nota 15 2 2 2 2" xfId="6264"/>
    <cellStyle name="Nota 15 2 2 2 2 2" xfId="12523"/>
    <cellStyle name="Nota 15 2 2 2 3" xfId="9395"/>
    <cellStyle name="Nota 15 2 2 3" xfId="4700"/>
    <cellStyle name="Nota 15 2 2 3 2" xfId="10959"/>
    <cellStyle name="Nota 15 2 2 4" xfId="7831"/>
    <cellStyle name="Nota 15 2 3" xfId="2359"/>
    <cellStyle name="Nota 15 2 3 2" xfId="5488"/>
    <cellStyle name="Nota 15 2 3 2 2" xfId="11747"/>
    <cellStyle name="Nota 15 2 3 3" xfId="8619"/>
    <cellStyle name="Nota 15 2 4" xfId="3924"/>
    <cellStyle name="Nota 15 2 4 2" xfId="10183"/>
    <cellStyle name="Nota 15 2 5" xfId="7055"/>
    <cellStyle name="Nota 15 3" xfId="1182"/>
    <cellStyle name="Nota 15 3 2" xfId="2747"/>
    <cellStyle name="Nota 15 3 2 2" xfId="5876"/>
    <cellStyle name="Nota 15 3 2 2 2" xfId="12135"/>
    <cellStyle name="Nota 15 3 2 3" xfId="9007"/>
    <cellStyle name="Nota 15 3 3" xfId="4312"/>
    <cellStyle name="Nota 15 3 3 2" xfId="10571"/>
    <cellStyle name="Nota 15 3 4" xfId="7443"/>
    <cellStyle name="Nota 15 4" xfId="1971"/>
    <cellStyle name="Nota 15 4 2" xfId="5100"/>
    <cellStyle name="Nota 15 4 2 2" xfId="11359"/>
    <cellStyle name="Nota 15 4 3" xfId="8231"/>
    <cellStyle name="Nota 15 5" xfId="3536"/>
    <cellStyle name="Nota 15 5 2" xfId="9795"/>
    <cellStyle name="Nota 15 6" xfId="6667"/>
    <cellStyle name="Nota 16" xfId="418"/>
    <cellStyle name="Nota 16 2" xfId="1196"/>
    <cellStyle name="Nota 16 2 2" xfId="2761"/>
    <cellStyle name="Nota 16 2 2 2" xfId="5890"/>
    <cellStyle name="Nota 16 2 2 2 2" xfId="12149"/>
    <cellStyle name="Nota 16 2 2 3" xfId="9021"/>
    <cellStyle name="Nota 16 2 3" xfId="4326"/>
    <cellStyle name="Nota 16 2 3 2" xfId="10585"/>
    <cellStyle name="Nota 16 2 4" xfId="7457"/>
    <cellStyle name="Nota 16 3" xfId="1985"/>
    <cellStyle name="Nota 16 3 2" xfId="5114"/>
    <cellStyle name="Nota 16 3 2 2" xfId="11373"/>
    <cellStyle name="Nota 16 3 3" xfId="8245"/>
    <cellStyle name="Nota 16 4" xfId="3550"/>
    <cellStyle name="Nota 16 4 2" xfId="9809"/>
    <cellStyle name="Nota 16 5" xfId="6681"/>
    <cellStyle name="Nota 17" xfId="807"/>
    <cellStyle name="Nota 17 2" xfId="2373"/>
    <cellStyle name="Nota 17 2 2" xfId="5502"/>
    <cellStyle name="Nota 17 2 2 2" xfId="11761"/>
    <cellStyle name="Nota 17 2 3" xfId="8633"/>
    <cellStyle name="Nota 17 3" xfId="3938"/>
    <cellStyle name="Nota 17 3 2" xfId="10197"/>
    <cellStyle name="Nota 17 4" xfId="7069"/>
    <cellStyle name="Nota 18" xfId="1583"/>
    <cellStyle name="Nota 18 2" xfId="4713"/>
    <cellStyle name="Nota 18 2 2" xfId="10972"/>
    <cellStyle name="Nota 18 3" xfId="7844"/>
    <cellStyle name="Nota 19" xfId="1597"/>
    <cellStyle name="Nota 19 2" xfId="4726"/>
    <cellStyle name="Nota 19 2 2" xfId="10985"/>
    <cellStyle name="Nota 19 3" xfId="7857"/>
    <cellStyle name="Nota 2" xfId="43"/>
    <cellStyle name="Nota 2 2" xfId="97"/>
    <cellStyle name="Nota 2 2 2" xfId="284"/>
    <cellStyle name="Nota 2 2 2 2" xfId="673"/>
    <cellStyle name="Nota 2 2 2 2 2" xfId="1450"/>
    <cellStyle name="Nota 2 2 2 2 2 2" xfId="3015"/>
    <cellStyle name="Nota 2 2 2 2 2 2 2" xfId="6144"/>
    <cellStyle name="Nota 2 2 2 2 2 2 2 2" xfId="12403"/>
    <cellStyle name="Nota 2 2 2 2 2 2 3" xfId="9275"/>
    <cellStyle name="Nota 2 2 2 2 2 3" xfId="4580"/>
    <cellStyle name="Nota 2 2 2 2 2 3 2" xfId="10839"/>
    <cellStyle name="Nota 2 2 2 2 2 4" xfId="7711"/>
    <cellStyle name="Nota 2 2 2 2 3" xfId="2239"/>
    <cellStyle name="Nota 2 2 2 2 3 2" xfId="5368"/>
    <cellStyle name="Nota 2 2 2 2 3 2 2" xfId="11627"/>
    <cellStyle name="Nota 2 2 2 2 3 3" xfId="8499"/>
    <cellStyle name="Nota 2 2 2 2 4" xfId="3804"/>
    <cellStyle name="Nota 2 2 2 2 4 2" xfId="10063"/>
    <cellStyle name="Nota 2 2 2 2 5" xfId="6935"/>
    <cellStyle name="Nota 2 2 2 3" xfId="1062"/>
    <cellStyle name="Nota 2 2 2 3 2" xfId="2627"/>
    <cellStyle name="Nota 2 2 2 3 2 2" xfId="5756"/>
    <cellStyle name="Nota 2 2 2 3 2 2 2" xfId="12015"/>
    <cellStyle name="Nota 2 2 2 3 2 3" xfId="8887"/>
    <cellStyle name="Nota 2 2 2 3 3" xfId="4192"/>
    <cellStyle name="Nota 2 2 2 3 3 2" xfId="10451"/>
    <cellStyle name="Nota 2 2 2 3 4" xfId="7323"/>
    <cellStyle name="Nota 2 2 2 4" xfId="1851"/>
    <cellStyle name="Nota 2 2 2 4 2" xfId="4980"/>
    <cellStyle name="Nota 2 2 2 4 2 2" xfId="11239"/>
    <cellStyle name="Nota 2 2 2 4 3" xfId="8111"/>
    <cellStyle name="Nota 2 2 2 5" xfId="3416"/>
    <cellStyle name="Nota 2 2 2 5 2" xfId="9675"/>
    <cellStyle name="Nota 2 2 2 6" xfId="6547"/>
    <cellStyle name="Nota 2 2 3" xfId="486"/>
    <cellStyle name="Nota 2 2 3 2" xfId="1263"/>
    <cellStyle name="Nota 2 2 3 2 2" xfId="2828"/>
    <cellStyle name="Nota 2 2 3 2 2 2" xfId="5957"/>
    <cellStyle name="Nota 2 2 3 2 2 2 2" xfId="12216"/>
    <cellStyle name="Nota 2 2 3 2 2 3" xfId="9088"/>
    <cellStyle name="Nota 2 2 3 2 3" xfId="4393"/>
    <cellStyle name="Nota 2 2 3 2 3 2" xfId="10652"/>
    <cellStyle name="Nota 2 2 3 2 4" xfId="7524"/>
    <cellStyle name="Nota 2 2 3 3" xfId="2052"/>
    <cellStyle name="Nota 2 2 3 3 2" xfId="5181"/>
    <cellStyle name="Nota 2 2 3 3 2 2" xfId="11440"/>
    <cellStyle name="Nota 2 2 3 3 3" xfId="8312"/>
    <cellStyle name="Nota 2 2 3 4" xfId="3617"/>
    <cellStyle name="Nota 2 2 3 4 2" xfId="9876"/>
    <cellStyle name="Nota 2 2 3 5" xfId="6748"/>
    <cellStyle name="Nota 2 2 4" xfId="875"/>
    <cellStyle name="Nota 2 2 4 2" xfId="2440"/>
    <cellStyle name="Nota 2 2 4 2 2" xfId="5569"/>
    <cellStyle name="Nota 2 2 4 2 2 2" xfId="11828"/>
    <cellStyle name="Nota 2 2 4 2 3" xfId="8700"/>
    <cellStyle name="Nota 2 2 4 3" xfId="4005"/>
    <cellStyle name="Nota 2 2 4 3 2" xfId="10264"/>
    <cellStyle name="Nota 2 2 4 4" xfId="7136"/>
    <cellStyle name="Nota 2 2 5" xfId="1664"/>
    <cellStyle name="Nota 2 2 5 2" xfId="4793"/>
    <cellStyle name="Nota 2 2 5 2 2" xfId="11052"/>
    <cellStyle name="Nota 2 2 5 3" xfId="7924"/>
    <cellStyle name="Nota 2 2 6" xfId="3229"/>
    <cellStyle name="Nota 2 2 6 2" xfId="9488"/>
    <cellStyle name="Nota 2 2 7" xfId="6360"/>
    <cellStyle name="Nota 2 3" xfId="231"/>
    <cellStyle name="Nota 2 3 2" xfId="620"/>
    <cellStyle name="Nota 2 3 2 2" xfId="1397"/>
    <cellStyle name="Nota 2 3 2 2 2" xfId="2962"/>
    <cellStyle name="Nota 2 3 2 2 2 2" xfId="6091"/>
    <cellStyle name="Nota 2 3 2 2 2 2 2" xfId="12350"/>
    <cellStyle name="Nota 2 3 2 2 2 3" xfId="9222"/>
    <cellStyle name="Nota 2 3 2 2 3" xfId="4527"/>
    <cellStyle name="Nota 2 3 2 2 3 2" xfId="10786"/>
    <cellStyle name="Nota 2 3 2 2 4" xfId="7658"/>
    <cellStyle name="Nota 2 3 2 3" xfId="2186"/>
    <cellStyle name="Nota 2 3 2 3 2" xfId="5315"/>
    <cellStyle name="Nota 2 3 2 3 2 2" xfId="11574"/>
    <cellStyle name="Nota 2 3 2 3 3" xfId="8446"/>
    <cellStyle name="Nota 2 3 2 4" xfId="3751"/>
    <cellStyle name="Nota 2 3 2 4 2" xfId="10010"/>
    <cellStyle name="Nota 2 3 2 5" xfId="6882"/>
    <cellStyle name="Nota 2 3 3" xfId="1009"/>
    <cellStyle name="Nota 2 3 3 2" xfId="2574"/>
    <cellStyle name="Nota 2 3 3 2 2" xfId="5703"/>
    <cellStyle name="Nota 2 3 3 2 2 2" xfId="11962"/>
    <cellStyle name="Nota 2 3 3 2 3" xfId="8834"/>
    <cellStyle name="Nota 2 3 3 3" xfId="4139"/>
    <cellStyle name="Nota 2 3 3 3 2" xfId="10398"/>
    <cellStyle name="Nota 2 3 3 4" xfId="7270"/>
    <cellStyle name="Nota 2 3 4" xfId="1798"/>
    <cellStyle name="Nota 2 3 4 2" xfId="4927"/>
    <cellStyle name="Nota 2 3 4 2 2" xfId="11186"/>
    <cellStyle name="Nota 2 3 4 3" xfId="8058"/>
    <cellStyle name="Nota 2 3 5" xfId="3363"/>
    <cellStyle name="Nota 2 3 5 2" xfId="9622"/>
    <cellStyle name="Nota 2 3 6" xfId="6494"/>
    <cellStyle name="Nota 2 4" xfId="433"/>
    <cellStyle name="Nota 2 4 2" xfId="1210"/>
    <cellStyle name="Nota 2 4 2 2" xfId="2775"/>
    <cellStyle name="Nota 2 4 2 2 2" xfId="5904"/>
    <cellStyle name="Nota 2 4 2 2 2 2" xfId="12163"/>
    <cellStyle name="Nota 2 4 2 2 3" xfId="9035"/>
    <cellStyle name="Nota 2 4 2 3" xfId="4340"/>
    <cellStyle name="Nota 2 4 2 3 2" xfId="10599"/>
    <cellStyle name="Nota 2 4 2 4" xfId="7471"/>
    <cellStyle name="Nota 2 4 3" xfId="1999"/>
    <cellStyle name="Nota 2 4 3 2" xfId="5128"/>
    <cellStyle name="Nota 2 4 3 2 2" xfId="11387"/>
    <cellStyle name="Nota 2 4 3 3" xfId="8259"/>
    <cellStyle name="Nota 2 4 4" xfId="3564"/>
    <cellStyle name="Nota 2 4 4 2" xfId="9823"/>
    <cellStyle name="Nota 2 4 5" xfId="6695"/>
    <cellStyle name="Nota 2 5" xfId="822"/>
    <cellStyle name="Nota 2 5 2" xfId="2387"/>
    <cellStyle name="Nota 2 5 2 2" xfId="5516"/>
    <cellStyle name="Nota 2 5 2 2 2" xfId="11775"/>
    <cellStyle name="Nota 2 5 2 3" xfId="8647"/>
    <cellStyle name="Nota 2 5 3" xfId="3952"/>
    <cellStyle name="Nota 2 5 3 2" xfId="10211"/>
    <cellStyle name="Nota 2 5 4" xfId="7083"/>
    <cellStyle name="Nota 2 6" xfId="1611"/>
    <cellStyle name="Nota 2 6 2" xfId="4740"/>
    <cellStyle name="Nota 2 6 2 2" xfId="10999"/>
    <cellStyle name="Nota 2 6 3" xfId="7871"/>
    <cellStyle name="Nota 2 7" xfId="3176"/>
    <cellStyle name="Nota 2 7 2" xfId="9435"/>
    <cellStyle name="Nota 2 8" xfId="6307"/>
    <cellStyle name="Nota 20" xfId="3162"/>
    <cellStyle name="Nota 20 2" xfId="9421"/>
    <cellStyle name="Nota 21" xfId="3148"/>
    <cellStyle name="Nota 21 2" xfId="9408"/>
    <cellStyle name="Nota 22" xfId="6278"/>
    <cellStyle name="Nota 22 2" xfId="12537"/>
    <cellStyle name="Nota 23" xfId="6292"/>
    <cellStyle name="Nota 24" xfId="12563"/>
    <cellStyle name="Nota 3" xfId="56"/>
    <cellStyle name="Nota 3 2" xfId="110"/>
    <cellStyle name="Nota 3 2 2" xfId="297"/>
    <cellStyle name="Nota 3 2 2 2" xfId="686"/>
    <cellStyle name="Nota 3 2 2 2 2" xfId="1463"/>
    <cellStyle name="Nota 3 2 2 2 2 2" xfId="3028"/>
    <cellStyle name="Nota 3 2 2 2 2 2 2" xfId="6157"/>
    <cellStyle name="Nota 3 2 2 2 2 2 2 2" xfId="12416"/>
    <cellStyle name="Nota 3 2 2 2 2 2 3" xfId="9288"/>
    <cellStyle name="Nota 3 2 2 2 2 3" xfId="4593"/>
    <cellStyle name="Nota 3 2 2 2 2 3 2" xfId="10852"/>
    <cellStyle name="Nota 3 2 2 2 2 4" xfId="7724"/>
    <cellStyle name="Nota 3 2 2 2 3" xfId="2252"/>
    <cellStyle name="Nota 3 2 2 2 3 2" xfId="5381"/>
    <cellStyle name="Nota 3 2 2 2 3 2 2" xfId="11640"/>
    <cellStyle name="Nota 3 2 2 2 3 3" xfId="8512"/>
    <cellStyle name="Nota 3 2 2 2 4" xfId="3817"/>
    <cellStyle name="Nota 3 2 2 2 4 2" xfId="10076"/>
    <cellStyle name="Nota 3 2 2 2 5" xfId="6948"/>
    <cellStyle name="Nota 3 2 2 3" xfId="1075"/>
    <cellStyle name="Nota 3 2 2 3 2" xfId="2640"/>
    <cellStyle name="Nota 3 2 2 3 2 2" xfId="5769"/>
    <cellStyle name="Nota 3 2 2 3 2 2 2" xfId="12028"/>
    <cellStyle name="Nota 3 2 2 3 2 3" xfId="8900"/>
    <cellStyle name="Nota 3 2 2 3 3" xfId="4205"/>
    <cellStyle name="Nota 3 2 2 3 3 2" xfId="10464"/>
    <cellStyle name="Nota 3 2 2 3 4" xfId="7336"/>
    <cellStyle name="Nota 3 2 2 4" xfId="1864"/>
    <cellStyle name="Nota 3 2 2 4 2" xfId="4993"/>
    <cellStyle name="Nota 3 2 2 4 2 2" xfId="11252"/>
    <cellStyle name="Nota 3 2 2 4 3" xfId="8124"/>
    <cellStyle name="Nota 3 2 2 5" xfId="3429"/>
    <cellStyle name="Nota 3 2 2 5 2" xfId="9688"/>
    <cellStyle name="Nota 3 2 2 6" xfId="6560"/>
    <cellStyle name="Nota 3 2 3" xfId="499"/>
    <cellStyle name="Nota 3 2 3 2" xfId="1276"/>
    <cellStyle name="Nota 3 2 3 2 2" xfId="2841"/>
    <cellStyle name="Nota 3 2 3 2 2 2" xfId="5970"/>
    <cellStyle name="Nota 3 2 3 2 2 2 2" xfId="12229"/>
    <cellStyle name="Nota 3 2 3 2 2 3" xfId="9101"/>
    <cellStyle name="Nota 3 2 3 2 3" xfId="4406"/>
    <cellStyle name="Nota 3 2 3 2 3 2" xfId="10665"/>
    <cellStyle name="Nota 3 2 3 2 4" xfId="7537"/>
    <cellStyle name="Nota 3 2 3 3" xfId="2065"/>
    <cellStyle name="Nota 3 2 3 3 2" xfId="5194"/>
    <cellStyle name="Nota 3 2 3 3 2 2" xfId="11453"/>
    <cellStyle name="Nota 3 2 3 3 3" xfId="8325"/>
    <cellStyle name="Nota 3 2 3 4" xfId="3630"/>
    <cellStyle name="Nota 3 2 3 4 2" xfId="9889"/>
    <cellStyle name="Nota 3 2 3 5" xfId="6761"/>
    <cellStyle name="Nota 3 2 4" xfId="888"/>
    <cellStyle name="Nota 3 2 4 2" xfId="2453"/>
    <cellStyle name="Nota 3 2 4 2 2" xfId="5582"/>
    <cellStyle name="Nota 3 2 4 2 2 2" xfId="11841"/>
    <cellStyle name="Nota 3 2 4 2 3" xfId="8713"/>
    <cellStyle name="Nota 3 2 4 3" xfId="4018"/>
    <cellStyle name="Nota 3 2 4 3 2" xfId="10277"/>
    <cellStyle name="Nota 3 2 4 4" xfId="7149"/>
    <cellStyle name="Nota 3 2 5" xfId="1677"/>
    <cellStyle name="Nota 3 2 5 2" xfId="4806"/>
    <cellStyle name="Nota 3 2 5 2 2" xfId="11065"/>
    <cellStyle name="Nota 3 2 5 3" xfId="7937"/>
    <cellStyle name="Nota 3 2 6" xfId="3242"/>
    <cellStyle name="Nota 3 2 6 2" xfId="9501"/>
    <cellStyle name="Nota 3 2 7" xfId="6373"/>
    <cellStyle name="Nota 3 3" xfId="244"/>
    <cellStyle name="Nota 3 3 2" xfId="633"/>
    <cellStyle name="Nota 3 3 2 2" xfId="1410"/>
    <cellStyle name="Nota 3 3 2 2 2" xfId="2975"/>
    <cellStyle name="Nota 3 3 2 2 2 2" xfId="6104"/>
    <cellStyle name="Nota 3 3 2 2 2 2 2" xfId="12363"/>
    <cellStyle name="Nota 3 3 2 2 2 3" xfId="9235"/>
    <cellStyle name="Nota 3 3 2 2 3" xfId="4540"/>
    <cellStyle name="Nota 3 3 2 2 3 2" xfId="10799"/>
    <cellStyle name="Nota 3 3 2 2 4" xfId="7671"/>
    <cellStyle name="Nota 3 3 2 3" xfId="2199"/>
    <cellStyle name="Nota 3 3 2 3 2" xfId="5328"/>
    <cellStyle name="Nota 3 3 2 3 2 2" xfId="11587"/>
    <cellStyle name="Nota 3 3 2 3 3" xfId="8459"/>
    <cellStyle name="Nota 3 3 2 4" xfId="3764"/>
    <cellStyle name="Nota 3 3 2 4 2" xfId="10023"/>
    <cellStyle name="Nota 3 3 2 5" xfId="6895"/>
    <cellStyle name="Nota 3 3 3" xfId="1022"/>
    <cellStyle name="Nota 3 3 3 2" xfId="2587"/>
    <cellStyle name="Nota 3 3 3 2 2" xfId="5716"/>
    <cellStyle name="Nota 3 3 3 2 2 2" xfId="11975"/>
    <cellStyle name="Nota 3 3 3 2 3" xfId="8847"/>
    <cellStyle name="Nota 3 3 3 3" xfId="4152"/>
    <cellStyle name="Nota 3 3 3 3 2" xfId="10411"/>
    <cellStyle name="Nota 3 3 3 4" xfId="7283"/>
    <cellStyle name="Nota 3 3 4" xfId="1811"/>
    <cellStyle name="Nota 3 3 4 2" xfId="4940"/>
    <cellStyle name="Nota 3 3 4 2 2" xfId="11199"/>
    <cellStyle name="Nota 3 3 4 3" xfId="8071"/>
    <cellStyle name="Nota 3 3 5" xfId="3376"/>
    <cellStyle name="Nota 3 3 5 2" xfId="9635"/>
    <cellStyle name="Nota 3 3 6" xfId="6507"/>
    <cellStyle name="Nota 3 4" xfId="446"/>
    <cellStyle name="Nota 3 4 2" xfId="1223"/>
    <cellStyle name="Nota 3 4 2 2" xfId="2788"/>
    <cellStyle name="Nota 3 4 2 2 2" xfId="5917"/>
    <cellStyle name="Nota 3 4 2 2 2 2" xfId="12176"/>
    <cellStyle name="Nota 3 4 2 2 3" xfId="9048"/>
    <cellStyle name="Nota 3 4 2 3" xfId="4353"/>
    <cellStyle name="Nota 3 4 2 3 2" xfId="10612"/>
    <cellStyle name="Nota 3 4 2 4" xfId="7484"/>
    <cellStyle name="Nota 3 4 3" xfId="2012"/>
    <cellStyle name="Nota 3 4 3 2" xfId="5141"/>
    <cellStyle name="Nota 3 4 3 2 2" xfId="11400"/>
    <cellStyle name="Nota 3 4 3 3" xfId="8272"/>
    <cellStyle name="Nota 3 4 4" xfId="3577"/>
    <cellStyle name="Nota 3 4 4 2" xfId="9836"/>
    <cellStyle name="Nota 3 4 5" xfId="6708"/>
    <cellStyle name="Nota 3 5" xfId="835"/>
    <cellStyle name="Nota 3 5 2" xfId="2400"/>
    <cellStyle name="Nota 3 5 2 2" xfId="5529"/>
    <cellStyle name="Nota 3 5 2 2 2" xfId="11788"/>
    <cellStyle name="Nota 3 5 2 3" xfId="8660"/>
    <cellStyle name="Nota 3 5 3" xfId="3965"/>
    <cellStyle name="Nota 3 5 3 2" xfId="10224"/>
    <cellStyle name="Nota 3 5 4" xfId="7096"/>
    <cellStyle name="Nota 3 6" xfId="1624"/>
    <cellStyle name="Nota 3 6 2" xfId="4753"/>
    <cellStyle name="Nota 3 6 2 2" xfId="11012"/>
    <cellStyle name="Nota 3 6 3" xfId="7884"/>
    <cellStyle name="Nota 3 7" xfId="3189"/>
    <cellStyle name="Nota 3 7 2" xfId="9448"/>
    <cellStyle name="Nota 3 8" xfId="6320"/>
    <cellStyle name="Nota 4" xfId="83"/>
    <cellStyle name="Nota 4 2" xfId="270"/>
    <cellStyle name="Nota 4 2 2" xfId="659"/>
    <cellStyle name="Nota 4 2 2 2" xfId="1436"/>
    <cellStyle name="Nota 4 2 2 2 2" xfId="3001"/>
    <cellStyle name="Nota 4 2 2 2 2 2" xfId="6130"/>
    <cellStyle name="Nota 4 2 2 2 2 2 2" xfId="12389"/>
    <cellStyle name="Nota 4 2 2 2 2 3" xfId="9261"/>
    <cellStyle name="Nota 4 2 2 2 3" xfId="4566"/>
    <cellStyle name="Nota 4 2 2 2 3 2" xfId="10825"/>
    <cellStyle name="Nota 4 2 2 2 4" xfId="7697"/>
    <cellStyle name="Nota 4 2 2 3" xfId="2225"/>
    <cellStyle name="Nota 4 2 2 3 2" xfId="5354"/>
    <cellStyle name="Nota 4 2 2 3 2 2" xfId="11613"/>
    <cellStyle name="Nota 4 2 2 3 3" xfId="8485"/>
    <cellStyle name="Nota 4 2 2 4" xfId="3790"/>
    <cellStyle name="Nota 4 2 2 4 2" xfId="10049"/>
    <cellStyle name="Nota 4 2 2 5" xfId="6921"/>
    <cellStyle name="Nota 4 2 3" xfId="1048"/>
    <cellStyle name="Nota 4 2 3 2" xfId="2613"/>
    <cellStyle name="Nota 4 2 3 2 2" xfId="5742"/>
    <cellStyle name="Nota 4 2 3 2 2 2" xfId="12001"/>
    <cellStyle name="Nota 4 2 3 2 3" xfId="8873"/>
    <cellStyle name="Nota 4 2 3 3" xfId="4178"/>
    <cellStyle name="Nota 4 2 3 3 2" xfId="10437"/>
    <cellStyle name="Nota 4 2 3 4" xfId="7309"/>
    <cellStyle name="Nota 4 2 4" xfId="1837"/>
    <cellStyle name="Nota 4 2 4 2" xfId="4966"/>
    <cellStyle name="Nota 4 2 4 2 2" xfId="11225"/>
    <cellStyle name="Nota 4 2 4 3" xfId="8097"/>
    <cellStyle name="Nota 4 2 5" xfId="3402"/>
    <cellStyle name="Nota 4 2 5 2" xfId="9661"/>
    <cellStyle name="Nota 4 2 6" xfId="6533"/>
    <cellStyle name="Nota 4 3" xfId="472"/>
    <cellStyle name="Nota 4 3 2" xfId="1249"/>
    <cellStyle name="Nota 4 3 2 2" xfId="2814"/>
    <cellStyle name="Nota 4 3 2 2 2" xfId="5943"/>
    <cellStyle name="Nota 4 3 2 2 2 2" xfId="12202"/>
    <cellStyle name="Nota 4 3 2 2 3" xfId="9074"/>
    <cellStyle name="Nota 4 3 2 3" xfId="4379"/>
    <cellStyle name="Nota 4 3 2 3 2" xfId="10638"/>
    <cellStyle name="Nota 4 3 2 4" xfId="7510"/>
    <cellStyle name="Nota 4 3 3" xfId="2038"/>
    <cellStyle name="Nota 4 3 3 2" xfId="5167"/>
    <cellStyle name="Nota 4 3 3 2 2" xfId="11426"/>
    <cellStyle name="Nota 4 3 3 3" xfId="8298"/>
    <cellStyle name="Nota 4 3 4" xfId="3603"/>
    <cellStyle name="Nota 4 3 4 2" xfId="9862"/>
    <cellStyle name="Nota 4 3 5" xfId="6734"/>
    <cellStyle name="Nota 4 4" xfId="861"/>
    <cellStyle name="Nota 4 4 2" xfId="2426"/>
    <cellStyle name="Nota 4 4 2 2" xfId="5555"/>
    <cellStyle name="Nota 4 4 2 2 2" xfId="11814"/>
    <cellStyle name="Nota 4 4 2 3" xfId="8686"/>
    <cellStyle name="Nota 4 4 3" xfId="3991"/>
    <cellStyle name="Nota 4 4 3 2" xfId="10250"/>
    <cellStyle name="Nota 4 4 4" xfId="7122"/>
    <cellStyle name="Nota 4 5" xfId="1650"/>
    <cellStyle name="Nota 4 5 2" xfId="4779"/>
    <cellStyle name="Nota 4 5 2 2" xfId="11038"/>
    <cellStyle name="Nota 4 5 3" xfId="7910"/>
    <cellStyle name="Nota 4 6" xfId="3215"/>
    <cellStyle name="Nota 4 6 2" xfId="9474"/>
    <cellStyle name="Nota 4 7" xfId="6346"/>
    <cellStyle name="Nota 5" xfId="69"/>
    <cellStyle name="Nota 5 2" xfId="257"/>
    <cellStyle name="Nota 5 2 2" xfId="646"/>
    <cellStyle name="Nota 5 2 2 2" xfId="1423"/>
    <cellStyle name="Nota 5 2 2 2 2" xfId="2988"/>
    <cellStyle name="Nota 5 2 2 2 2 2" xfId="6117"/>
    <cellStyle name="Nota 5 2 2 2 2 2 2" xfId="12376"/>
    <cellStyle name="Nota 5 2 2 2 2 3" xfId="9248"/>
    <cellStyle name="Nota 5 2 2 2 3" xfId="4553"/>
    <cellStyle name="Nota 5 2 2 2 3 2" xfId="10812"/>
    <cellStyle name="Nota 5 2 2 2 4" xfId="7684"/>
    <cellStyle name="Nota 5 2 2 3" xfId="2212"/>
    <cellStyle name="Nota 5 2 2 3 2" xfId="5341"/>
    <cellStyle name="Nota 5 2 2 3 2 2" xfId="11600"/>
    <cellStyle name="Nota 5 2 2 3 3" xfId="8472"/>
    <cellStyle name="Nota 5 2 2 4" xfId="3777"/>
    <cellStyle name="Nota 5 2 2 4 2" xfId="10036"/>
    <cellStyle name="Nota 5 2 2 5" xfId="6908"/>
    <cellStyle name="Nota 5 2 3" xfId="1035"/>
    <cellStyle name="Nota 5 2 3 2" xfId="2600"/>
    <cellStyle name="Nota 5 2 3 2 2" xfId="5729"/>
    <cellStyle name="Nota 5 2 3 2 2 2" xfId="11988"/>
    <cellStyle name="Nota 5 2 3 2 3" xfId="8860"/>
    <cellStyle name="Nota 5 2 3 3" xfId="4165"/>
    <cellStyle name="Nota 5 2 3 3 2" xfId="10424"/>
    <cellStyle name="Nota 5 2 3 4" xfId="7296"/>
    <cellStyle name="Nota 5 2 4" xfId="1824"/>
    <cellStyle name="Nota 5 2 4 2" xfId="4953"/>
    <cellStyle name="Nota 5 2 4 2 2" xfId="11212"/>
    <cellStyle name="Nota 5 2 4 3" xfId="8084"/>
    <cellStyle name="Nota 5 2 5" xfId="3389"/>
    <cellStyle name="Nota 5 2 5 2" xfId="9648"/>
    <cellStyle name="Nota 5 2 6" xfId="6520"/>
    <cellStyle name="Nota 5 3" xfId="459"/>
    <cellStyle name="Nota 5 3 2" xfId="1236"/>
    <cellStyle name="Nota 5 3 2 2" xfId="2801"/>
    <cellStyle name="Nota 5 3 2 2 2" xfId="5930"/>
    <cellStyle name="Nota 5 3 2 2 2 2" xfId="12189"/>
    <cellStyle name="Nota 5 3 2 2 3" xfId="9061"/>
    <cellStyle name="Nota 5 3 2 3" xfId="4366"/>
    <cellStyle name="Nota 5 3 2 3 2" xfId="10625"/>
    <cellStyle name="Nota 5 3 2 4" xfId="7497"/>
    <cellStyle name="Nota 5 3 3" xfId="2025"/>
    <cellStyle name="Nota 5 3 3 2" xfId="5154"/>
    <cellStyle name="Nota 5 3 3 2 2" xfId="11413"/>
    <cellStyle name="Nota 5 3 3 3" xfId="8285"/>
    <cellStyle name="Nota 5 3 4" xfId="3590"/>
    <cellStyle name="Nota 5 3 4 2" xfId="9849"/>
    <cellStyle name="Nota 5 3 5" xfId="6721"/>
    <cellStyle name="Nota 5 4" xfId="848"/>
    <cellStyle name="Nota 5 4 2" xfId="2413"/>
    <cellStyle name="Nota 5 4 2 2" xfId="5542"/>
    <cellStyle name="Nota 5 4 2 2 2" xfId="11801"/>
    <cellStyle name="Nota 5 4 2 3" xfId="8673"/>
    <cellStyle name="Nota 5 4 3" xfId="3978"/>
    <cellStyle name="Nota 5 4 3 2" xfId="10237"/>
    <cellStyle name="Nota 5 4 4" xfId="7109"/>
    <cellStyle name="Nota 5 5" xfId="1637"/>
    <cellStyle name="Nota 5 5 2" xfId="4766"/>
    <cellStyle name="Nota 5 5 2 2" xfId="11025"/>
    <cellStyle name="Nota 5 5 3" xfId="7897"/>
    <cellStyle name="Nota 5 6" xfId="3202"/>
    <cellStyle name="Nota 5 6 2" xfId="9461"/>
    <cellStyle name="Nota 5 7" xfId="6333"/>
    <cellStyle name="Nota 6" xfId="123"/>
    <cellStyle name="Nota 6 2" xfId="310"/>
    <cellStyle name="Nota 6 2 2" xfId="699"/>
    <cellStyle name="Nota 6 2 2 2" xfId="1476"/>
    <cellStyle name="Nota 6 2 2 2 2" xfId="3041"/>
    <cellStyle name="Nota 6 2 2 2 2 2" xfId="6170"/>
    <cellStyle name="Nota 6 2 2 2 2 2 2" xfId="12429"/>
    <cellStyle name="Nota 6 2 2 2 2 3" xfId="9301"/>
    <cellStyle name="Nota 6 2 2 2 3" xfId="4606"/>
    <cellStyle name="Nota 6 2 2 2 3 2" xfId="10865"/>
    <cellStyle name="Nota 6 2 2 2 4" xfId="7737"/>
    <cellStyle name="Nota 6 2 2 3" xfId="2265"/>
    <cellStyle name="Nota 6 2 2 3 2" xfId="5394"/>
    <cellStyle name="Nota 6 2 2 3 2 2" xfId="11653"/>
    <cellStyle name="Nota 6 2 2 3 3" xfId="8525"/>
    <cellStyle name="Nota 6 2 2 4" xfId="3830"/>
    <cellStyle name="Nota 6 2 2 4 2" xfId="10089"/>
    <cellStyle name="Nota 6 2 2 5" xfId="6961"/>
    <cellStyle name="Nota 6 2 3" xfId="1088"/>
    <cellStyle name="Nota 6 2 3 2" xfId="2653"/>
    <cellStyle name="Nota 6 2 3 2 2" xfId="5782"/>
    <cellStyle name="Nota 6 2 3 2 2 2" xfId="12041"/>
    <cellStyle name="Nota 6 2 3 2 3" xfId="8913"/>
    <cellStyle name="Nota 6 2 3 3" xfId="4218"/>
    <cellStyle name="Nota 6 2 3 3 2" xfId="10477"/>
    <cellStyle name="Nota 6 2 3 4" xfId="7349"/>
    <cellStyle name="Nota 6 2 4" xfId="1877"/>
    <cellStyle name="Nota 6 2 4 2" xfId="5006"/>
    <cellStyle name="Nota 6 2 4 2 2" xfId="11265"/>
    <cellStyle name="Nota 6 2 4 3" xfId="8137"/>
    <cellStyle name="Nota 6 2 5" xfId="3442"/>
    <cellStyle name="Nota 6 2 5 2" xfId="9701"/>
    <cellStyle name="Nota 6 2 6" xfId="6573"/>
    <cellStyle name="Nota 6 3" xfId="512"/>
    <cellStyle name="Nota 6 3 2" xfId="1289"/>
    <cellStyle name="Nota 6 3 2 2" xfId="2854"/>
    <cellStyle name="Nota 6 3 2 2 2" xfId="5983"/>
    <cellStyle name="Nota 6 3 2 2 2 2" xfId="12242"/>
    <cellStyle name="Nota 6 3 2 2 3" xfId="9114"/>
    <cellStyle name="Nota 6 3 2 3" xfId="4419"/>
    <cellStyle name="Nota 6 3 2 3 2" xfId="10678"/>
    <cellStyle name="Nota 6 3 2 4" xfId="7550"/>
    <cellStyle name="Nota 6 3 3" xfId="2078"/>
    <cellStyle name="Nota 6 3 3 2" xfId="5207"/>
    <cellStyle name="Nota 6 3 3 2 2" xfId="11466"/>
    <cellStyle name="Nota 6 3 3 3" xfId="8338"/>
    <cellStyle name="Nota 6 3 4" xfId="3643"/>
    <cellStyle name="Nota 6 3 4 2" xfId="9902"/>
    <cellStyle name="Nota 6 3 5" xfId="6774"/>
    <cellStyle name="Nota 6 4" xfId="901"/>
    <cellStyle name="Nota 6 4 2" xfId="2466"/>
    <cellStyle name="Nota 6 4 2 2" xfId="5595"/>
    <cellStyle name="Nota 6 4 2 2 2" xfId="11854"/>
    <cellStyle name="Nota 6 4 2 3" xfId="8726"/>
    <cellStyle name="Nota 6 4 3" xfId="4031"/>
    <cellStyle name="Nota 6 4 3 2" xfId="10290"/>
    <cellStyle name="Nota 6 4 4" xfId="7162"/>
    <cellStyle name="Nota 6 5" xfId="1690"/>
    <cellStyle name="Nota 6 5 2" xfId="4819"/>
    <cellStyle name="Nota 6 5 2 2" xfId="11078"/>
    <cellStyle name="Nota 6 5 3" xfId="7950"/>
    <cellStyle name="Nota 6 6" xfId="3255"/>
    <cellStyle name="Nota 6 6 2" xfId="9514"/>
    <cellStyle name="Nota 6 7" xfId="6386"/>
    <cellStyle name="Nota 7" xfId="137"/>
    <cellStyle name="Nota 7 2" xfId="324"/>
    <cellStyle name="Nota 7 2 2" xfId="713"/>
    <cellStyle name="Nota 7 2 2 2" xfId="1490"/>
    <cellStyle name="Nota 7 2 2 2 2" xfId="3055"/>
    <cellStyle name="Nota 7 2 2 2 2 2" xfId="6184"/>
    <cellStyle name="Nota 7 2 2 2 2 2 2" xfId="12443"/>
    <cellStyle name="Nota 7 2 2 2 2 3" xfId="9315"/>
    <cellStyle name="Nota 7 2 2 2 3" xfId="4620"/>
    <cellStyle name="Nota 7 2 2 2 3 2" xfId="10879"/>
    <cellStyle name="Nota 7 2 2 2 4" xfId="7751"/>
    <cellStyle name="Nota 7 2 2 3" xfId="2279"/>
    <cellStyle name="Nota 7 2 2 3 2" xfId="5408"/>
    <cellStyle name="Nota 7 2 2 3 2 2" xfId="11667"/>
    <cellStyle name="Nota 7 2 2 3 3" xfId="8539"/>
    <cellStyle name="Nota 7 2 2 4" xfId="3844"/>
    <cellStyle name="Nota 7 2 2 4 2" xfId="10103"/>
    <cellStyle name="Nota 7 2 2 5" xfId="6975"/>
    <cellStyle name="Nota 7 2 3" xfId="1102"/>
    <cellStyle name="Nota 7 2 3 2" xfId="2667"/>
    <cellStyle name="Nota 7 2 3 2 2" xfId="5796"/>
    <cellStyle name="Nota 7 2 3 2 2 2" xfId="12055"/>
    <cellStyle name="Nota 7 2 3 2 3" xfId="8927"/>
    <cellStyle name="Nota 7 2 3 3" xfId="4232"/>
    <cellStyle name="Nota 7 2 3 3 2" xfId="10491"/>
    <cellStyle name="Nota 7 2 3 4" xfId="7363"/>
    <cellStyle name="Nota 7 2 4" xfId="1891"/>
    <cellStyle name="Nota 7 2 4 2" xfId="5020"/>
    <cellStyle name="Nota 7 2 4 2 2" xfId="11279"/>
    <cellStyle name="Nota 7 2 4 3" xfId="8151"/>
    <cellStyle name="Nota 7 2 5" xfId="3456"/>
    <cellStyle name="Nota 7 2 5 2" xfId="9715"/>
    <cellStyle name="Nota 7 2 6" xfId="6587"/>
    <cellStyle name="Nota 7 3" xfId="526"/>
    <cellStyle name="Nota 7 3 2" xfId="1303"/>
    <cellStyle name="Nota 7 3 2 2" xfId="2868"/>
    <cellStyle name="Nota 7 3 2 2 2" xfId="5997"/>
    <cellStyle name="Nota 7 3 2 2 2 2" xfId="12256"/>
    <cellStyle name="Nota 7 3 2 2 3" xfId="9128"/>
    <cellStyle name="Nota 7 3 2 3" xfId="4433"/>
    <cellStyle name="Nota 7 3 2 3 2" xfId="10692"/>
    <cellStyle name="Nota 7 3 2 4" xfId="7564"/>
    <cellStyle name="Nota 7 3 3" xfId="2092"/>
    <cellStyle name="Nota 7 3 3 2" xfId="5221"/>
    <cellStyle name="Nota 7 3 3 2 2" xfId="11480"/>
    <cellStyle name="Nota 7 3 3 3" xfId="8352"/>
    <cellStyle name="Nota 7 3 4" xfId="3657"/>
    <cellStyle name="Nota 7 3 4 2" xfId="9916"/>
    <cellStyle name="Nota 7 3 5" xfId="6788"/>
    <cellStyle name="Nota 7 4" xfId="915"/>
    <cellStyle name="Nota 7 4 2" xfId="2480"/>
    <cellStyle name="Nota 7 4 2 2" xfId="5609"/>
    <cellStyle name="Nota 7 4 2 2 2" xfId="11868"/>
    <cellStyle name="Nota 7 4 2 3" xfId="8740"/>
    <cellStyle name="Nota 7 4 3" xfId="4045"/>
    <cellStyle name="Nota 7 4 3 2" xfId="10304"/>
    <cellStyle name="Nota 7 4 4" xfId="7176"/>
    <cellStyle name="Nota 7 5" xfId="1704"/>
    <cellStyle name="Nota 7 5 2" xfId="4833"/>
    <cellStyle name="Nota 7 5 2 2" xfId="11092"/>
    <cellStyle name="Nota 7 5 3" xfId="7964"/>
    <cellStyle name="Nota 7 6" xfId="3269"/>
    <cellStyle name="Nota 7 6 2" xfId="9528"/>
    <cellStyle name="Nota 7 7" xfId="6400"/>
    <cellStyle name="Nota 8" xfId="150"/>
    <cellStyle name="Nota 8 2" xfId="337"/>
    <cellStyle name="Nota 8 2 2" xfId="726"/>
    <cellStyle name="Nota 8 2 2 2" xfId="1503"/>
    <cellStyle name="Nota 8 2 2 2 2" xfId="3068"/>
    <cellStyle name="Nota 8 2 2 2 2 2" xfId="6197"/>
    <cellStyle name="Nota 8 2 2 2 2 2 2" xfId="12456"/>
    <cellStyle name="Nota 8 2 2 2 2 3" xfId="9328"/>
    <cellStyle name="Nota 8 2 2 2 3" xfId="4633"/>
    <cellStyle name="Nota 8 2 2 2 3 2" xfId="10892"/>
    <cellStyle name="Nota 8 2 2 2 4" xfId="7764"/>
    <cellStyle name="Nota 8 2 2 3" xfId="2292"/>
    <cellStyle name="Nota 8 2 2 3 2" xfId="5421"/>
    <cellStyle name="Nota 8 2 2 3 2 2" xfId="11680"/>
    <cellStyle name="Nota 8 2 2 3 3" xfId="8552"/>
    <cellStyle name="Nota 8 2 2 4" xfId="3857"/>
    <cellStyle name="Nota 8 2 2 4 2" xfId="10116"/>
    <cellStyle name="Nota 8 2 2 5" xfId="6988"/>
    <cellStyle name="Nota 8 2 3" xfId="1115"/>
    <cellStyle name="Nota 8 2 3 2" xfId="2680"/>
    <cellStyle name="Nota 8 2 3 2 2" xfId="5809"/>
    <cellStyle name="Nota 8 2 3 2 2 2" xfId="12068"/>
    <cellStyle name="Nota 8 2 3 2 3" xfId="8940"/>
    <cellStyle name="Nota 8 2 3 3" xfId="4245"/>
    <cellStyle name="Nota 8 2 3 3 2" xfId="10504"/>
    <cellStyle name="Nota 8 2 3 4" xfId="7376"/>
    <cellStyle name="Nota 8 2 4" xfId="1904"/>
    <cellStyle name="Nota 8 2 4 2" xfId="5033"/>
    <cellStyle name="Nota 8 2 4 2 2" xfId="11292"/>
    <cellStyle name="Nota 8 2 4 3" xfId="8164"/>
    <cellStyle name="Nota 8 2 5" xfId="3469"/>
    <cellStyle name="Nota 8 2 5 2" xfId="9728"/>
    <cellStyle name="Nota 8 2 6" xfId="6600"/>
    <cellStyle name="Nota 8 3" xfId="539"/>
    <cellStyle name="Nota 8 3 2" xfId="1316"/>
    <cellStyle name="Nota 8 3 2 2" xfId="2881"/>
    <cellStyle name="Nota 8 3 2 2 2" xfId="6010"/>
    <cellStyle name="Nota 8 3 2 2 2 2" xfId="12269"/>
    <cellStyle name="Nota 8 3 2 2 3" xfId="9141"/>
    <cellStyle name="Nota 8 3 2 3" xfId="4446"/>
    <cellStyle name="Nota 8 3 2 3 2" xfId="10705"/>
    <cellStyle name="Nota 8 3 2 4" xfId="7577"/>
    <cellStyle name="Nota 8 3 3" xfId="2105"/>
    <cellStyle name="Nota 8 3 3 2" xfId="5234"/>
    <cellStyle name="Nota 8 3 3 2 2" xfId="11493"/>
    <cellStyle name="Nota 8 3 3 3" xfId="8365"/>
    <cellStyle name="Nota 8 3 4" xfId="3670"/>
    <cellStyle name="Nota 8 3 4 2" xfId="9929"/>
    <cellStyle name="Nota 8 3 5" xfId="6801"/>
    <cellStyle name="Nota 8 4" xfId="928"/>
    <cellStyle name="Nota 8 4 2" xfId="2493"/>
    <cellStyle name="Nota 8 4 2 2" xfId="5622"/>
    <cellStyle name="Nota 8 4 2 2 2" xfId="11881"/>
    <cellStyle name="Nota 8 4 2 3" xfId="8753"/>
    <cellStyle name="Nota 8 4 3" xfId="4058"/>
    <cellStyle name="Nota 8 4 3 2" xfId="10317"/>
    <cellStyle name="Nota 8 4 4" xfId="7189"/>
    <cellStyle name="Nota 8 5" xfId="1717"/>
    <cellStyle name="Nota 8 5 2" xfId="4846"/>
    <cellStyle name="Nota 8 5 2 2" xfId="11105"/>
    <cellStyle name="Nota 8 5 3" xfId="7977"/>
    <cellStyle name="Nota 8 6" xfId="3282"/>
    <cellStyle name="Nota 8 6 2" xfId="9541"/>
    <cellStyle name="Nota 8 7" xfId="6413"/>
    <cellStyle name="Nota 9" xfId="163"/>
    <cellStyle name="Nota 9 2" xfId="350"/>
    <cellStyle name="Nota 9 2 2" xfId="739"/>
    <cellStyle name="Nota 9 2 2 2" xfId="1516"/>
    <cellStyle name="Nota 9 2 2 2 2" xfId="3081"/>
    <cellStyle name="Nota 9 2 2 2 2 2" xfId="6210"/>
    <cellStyle name="Nota 9 2 2 2 2 2 2" xfId="12469"/>
    <cellStyle name="Nota 9 2 2 2 2 3" xfId="9341"/>
    <cellStyle name="Nota 9 2 2 2 3" xfId="4646"/>
    <cellStyle name="Nota 9 2 2 2 3 2" xfId="10905"/>
    <cellStyle name="Nota 9 2 2 2 4" xfId="7777"/>
    <cellStyle name="Nota 9 2 2 3" xfId="2305"/>
    <cellStyle name="Nota 9 2 2 3 2" xfId="5434"/>
    <cellStyle name="Nota 9 2 2 3 2 2" xfId="11693"/>
    <cellStyle name="Nota 9 2 2 3 3" xfId="8565"/>
    <cellStyle name="Nota 9 2 2 4" xfId="3870"/>
    <cellStyle name="Nota 9 2 2 4 2" xfId="10129"/>
    <cellStyle name="Nota 9 2 2 5" xfId="7001"/>
    <cellStyle name="Nota 9 2 3" xfId="1128"/>
    <cellStyle name="Nota 9 2 3 2" xfId="2693"/>
    <cellStyle name="Nota 9 2 3 2 2" xfId="5822"/>
    <cellStyle name="Nota 9 2 3 2 2 2" xfId="12081"/>
    <cellStyle name="Nota 9 2 3 2 3" xfId="8953"/>
    <cellStyle name="Nota 9 2 3 3" xfId="4258"/>
    <cellStyle name="Nota 9 2 3 3 2" xfId="10517"/>
    <cellStyle name="Nota 9 2 3 4" xfId="7389"/>
    <cellStyle name="Nota 9 2 4" xfId="1917"/>
    <cellStyle name="Nota 9 2 4 2" xfId="5046"/>
    <cellStyle name="Nota 9 2 4 2 2" xfId="11305"/>
    <cellStyle name="Nota 9 2 4 3" xfId="8177"/>
    <cellStyle name="Nota 9 2 5" xfId="3482"/>
    <cellStyle name="Nota 9 2 5 2" xfId="9741"/>
    <cellStyle name="Nota 9 2 6" xfId="6613"/>
    <cellStyle name="Nota 9 3" xfId="552"/>
    <cellStyle name="Nota 9 3 2" xfId="1329"/>
    <cellStyle name="Nota 9 3 2 2" xfId="2894"/>
    <cellStyle name="Nota 9 3 2 2 2" xfId="6023"/>
    <cellStyle name="Nota 9 3 2 2 2 2" xfId="12282"/>
    <cellStyle name="Nota 9 3 2 2 3" xfId="9154"/>
    <cellStyle name="Nota 9 3 2 3" xfId="4459"/>
    <cellStyle name="Nota 9 3 2 3 2" xfId="10718"/>
    <cellStyle name="Nota 9 3 2 4" xfId="7590"/>
    <cellStyle name="Nota 9 3 3" xfId="2118"/>
    <cellStyle name="Nota 9 3 3 2" xfId="5247"/>
    <cellStyle name="Nota 9 3 3 2 2" xfId="11506"/>
    <cellStyle name="Nota 9 3 3 3" xfId="8378"/>
    <cellStyle name="Nota 9 3 4" xfId="3683"/>
    <cellStyle name="Nota 9 3 4 2" xfId="9942"/>
    <cellStyle name="Nota 9 3 5" xfId="6814"/>
    <cellStyle name="Nota 9 4" xfId="941"/>
    <cellStyle name="Nota 9 4 2" xfId="2506"/>
    <cellStyle name="Nota 9 4 2 2" xfId="5635"/>
    <cellStyle name="Nota 9 4 2 2 2" xfId="11894"/>
    <cellStyle name="Nota 9 4 2 3" xfId="8766"/>
    <cellStyle name="Nota 9 4 3" xfId="4071"/>
    <cellStyle name="Nota 9 4 3 2" xfId="10330"/>
    <cellStyle name="Nota 9 4 4" xfId="7202"/>
    <cellStyle name="Nota 9 5" xfId="1730"/>
    <cellStyle name="Nota 9 5 2" xfId="4859"/>
    <cellStyle name="Nota 9 5 2 2" xfId="11118"/>
    <cellStyle name="Nota 9 5 3" xfId="7990"/>
    <cellStyle name="Nota 9 6" xfId="3295"/>
    <cellStyle name="Nota 9 6 2" xfId="9554"/>
    <cellStyle name="Nota 9 7" xfId="6426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43297</xdr:colOff>
      <xdr:row>0</xdr:row>
      <xdr:rowOff>51956</xdr:rowOff>
    </xdr:from>
    <xdr:to>
      <xdr:col>3</xdr:col>
      <xdr:colOff>1006187</xdr:colOff>
      <xdr:row>5</xdr:row>
      <xdr:rowOff>103909</xdr:rowOff>
    </xdr:to>
    <xdr:pic>
      <xdr:nvPicPr>
        <xdr:cNvPr id="1030" name="Picture 6" descr="laf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74" y="51956"/>
          <a:ext cx="2199408" cy="8312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662417</xdr:colOff>
      <xdr:row>0</xdr:row>
      <xdr:rowOff>66964</xdr:rowOff>
    </xdr:from>
    <xdr:to>
      <xdr:col>11</xdr:col>
      <xdr:colOff>923924</xdr:colOff>
      <xdr:row>5</xdr:row>
      <xdr:rowOff>76309</xdr:rowOff>
    </xdr:to>
    <xdr:pic>
      <xdr:nvPicPr>
        <xdr:cNvPr id="1034" name="Picture 10" descr="https://encrypted-tbn0.gstatic.com/images?q=tbn%3AANd9GcQbViBHNXg1a3jzrh0Wc9I7s2_WyBNoU2Sy6gDxTlGzSvFXAN9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3992" y="66964"/>
          <a:ext cx="2566557" cy="7713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18"/>
  <sheetViews>
    <sheetView tabSelected="1" zoomScaleNormal="100" workbookViewId="0">
      <pane ySplit="8" topLeftCell="A9" activePane="bottomLeft" state="frozen"/>
      <selection pane="bottomLeft" activeCell="P20" sqref="P20"/>
    </sheetView>
  </sheetViews>
  <sheetFormatPr defaultRowHeight="12"/>
  <cols>
    <col min="1" max="1" width="3.28515625" customWidth="1"/>
    <col min="2" max="2" width="7" customWidth="1"/>
    <col min="3" max="3" width="11.5703125" customWidth="1"/>
    <col min="4" max="4" width="33" style="21" customWidth="1"/>
    <col min="5" max="5" width="9" customWidth="1"/>
    <col min="6" max="6" width="10.5703125" customWidth="1"/>
    <col min="7" max="7" width="22.42578125" style="1" customWidth="1"/>
    <col min="8" max="8" width="19.5703125" style="3" customWidth="1"/>
    <col min="9" max="9" width="16.85546875" style="3" customWidth="1"/>
    <col min="10" max="12" width="17.28515625" style="3" customWidth="1"/>
    <col min="13" max="13" width="9.140625" style="1" hidden="1" customWidth="1"/>
    <col min="14" max="15" width="11" bestFit="1" customWidth="1"/>
  </cols>
  <sheetData>
    <row r="2" spans="2:13" ht="12" customHeight="1">
      <c r="E2" s="58" t="s">
        <v>721</v>
      </c>
      <c r="F2" s="58"/>
      <c r="G2" s="58"/>
      <c r="H2" s="58"/>
      <c r="I2" s="58"/>
      <c r="K2"/>
    </row>
    <row r="3" spans="2:13" ht="12" customHeight="1">
      <c r="E3" s="58"/>
      <c r="F3" s="58"/>
      <c r="G3" s="58"/>
      <c r="H3" s="58"/>
      <c r="I3" s="58"/>
    </row>
    <row r="4" spans="2:13" ht="12" customHeight="1">
      <c r="E4" s="58"/>
      <c r="F4" s="58"/>
      <c r="G4" s="58"/>
      <c r="H4" s="58"/>
      <c r="I4" s="58"/>
    </row>
    <row r="7" spans="2:13">
      <c r="B7" s="19" t="s">
        <v>720</v>
      </c>
      <c r="L7" s="56" t="s">
        <v>722</v>
      </c>
    </row>
    <row r="8" spans="2:13" s="6" customFormat="1" ht="27">
      <c r="B8" s="7" t="s">
        <v>600</v>
      </c>
      <c r="C8" s="7" t="s">
        <v>522</v>
      </c>
      <c r="D8" s="7" t="s">
        <v>523</v>
      </c>
      <c r="E8" s="7" t="s">
        <v>524</v>
      </c>
      <c r="F8" s="7" t="s">
        <v>606</v>
      </c>
      <c r="G8" s="7" t="s">
        <v>525</v>
      </c>
      <c r="H8" s="8" t="s">
        <v>601</v>
      </c>
      <c r="I8" s="8" t="s">
        <v>602</v>
      </c>
      <c r="J8" s="8" t="s">
        <v>603</v>
      </c>
      <c r="K8" s="8" t="s">
        <v>604</v>
      </c>
      <c r="L8" s="8" t="s">
        <v>605</v>
      </c>
    </row>
    <row r="9" spans="2:13" s="36" customFormat="1">
      <c r="B9" s="20">
        <f>A9+1</f>
        <v>1</v>
      </c>
      <c r="C9" s="70">
        <v>2274</v>
      </c>
      <c r="D9" s="71" t="s">
        <v>130</v>
      </c>
      <c r="E9" s="20" t="str">
        <f>IFERROR(VLOOKUP(C9,SRA!B:I,8,0),"")</f>
        <v>COM</v>
      </c>
      <c r="F9" s="32" t="s">
        <v>607</v>
      </c>
      <c r="G9" s="20" t="str">
        <f>IFERROR(VLOOKUP(VLOOKUP(C9,SRA!B:F,5,0),FUNÇÃO!A:B,2,0),"")</f>
        <v>DIRETOR COMERCIAL</v>
      </c>
      <c r="H9" s="14">
        <f>IFERROR(VLOOKUP(C9,SRA!B:T,18,0),"")</f>
        <v>0</v>
      </c>
      <c r="I9" s="14">
        <f>IFERROR(VLOOKUP(C9,SRA!B:T,19,0),"")</f>
        <v>9570.82</v>
      </c>
      <c r="J9" s="14">
        <f>IFERROR(VLOOKUP(C9,MARÇO!B:F,3,0),"")</f>
        <v>9570.82</v>
      </c>
      <c r="K9" s="14">
        <f>J9-L9</f>
        <v>2308.8899999999994</v>
      </c>
      <c r="L9" s="14">
        <f>IFERROR(VLOOKUP(C9,MARÇO!B:H,7,0),"")</f>
        <v>7261.93</v>
      </c>
      <c r="M9" s="74" t="str">
        <f>IFERROR(VLOOKUP(C9,FÉRIAS!C:D,2,0),"")</f>
        <v/>
      </c>
    </row>
    <row r="10" spans="2:13" s="36" customFormat="1">
      <c r="B10" s="20">
        <f>B9+1</f>
        <v>2</v>
      </c>
      <c r="C10" s="70">
        <v>2280</v>
      </c>
      <c r="D10" s="71" t="s">
        <v>131</v>
      </c>
      <c r="E10" s="20" t="str">
        <f>IFERROR(VLOOKUP(C10,SRA!B:I,8,0),"")</f>
        <v>COM</v>
      </c>
      <c r="F10" s="32" t="s">
        <v>607</v>
      </c>
      <c r="G10" s="20" t="str">
        <f>IFERROR(VLOOKUP(VLOOKUP(C10,SRA!B:F,5,0),FUNÇÃO!A:B,2,0),"")</f>
        <v>GERENTE ADM.</v>
      </c>
      <c r="H10" s="14">
        <f>IFERROR(VLOOKUP(C10,SRA!B:T,18,0),"")</f>
        <v>548.59</v>
      </c>
      <c r="I10" s="14">
        <f>IFERROR(VLOOKUP(C10,SRA!B:T,19,0),"")</f>
        <v>2194.37</v>
      </c>
      <c r="J10" s="14">
        <f>IFERROR(VLOOKUP(C10,MARÇO!B:F,3,0),"")</f>
        <v>2742.96</v>
      </c>
      <c r="K10" s="14">
        <f t="shared" ref="K10:K25" si="0">J10-L10</f>
        <v>309.5300000000002</v>
      </c>
      <c r="L10" s="14">
        <f>IFERROR(VLOOKUP(C10,MARÇO!B:H,7,0),"")</f>
        <v>2433.4299999999998</v>
      </c>
      <c r="M10" s="74" t="str">
        <f>IFERROR(VLOOKUP(C10,FÉRIAS!C:D,2,0),"")</f>
        <v/>
      </c>
    </row>
    <row r="11" spans="2:13" s="36" customFormat="1">
      <c r="B11" s="20">
        <f t="shared" ref="B11:B74" si="1">B10+1</f>
        <v>3</v>
      </c>
      <c r="C11" s="70">
        <v>2291</v>
      </c>
      <c r="D11" s="71" t="s">
        <v>132</v>
      </c>
      <c r="E11" s="20" t="str">
        <f>IFERROR(VLOOKUP(C11,SRA!B:I,8,0),"")</f>
        <v>COM</v>
      </c>
      <c r="F11" s="32" t="s">
        <v>607</v>
      </c>
      <c r="G11" s="20" t="str">
        <f>IFERROR(VLOOKUP(VLOOKUP(C11,SRA!B:F,5,0),FUNÇÃO!A:B,2,0),"")</f>
        <v>GESTOR DE DESENV.</v>
      </c>
      <c r="H11" s="14">
        <f>IFERROR(VLOOKUP(C11,SRA!B:T,18,0),"")</f>
        <v>759.59</v>
      </c>
      <c r="I11" s="14">
        <f>IFERROR(VLOOKUP(C11,SRA!B:T,19,0),"")</f>
        <v>3038.35</v>
      </c>
      <c r="J11" s="14">
        <f>IFERROR(VLOOKUP(C11,MARÇO!B:F,3,0),"")</f>
        <v>3797.94</v>
      </c>
      <c r="K11" s="14">
        <f t="shared" si="0"/>
        <v>1620.6</v>
      </c>
      <c r="L11" s="14">
        <f>IFERROR(VLOOKUP(C11,MARÇO!B:H,7,0),"")</f>
        <v>2177.34</v>
      </c>
      <c r="M11" s="74" t="str">
        <f>IFERROR(VLOOKUP(C11,FÉRIAS!C:D,2,0),"")</f>
        <v/>
      </c>
    </row>
    <row r="12" spans="2:13" s="36" customFormat="1">
      <c r="B12" s="20">
        <f t="shared" si="1"/>
        <v>4</v>
      </c>
      <c r="C12" s="70">
        <v>2295</v>
      </c>
      <c r="D12" s="71" t="s">
        <v>133</v>
      </c>
      <c r="E12" s="20" t="str">
        <f>IFERROR(VLOOKUP(C12,SRA!B:I,8,0),"")</f>
        <v>COM</v>
      </c>
      <c r="F12" s="32" t="s">
        <v>607</v>
      </c>
      <c r="G12" s="20" t="str">
        <f>IFERROR(VLOOKUP(VLOOKUP(C12,SRA!B:F,5,0),FUNÇÃO!A:B,2,0),"")</f>
        <v>GESTOR DE DESENV.</v>
      </c>
      <c r="H12" s="14">
        <f>IFERROR(VLOOKUP(C12,SRA!B:T,18,0),"")</f>
        <v>759.59</v>
      </c>
      <c r="I12" s="14">
        <f>IFERROR(VLOOKUP(C12,SRA!B:T,19,0),"")</f>
        <v>3038.35</v>
      </c>
      <c r="J12" s="14">
        <f>IFERROR(VLOOKUP(C12,MARÇO!B:F,3,0),"")</f>
        <v>3797.94</v>
      </c>
      <c r="K12" s="14">
        <f t="shared" si="0"/>
        <v>541.5300000000002</v>
      </c>
      <c r="L12" s="14">
        <f>IFERROR(VLOOKUP(C12,MARÇO!B:H,7,0),"")</f>
        <v>3256.41</v>
      </c>
      <c r="M12" s="74" t="str">
        <f>IFERROR(VLOOKUP(C12,FÉRIAS!C:D,2,0),"")</f>
        <v/>
      </c>
    </row>
    <row r="13" spans="2:13" s="36" customFormat="1">
      <c r="B13" s="20">
        <f t="shared" si="1"/>
        <v>5</v>
      </c>
      <c r="C13" s="70">
        <v>2308</v>
      </c>
      <c r="D13" s="71" t="s">
        <v>134</v>
      </c>
      <c r="E13" s="20" t="str">
        <f>IFERROR(VLOOKUP(C13,SRA!B:I,8,0),"")</f>
        <v>COM</v>
      </c>
      <c r="F13" s="32" t="s">
        <v>607</v>
      </c>
      <c r="G13" s="20" t="str">
        <f>IFERROR(VLOOKUP(VLOOKUP(C13,SRA!B:F,5,0),FUNÇÃO!A:B,2,0),"")</f>
        <v>GESTOR DE APOIO T</v>
      </c>
      <c r="H13" s="14">
        <f>IFERROR(VLOOKUP(C13,SRA!B:T,18,0),"")</f>
        <v>253.2</v>
      </c>
      <c r="I13" s="14">
        <f>IFERROR(VLOOKUP(C13,SRA!B:T,19,0),"")</f>
        <v>1012.78</v>
      </c>
      <c r="J13" s="14">
        <f>IFERROR(VLOOKUP(C13,MARÇO!B:F,3,0),"")</f>
        <v>1265.98</v>
      </c>
      <c r="K13" s="14">
        <f t="shared" si="0"/>
        <v>407.76</v>
      </c>
      <c r="L13" s="14">
        <f>IFERROR(VLOOKUP(C13,MARÇO!B:H,7,0),"")</f>
        <v>858.22</v>
      </c>
      <c r="M13" s="74" t="str">
        <f>IFERROR(VLOOKUP(C13,FÉRIAS!C:D,2,0),"")</f>
        <v/>
      </c>
    </row>
    <row r="14" spans="2:13" s="36" customFormat="1">
      <c r="B14" s="20">
        <f t="shared" si="1"/>
        <v>6</v>
      </c>
      <c r="C14" s="70">
        <v>2504</v>
      </c>
      <c r="D14" s="71" t="s">
        <v>169</v>
      </c>
      <c r="E14" s="20" t="str">
        <f>IFERROR(VLOOKUP(C14,SRA!B:I,8,0),"")</f>
        <v>COM</v>
      </c>
      <c r="F14" s="32" t="s">
        <v>607</v>
      </c>
      <c r="G14" s="20" t="str">
        <f>IFERROR(VLOOKUP(VLOOKUP(C14,SRA!B:F,5,0),FUNÇÃO!A:B,2,0),"")</f>
        <v>GESTOR DE APOIO T</v>
      </c>
      <c r="H14" s="14">
        <f>IFERROR(VLOOKUP(C14,SRA!B:T,18,0),"")</f>
        <v>253.2</v>
      </c>
      <c r="I14" s="14">
        <f>IFERROR(VLOOKUP(C14,SRA!B:T,19,0),"")</f>
        <v>1012.78</v>
      </c>
      <c r="J14" s="14">
        <f>IFERROR(VLOOKUP(C14,MARÇO!B:F,3,0),"")</f>
        <v>1265.98</v>
      </c>
      <c r="K14" s="14">
        <f t="shared" si="0"/>
        <v>620.89</v>
      </c>
      <c r="L14" s="14">
        <f>IFERROR(VLOOKUP(C14,MARÇO!B:H,7,0),"")</f>
        <v>645.09</v>
      </c>
      <c r="M14" s="74" t="str">
        <f>IFERROR(VLOOKUP(C14,FÉRIAS!C:D,2,0),"")</f>
        <v/>
      </c>
    </row>
    <row r="15" spans="2:13" s="36" customFormat="1">
      <c r="B15" s="20">
        <f t="shared" si="1"/>
        <v>7</v>
      </c>
      <c r="C15" s="70">
        <v>2506</v>
      </c>
      <c r="D15" s="71" t="s">
        <v>170</v>
      </c>
      <c r="E15" s="20" t="str">
        <f>IFERROR(VLOOKUP(C15,SRA!B:I,8,0),"")</f>
        <v>COM</v>
      </c>
      <c r="F15" s="32" t="s">
        <v>607</v>
      </c>
      <c r="G15" s="20" t="str">
        <f>IFERROR(VLOOKUP(VLOOKUP(C15,SRA!B:F,5,0),FUNÇÃO!A:B,2,0),"")</f>
        <v>GESTOR DE APOIO T</v>
      </c>
      <c r="H15" s="14">
        <f>IFERROR(VLOOKUP(C15,SRA!B:T,18,0),"")</f>
        <v>253.2</v>
      </c>
      <c r="I15" s="14">
        <f>IFERROR(VLOOKUP(C15,SRA!B:T,19,0),"")</f>
        <v>1012.78</v>
      </c>
      <c r="J15" s="14">
        <f>IFERROR(VLOOKUP(C15,MARÇO!B:F,3,0),"")</f>
        <v>1265.98</v>
      </c>
      <c r="K15" s="14">
        <f t="shared" si="0"/>
        <v>573.04</v>
      </c>
      <c r="L15" s="14">
        <f>IFERROR(VLOOKUP(C15,MARÇO!B:H,7,0),"")</f>
        <v>692.94</v>
      </c>
      <c r="M15" s="74" t="str">
        <f>IFERROR(VLOOKUP(C15,FÉRIAS!C:D,2,0),"")</f>
        <v/>
      </c>
    </row>
    <row r="16" spans="2:13" s="36" customFormat="1">
      <c r="B16" s="20">
        <f t="shared" si="1"/>
        <v>8</v>
      </c>
      <c r="C16" s="70">
        <v>2507</v>
      </c>
      <c r="D16" s="71" t="s">
        <v>171</v>
      </c>
      <c r="E16" s="20" t="str">
        <f>IFERROR(VLOOKUP(C16,SRA!B:I,8,0),"")</f>
        <v>COM</v>
      </c>
      <c r="F16" s="32" t="s">
        <v>607</v>
      </c>
      <c r="G16" s="20" t="str">
        <f>IFERROR(VLOOKUP(VLOOKUP(C16,SRA!B:F,5,0),FUNÇÃO!A:B,2,0),"")</f>
        <v>GESTOR DE APOIO T</v>
      </c>
      <c r="H16" s="14">
        <f>IFERROR(VLOOKUP(C16,SRA!B:T,18,0),"")</f>
        <v>253.2</v>
      </c>
      <c r="I16" s="14">
        <f>IFERROR(VLOOKUP(C16,SRA!B:T,19,0),"")</f>
        <v>1012.78</v>
      </c>
      <c r="J16" s="14">
        <f>IFERROR(VLOOKUP(C16,MARÇO!B:F,3,0),"")</f>
        <v>1265.98</v>
      </c>
      <c r="K16" s="14">
        <f t="shared" si="0"/>
        <v>302.19000000000005</v>
      </c>
      <c r="L16" s="14">
        <f>IFERROR(VLOOKUP(C16,MARÇO!B:H,7,0),"")</f>
        <v>963.79</v>
      </c>
      <c r="M16" s="74" t="str">
        <f>IFERROR(VLOOKUP(C16,FÉRIAS!C:D,2,0),"")</f>
        <v/>
      </c>
    </row>
    <row r="17" spans="2:13" s="36" customFormat="1">
      <c r="B17" s="20">
        <f t="shared" si="1"/>
        <v>9</v>
      </c>
      <c r="C17" s="70">
        <v>2508</v>
      </c>
      <c r="D17" s="71" t="s">
        <v>172</v>
      </c>
      <c r="E17" s="20" t="str">
        <f>IFERROR(VLOOKUP(C17,SRA!B:I,8,0),"")</f>
        <v>COM</v>
      </c>
      <c r="F17" s="32" t="s">
        <v>607</v>
      </c>
      <c r="G17" s="20" t="str">
        <f>IFERROR(VLOOKUP(VLOOKUP(C17,SRA!B:F,5,0),FUNÇÃO!A:B,2,0),"")</f>
        <v>GESTOR DE APOIO T</v>
      </c>
      <c r="H17" s="14">
        <f>IFERROR(VLOOKUP(C17,SRA!B:T,18,0),"")</f>
        <v>253.2</v>
      </c>
      <c r="I17" s="14">
        <f>IFERROR(VLOOKUP(C17,SRA!B:T,19,0),"")</f>
        <v>1012.78</v>
      </c>
      <c r="J17" s="14">
        <f>IFERROR(VLOOKUP(C17,MARÇO!B:F,3,0),"")</f>
        <v>1265.98</v>
      </c>
      <c r="K17" s="14">
        <f t="shared" si="0"/>
        <v>379.02</v>
      </c>
      <c r="L17" s="14">
        <f>IFERROR(VLOOKUP(C17,MARÇO!B:H,7,0),"")</f>
        <v>886.96</v>
      </c>
      <c r="M17" s="74" t="str">
        <f>IFERROR(VLOOKUP(C17,FÉRIAS!C:D,2,0),"")</f>
        <v/>
      </c>
    </row>
    <row r="18" spans="2:13" s="36" customFormat="1">
      <c r="B18" s="20">
        <f t="shared" si="1"/>
        <v>10</v>
      </c>
      <c r="C18" s="70">
        <v>2509</v>
      </c>
      <c r="D18" s="71" t="s">
        <v>173</v>
      </c>
      <c r="E18" s="20" t="str">
        <f>IFERROR(VLOOKUP(C18,SRA!B:I,8,0),"")</f>
        <v>COM</v>
      </c>
      <c r="F18" s="32" t="s">
        <v>607</v>
      </c>
      <c r="G18" s="20" t="str">
        <f>IFERROR(VLOOKUP(VLOOKUP(C18,SRA!B:F,5,0),FUNÇÃO!A:B,2,0),"")</f>
        <v>GESTOR DE APOIO T</v>
      </c>
      <c r="H18" s="14">
        <f>IFERROR(VLOOKUP(C18,SRA!B:T,18,0),"")</f>
        <v>253.2</v>
      </c>
      <c r="I18" s="14">
        <f>IFERROR(VLOOKUP(C18,SRA!B:T,19,0),"")</f>
        <v>1012.78</v>
      </c>
      <c r="J18" s="14">
        <f>IFERROR(VLOOKUP(C18,MARÇO!B:F,3,0),"")</f>
        <v>1265.98</v>
      </c>
      <c r="K18" s="14">
        <f t="shared" si="0"/>
        <v>928.6400000000001</v>
      </c>
      <c r="L18" s="14">
        <f>IFERROR(VLOOKUP(C18,MARÇO!B:H,7,0),"")</f>
        <v>337.34</v>
      </c>
      <c r="M18" s="74" t="str">
        <f>IFERROR(VLOOKUP(C18,FÉRIAS!C:D,2,0),"")</f>
        <v/>
      </c>
    </row>
    <row r="19" spans="2:13" s="36" customFormat="1">
      <c r="B19" s="20">
        <f t="shared" si="1"/>
        <v>11</v>
      </c>
      <c r="C19" s="70">
        <v>2715</v>
      </c>
      <c r="D19" s="71" t="s">
        <v>212</v>
      </c>
      <c r="E19" s="20" t="str">
        <f>IFERROR(VLOOKUP(C19,SRA!B:I,8,0),"")</f>
        <v>COM</v>
      </c>
      <c r="F19" s="32" t="s">
        <v>607</v>
      </c>
      <c r="G19" s="20" t="str">
        <f>IFERROR(VLOOKUP(VLOOKUP(C19,SRA!B:F,5,0),FUNÇÃO!A:B,2,0),"")</f>
        <v>GESTOR DE APOIO T</v>
      </c>
      <c r="H19" s="14">
        <f>IFERROR(VLOOKUP(C19,SRA!B:T,18,0),"")</f>
        <v>253.2</v>
      </c>
      <c r="I19" s="14">
        <f>IFERROR(VLOOKUP(C19,SRA!B:T,19,0),"")</f>
        <v>1012.78</v>
      </c>
      <c r="J19" s="14">
        <f>IFERROR(VLOOKUP(C19,MARÇO!B:F,3,0),"")</f>
        <v>1265.98</v>
      </c>
      <c r="K19" s="14">
        <f t="shared" si="0"/>
        <v>541.07999999999993</v>
      </c>
      <c r="L19" s="14">
        <f>IFERROR(VLOOKUP(C19,MARÇO!B:H,7,0),"")</f>
        <v>724.90000000000009</v>
      </c>
      <c r="M19" s="74" t="str">
        <f>IFERROR(VLOOKUP(C19,FÉRIAS!C:D,2,0),"")</f>
        <v/>
      </c>
    </row>
    <row r="20" spans="2:13" s="36" customFormat="1">
      <c r="B20" s="20">
        <f t="shared" si="1"/>
        <v>12</v>
      </c>
      <c r="C20" s="70">
        <v>2952</v>
      </c>
      <c r="D20" s="71" t="s">
        <v>286</v>
      </c>
      <c r="E20" s="20" t="str">
        <f>IFERROR(VLOOKUP(C20,SRA!B:I,8,0),"")</f>
        <v>COM</v>
      </c>
      <c r="F20" s="32" t="s">
        <v>607</v>
      </c>
      <c r="G20" s="20" t="str">
        <f>IFERROR(VLOOKUP(VLOOKUP(C20,SRA!B:F,5,0),FUNÇÃO!A:B,2,0),"")</f>
        <v>GESTOR DE DESENV.</v>
      </c>
      <c r="H20" s="14">
        <f>IFERROR(VLOOKUP(C20,SRA!B:T,18,0),"")</f>
        <v>759.59</v>
      </c>
      <c r="I20" s="14">
        <f>IFERROR(VLOOKUP(C20,SRA!B:T,19,0),"")</f>
        <v>3038.35</v>
      </c>
      <c r="J20" s="14">
        <f>IFERROR(VLOOKUP(C20,MARÇO!B:F,3,0),"")</f>
        <v>3797.94</v>
      </c>
      <c r="K20" s="14">
        <f t="shared" si="0"/>
        <v>1455.5300000000002</v>
      </c>
      <c r="L20" s="14">
        <f>IFERROR(VLOOKUP(C20,MARÇO!B:H,7,0),"")</f>
        <v>2342.41</v>
      </c>
      <c r="M20" s="74" t="str">
        <f>IFERROR(VLOOKUP(C20,FÉRIAS!C:D,2,0),"")</f>
        <v/>
      </c>
    </row>
    <row r="21" spans="2:13" s="36" customFormat="1">
      <c r="B21" s="20">
        <f t="shared" si="1"/>
        <v>13</v>
      </c>
      <c r="C21" s="70">
        <v>3081</v>
      </c>
      <c r="D21" s="71" t="s">
        <v>322</v>
      </c>
      <c r="E21" s="20" t="str">
        <f>IFERROR(VLOOKUP(C21,SRA!B:I,8,0),"")</f>
        <v>COM</v>
      </c>
      <c r="F21" s="32" t="s">
        <v>607</v>
      </c>
      <c r="G21" s="20" t="str">
        <f>IFERROR(VLOOKUP(VLOOKUP(C21,SRA!B:F,5,0),FUNÇÃO!A:B,2,0),"")</f>
        <v>GESTOR DE APOIO A</v>
      </c>
      <c r="H21" s="14">
        <f>IFERROR(VLOOKUP(C21,SRA!B:T,18,0),"")</f>
        <v>253.2</v>
      </c>
      <c r="I21" s="14">
        <f>IFERROR(VLOOKUP(C21,SRA!B:T,19,0),"")</f>
        <v>1012.78</v>
      </c>
      <c r="J21" s="14">
        <f>IFERROR(VLOOKUP(C21,MARÇO!B:F,3,0),"")</f>
        <v>1265.98</v>
      </c>
      <c r="K21" s="14">
        <f t="shared" si="0"/>
        <v>335.03</v>
      </c>
      <c r="L21" s="14">
        <f>IFERROR(VLOOKUP(C21,MARÇO!B:H,7,0),"")</f>
        <v>930.95</v>
      </c>
      <c r="M21" s="74" t="str">
        <f>IFERROR(VLOOKUP(C21,FÉRIAS!C:D,2,0),"")</f>
        <v/>
      </c>
    </row>
    <row r="22" spans="2:13" s="36" customFormat="1">
      <c r="B22" s="20">
        <f t="shared" si="1"/>
        <v>14</v>
      </c>
      <c r="C22" s="70">
        <v>3092</v>
      </c>
      <c r="D22" s="71" t="s">
        <v>325</v>
      </c>
      <c r="E22" s="20" t="str">
        <f>IFERROR(VLOOKUP(C22,SRA!B:I,8,0),"")</f>
        <v>COM</v>
      </c>
      <c r="F22" s="32" t="s">
        <v>607</v>
      </c>
      <c r="G22" s="20" t="str">
        <f>IFERROR(VLOOKUP(VLOOKUP(C22,SRA!B:F,5,0),FUNÇÃO!A:B,2,0),"")</f>
        <v>DIR TEC INDUSTRIA</v>
      </c>
      <c r="H22" s="14">
        <f>IFERROR(VLOOKUP(C22,SRA!B:T,18,0),"")</f>
        <v>2392.6999999999998</v>
      </c>
      <c r="I22" s="14">
        <f>IFERROR(VLOOKUP(C22,SRA!B:T,19,0),"")</f>
        <v>9570.82</v>
      </c>
      <c r="J22" s="14">
        <f>IFERROR(VLOOKUP(C22,MARÇO!B:F,3,0),"")</f>
        <v>12399.52</v>
      </c>
      <c r="K22" s="14">
        <f t="shared" si="0"/>
        <v>3034.6399999999994</v>
      </c>
      <c r="L22" s="14">
        <f>IFERROR(VLOOKUP(C22,MARÇO!B:H,7,0),"")</f>
        <v>9364.880000000001</v>
      </c>
      <c r="M22" s="74" t="str">
        <f>IFERROR(VLOOKUP(C22,FÉRIAS!C:D,2,0),"")</f>
        <v/>
      </c>
    </row>
    <row r="23" spans="2:13" s="36" customFormat="1">
      <c r="B23" s="20">
        <f t="shared" si="1"/>
        <v>15</v>
      </c>
      <c r="C23" s="70">
        <v>3201</v>
      </c>
      <c r="D23" s="71" t="s">
        <v>358</v>
      </c>
      <c r="E23" s="20" t="str">
        <f>IFERROR(VLOOKUP(C23,SRA!B:I,8,0),"")</f>
        <v>COM</v>
      </c>
      <c r="F23" s="32" t="s">
        <v>607</v>
      </c>
      <c r="G23" s="20" t="str">
        <f>IFERROR(VLOOKUP(VLOOKUP(C23,SRA!B:F,5,0),FUNÇÃO!A:B,2,0),"")</f>
        <v>GESTOR DE APOIO A</v>
      </c>
      <c r="H23" s="14">
        <f>IFERROR(VLOOKUP(C23,SRA!B:T,18,0),"")</f>
        <v>253.2</v>
      </c>
      <c r="I23" s="14">
        <f>IFERROR(VLOOKUP(C23,SRA!B:T,19,0),"")</f>
        <v>1012.78</v>
      </c>
      <c r="J23" s="14">
        <f>IFERROR(VLOOKUP(C23,MARÇO!B:F,3,0),"")</f>
        <v>1265.98</v>
      </c>
      <c r="K23" s="14">
        <f t="shared" si="0"/>
        <v>179.28999999999996</v>
      </c>
      <c r="L23" s="14">
        <f>IFERROR(VLOOKUP(C23,MARÇO!B:H,7,0),"")</f>
        <v>1086.69</v>
      </c>
      <c r="M23" s="74" t="str">
        <f>IFERROR(VLOOKUP(C23,FÉRIAS!C:D,2,0),"")</f>
        <v/>
      </c>
    </row>
    <row r="24" spans="2:13" s="36" customFormat="1">
      <c r="B24" s="20">
        <f t="shared" si="1"/>
        <v>16</v>
      </c>
      <c r="C24" s="70">
        <v>3206</v>
      </c>
      <c r="D24" s="71" t="s">
        <v>359</v>
      </c>
      <c r="E24" s="20" t="str">
        <f>IFERROR(VLOOKUP(C24,SRA!B:I,8,0),"")</f>
        <v>COM</v>
      </c>
      <c r="F24" s="32" t="s">
        <v>607</v>
      </c>
      <c r="G24" s="20" t="str">
        <f>IFERROR(VLOOKUP(VLOOKUP(C24,SRA!B:F,5,0),FUNÇÃO!A:B,2,0),"")</f>
        <v>COORD DE MANUTENC</v>
      </c>
      <c r="H24" s="14">
        <f>IFERROR(VLOOKUP(C24,SRA!B:T,18,0),"")</f>
        <v>0</v>
      </c>
      <c r="I24" s="14">
        <f>IFERROR(VLOOKUP(C24,SRA!B:T,19,0),"")</f>
        <v>5739.47</v>
      </c>
      <c r="J24" s="14">
        <f>IFERROR(VLOOKUP(C24,MARÇO!B:F,3,0),"")</f>
        <v>5739.47</v>
      </c>
      <c r="K24" s="14">
        <f t="shared" si="0"/>
        <v>710.09000000000015</v>
      </c>
      <c r="L24" s="14">
        <f>IFERROR(VLOOKUP(C24,MARÇO!B:H,7,0),"")</f>
        <v>5029.38</v>
      </c>
      <c r="M24" s="74" t="str">
        <f>IFERROR(VLOOKUP(C24,FÉRIAS!C:D,2,0),"")</f>
        <v/>
      </c>
    </row>
    <row r="25" spans="2:13" s="36" customFormat="1">
      <c r="B25" s="20">
        <f t="shared" si="1"/>
        <v>17</v>
      </c>
      <c r="C25" s="70">
        <v>3208</v>
      </c>
      <c r="D25" s="71" t="s">
        <v>360</v>
      </c>
      <c r="E25" s="20" t="str">
        <f>IFERROR(VLOOKUP(C25,SRA!B:I,8,0),"")</f>
        <v>COM</v>
      </c>
      <c r="F25" s="32" t="s">
        <v>607</v>
      </c>
      <c r="G25" s="20" t="str">
        <f>IFERROR(VLOOKUP(VLOOKUP(C25,SRA!B:F,5,0),FUNÇÃO!A:B,2,0),"")</f>
        <v>GESTOR DE DESENV.</v>
      </c>
      <c r="H25" s="14">
        <f>IFERROR(VLOOKUP(C25,SRA!B:T,18,0),"")</f>
        <v>759.59</v>
      </c>
      <c r="I25" s="14">
        <f>IFERROR(VLOOKUP(C25,SRA!B:T,19,0),"")</f>
        <v>3038.35</v>
      </c>
      <c r="J25" s="14">
        <f>IFERROR(VLOOKUP(C25,MARÇO!B:F,3,0),"")</f>
        <v>3797.94</v>
      </c>
      <c r="K25" s="14">
        <f t="shared" si="0"/>
        <v>541.5300000000002</v>
      </c>
      <c r="L25" s="14">
        <f>IFERROR(VLOOKUP(C25,MARÇO!B:H,7,0),"")</f>
        <v>3256.41</v>
      </c>
      <c r="M25" s="74" t="str">
        <f>IFERROR(VLOOKUP(C25,FÉRIAS!C:D,2,0),"")</f>
        <v/>
      </c>
    </row>
    <row r="26" spans="2:13" s="36" customFormat="1">
      <c r="B26" s="20">
        <f t="shared" si="1"/>
        <v>18</v>
      </c>
      <c r="C26" s="70">
        <v>3210</v>
      </c>
      <c r="D26" s="71" t="s">
        <v>361</v>
      </c>
      <c r="E26" s="20" t="str">
        <f>IFERROR(VLOOKUP(C26,SRA!B:I,8,0),"")</f>
        <v>COM</v>
      </c>
      <c r="F26" s="32" t="s">
        <v>724</v>
      </c>
      <c r="G26" s="20" t="str">
        <f>IFERROR(VLOOKUP(VLOOKUP(C26,SRA!B:F,5,0),FUNÇÃO!A:B,2,0),"")</f>
        <v>GESTOR DE APOIO T</v>
      </c>
      <c r="H26" s="14">
        <f>IFERROR(VLOOKUP(C26,SRA!B:T,18,0),"")</f>
        <v>253.2</v>
      </c>
      <c r="I26" s="14">
        <f>IFERROR(VLOOKUP(C26,SRA!B:T,19,0),"")</f>
        <v>1012.78</v>
      </c>
      <c r="J26" s="14">
        <v>2391.3000000000002</v>
      </c>
      <c r="K26" s="14">
        <f>J26-L26</f>
        <v>526.47000000000025</v>
      </c>
      <c r="L26" s="14">
        <v>1864.83</v>
      </c>
      <c r="M26" s="74" t="str">
        <f>IFERROR(VLOOKUP(C26,FÉRIAS!C:D,2,0),"")</f>
        <v/>
      </c>
    </row>
    <row r="27" spans="2:13" s="36" customFormat="1">
      <c r="B27" s="20">
        <f t="shared" si="1"/>
        <v>19</v>
      </c>
      <c r="C27" s="70">
        <v>3220</v>
      </c>
      <c r="D27" s="71" t="s">
        <v>362</v>
      </c>
      <c r="E27" s="20" t="str">
        <f>IFERROR(VLOOKUP(C27,SRA!B:I,8,0),"")</f>
        <v>COM</v>
      </c>
      <c r="F27" s="32" t="s">
        <v>621</v>
      </c>
      <c r="G27" s="20" t="str">
        <f>IFERROR(VLOOKUP(VLOOKUP(C27,SRA!B:F,5,0),FUNÇÃO!A:B,2,0),"")</f>
        <v>COORD. RESP. SOCI</v>
      </c>
      <c r="H27" s="14">
        <f>IFERROR(VLOOKUP(C27,SRA!B:T,18,0),"")</f>
        <v>1434.87</v>
      </c>
      <c r="I27" s="14">
        <f>IFERROR(VLOOKUP(C27,SRA!B:T,19,0),"")</f>
        <v>5739.47</v>
      </c>
      <c r="J27" s="14">
        <f>IFERROR(VLOOKUP(C27,MARÇO!B:F,3,0),"")</f>
        <v>11957.24</v>
      </c>
      <c r="K27" s="14">
        <f t="shared" ref="K27:K28" si="2">J27-L27</f>
        <v>9592.85</v>
      </c>
      <c r="L27" s="14">
        <f>IFERROR(VLOOKUP(C27,MARÇO!B:H,7,0),"")</f>
        <v>2364.39</v>
      </c>
      <c r="M27" s="74" t="str">
        <f>IFERROR(VLOOKUP(C27,FÉRIAS!C:D,2,0),"")</f>
        <v>RENATA RODRIGUES C DE MELO</v>
      </c>
    </row>
    <row r="28" spans="2:13" s="36" customFormat="1">
      <c r="B28" s="20">
        <f t="shared" si="1"/>
        <v>20</v>
      </c>
      <c r="C28" s="70">
        <v>3221</v>
      </c>
      <c r="D28" s="71" t="s">
        <v>363</v>
      </c>
      <c r="E28" s="20" t="str">
        <f>IFERROR(VLOOKUP(C28,SRA!B:I,8,0),"")</f>
        <v>COM</v>
      </c>
      <c r="F28" s="32" t="s">
        <v>607</v>
      </c>
      <c r="G28" s="20" t="str">
        <f>IFERROR(VLOOKUP(VLOOKUP(C28,SRA!B:F,5,0),FUNÇÃO!A:B,2,0),"")</f>
        <v>SECRETARIA</v>
      </c>
      <c r="H28" s="14">
        <f>IFERROR(VLOOKUP(C28,SRA!B:T,18,0),"")</f>
        <v>337.59</v>
      </c>
      <c r="I28" s="14">
        <f>IFERROR(VLOOKUP(C28,SRA!B:T,19,0),"")</f>
        <v>1350.38</v>
      </c>
      <c r="J28" s="14">
        <f>IFERROR(VLOOKUP(C28,MARÇO!B:F,3,0),"")</f>
        <v>1687.97</v>
      </c>
      <c r="K28" s="14">
        <f t="shared" si="2"/>
        <v>444.76</v>
      </c>
      <c r="L28" s="14">
        <f>IFERROR(VLOOKUP(C28,MARÇO!B:H,7,0),"")</f>
        <v>1243.21</v>
      </c>
      <c r="M28" s="74" t="str">
        <f>IFERROR(VLOOKUP(C28,FÉRIAS!C:D,2,0),"")</f>
        <v/>
      </c>
    </row>
    <row r="29" spans="2:13" s="36" customFormat="1">
      <c r="B29" s="20">
        <f t="shared" si="1"/>
        <v>21</v>
      </c>
      <c r="C29" s="70">
        <v>3243</v>
      </c>
      <c r="D29" s="71" t="s">
        <v>371</v>
      </c>
      <c r="E29" s="20" t="str">
        <f>IFERROR(VLOOKUP(C29,SRA!B:I,8,0),"")</f>
        <v>COM</v>
      </c>
      <c r="F29" s="32" t="s">
        <v>724</v>
      </c>
      <c r="G29" s="20" t="str">
        <f>IFERROR(VLOOKUP(VLOOKUP(C29,SRA!B:F,5,0),FUNÇÃO!A:B,2,0),"")</f>
        <v>DIRETOR PRESIDENT</v>
      </c>
      <c r="H29" s="14">
        <f>IFERROR(VLOOKUP(C29,SRA!B:T,18,0),"")</f>
        <v>2658.56</v>
      </c>
      <c r="I29" s="14">
        <f>IFERROR(VLOOKUP(C29,SRA!B:T,19,0),"")</f>
        <v>10634.24</v>
      </c>
      <c r="J29" s="14">
        <v>50808.04</v>
      </c>
      <c r="K29" s="14">
        <f>J29-L29</f>
        <v>1071.010000000002</v>
      </c>
      <c r="L29" s="14">
        <v>49737.03</v>
      </c>
      <c r="M29" s="74" t="str">
        <f>IFERROR(VLOOKUP(C29,FÉRIAS!C:D,2,0),"")</f>
        <v/>
      </c>
    </row>
    <row r="30" spans="2:13" s="36" customFormat="1">
      <c r="B30" s="20">
        <f t="shared" si="1"/>
        <v>22</v>
      </c>
      <c r="C30" s="70">
        <v>3245</v>
      </c>
      <c r="D30" s="71" t="s">
        <v>372</v>
      </c>
      <c r="E30" s="20" t="str">
        <f>IFERROR(VLOOKUP(C30,SRA!B:I,8,0),"")</f>
        <v>COM</v>
      </c>
      <c r="F30" s="32" t="s">
        <v>621</v>
      </c>
      <c r="G30" s="20" t="str">
        <f>IFERROR(VLOOKUP(VLOOKUP(C30,SRA!B:F,5,0),FUNÇÃO!A:B,2,0),"")</f>
        <v>SUPERINTENDENTE A</v>
      </c>
      <c r="H30" s="14">
        <f>IFERROR(VLOOKUP(C30,SRA!B:T,18,0),"")</f>
        <v>1561.48</v>
      </c>
      <c r="I30" s="14">
        <f>IFERROR(VLOOKUP(C30,SRA!B:T,19,0),"")</f>
        <v>7495.89</v>
      </c>
      <c r="J30" s="14">
        <f>IFERROR(VLOOKUP(C30,MARÇO!B:F,3,0),"")</f>
        <v>14491.78</v>
      </c>
      <c r="K30" s="14">
        <f t="shared" ref="K30:K36" si="3">J30-L30</f>
        <v>10145.540000000001</v>
      </c>
      <c r="L30" s="14">
        <f>IFERROR(VLOOKUP(C30,MARÇO!B:H,7,0),"")</f>
        <v>4346.24</v>
      </c>
      <c r="M30" s="74" t="str">
        <f>IFERROR(VLOOKUP(C30,FÉRIAS!C:D,2,0),"")</f>
        <v>EUGENIO PACELLI R DE ARAUJO</v>
      </c>
    </row>
    <row r="31" spans="2:13" s="36" customFormat="1">
      <c r="B31" s="20">
        <f t="shared" si="1"/>
        <v>23</v>
      </c>
      <c r="C31" s="70">
        <v>3247</v>
      </c>
      <c r="D31" s="71" t="s">
        <v>373</v>
      </c>
      <c r="E31" s="20" t="str">
        <f>IFERROR(VLOOKUP(C31,SRA!B:I,8,0),"")</f>
        <v>COM</v>
      </c>
      <c r="F31" s="32" t="s">
        <v>607</v>
      </c>
      <c r="G31" s="20" t="str">
        <f>IFERROR(VLOOKUP(VLOOKUP(C31,SRA!B:F,5,0),FUNÇÃO!A:B,2,0),"")</f>
        <v>CHEFE DE GABINETE</v>
      </c>
      <c r="H31" s="14">
        <f>IFERROR(VLOOKUP(C31,SRA!B:T,18,0),"")</f>
        <v>1561.48</v>
      </c>
      <c r="I31" s="14">
        <f>IFERROR(VLOOKUP(C31,SRA!B:T,19,0),"")</f>
        <v>7495.89</v>
      </c>
      <c r="J31" s="14">
        <f>IFERROR(VLOOKUP(C31,MARÇO!B:F,3,0),"")</f>
        <v>9327.67</v>
      </c>
      <c r="K31" s="14">
        <f t="shared" si="3"/>
        <v>2207.3500000000004</v>
      </c>
      <c r="L31" s="14">
        <f>IFERROR(VLOOKUP(C31,MARÇO!B:H,7,0),"")</f>
        <v>7120.32</v>
      </c>
      <c r="M31" s="74" t="str">
        <f>IFERROR(VLOOKUP(C31,FÉRIAS!C:D,2,0),"")</f>
        <v/>
      </c>
    </row>
    <row r="32" spans="2:13" s="36" customFormat="1">
      <c r="B32" s="20">
        <f t="shared" si="1"/>
        <v>24</v>
      </c>
      <c r="C32" s="70">
        <v>3249</v>
      </c>
      <c r="D32" s="71" t="s">
        <v>374</v>
      </c>
      <c r="E32" s="20" t="str">
        <f>IFERROR(VLOOKUP(C32,SRA!B:I,8,0),"")</f>
        <v>COM</v>
      </c>
      <c r="F32" s="32" t="s">
        <v>607</v>
      </c>
      <c r="G32" s="20" t="str">
        <f>IFERROR(VLOOKUP(VLOOKUP(C32,SRA!B:F,5,0),FUNÇÃO!A:B,2,0),"")</f>
        <v>ASSESSOR DIRETORI</v>
      </c>
      <c r="H32" s="14">
        <f>IFERROR(VLOOKUP(C32,SRA!B:T,18,0),"")</f>
        <v>843.99</v>
      </c>
      <c r="I32" s="14">
        <f>IFERROR(VLOOKUP(C32,SRA!B:T,19,0),"")</f>
        <v>3375.95</v>
      </c>
      <c r="J32" s="14">
        <f>IFERROR(VLOOKUP(C32,MARÇO!B:F,3,0),"")</f>
        <v>8439.8799999999992</v>
      </c>
      <c r="K32" s="14">
        <f t="shared" si="3"/>
        <v>1377.8399999999992</v>
      </c>
      <c r="L32" s="14">
        <f>IFERROR(VLOOKUP(C32,MARÇO!B:H,7,0),"")</f>
        <v>7062.04</v>
      </c>
      <c r="M32" s="74" t="str">
        <f>IFERROR(VLOOKUP(C32,FÉRIAS!C:D,2,0),"")</f>
        <v/>
      </c>
    </row>
    <row r="33" spans="2:14" s="36" customFormat="1">
      <c r="B33" s="20">
        <f t="shared" si="1"/>
        <v>25</v>
      </c>
      <c r="C33" s="70">
        <v>3250</v>
      </c>
      <c r="D33" s="71" t="s">
        <v>375</v>
      </c>
      <c r="E33" s="20" t="str">
        <f>IFERROR(VLOOKUP(C33,SRA!B:I,8,0),"")</f>
        <v>COM</v>
      </c>
      <c r="F33" s="32" t="s">
        <v>607</v>
      </c>
      <c r="G33" s="20" t="str">
        <f>IFERROR(VLOOKUP(VLOOKUP(C33,SRA!B:F,5,0),FUNÇÃO!A:B,2,0),"")</f>
        <v>GESTOR DE DESENV.</v>
      </c>
      <c r="H33" s="14">
        <f>IFERROR(VLOOKUP(C33,SRA!B:T,18,0),"")</f>
        <v>759.59</v>
      </c>
      <c r="I33" s="14">
        <f>IFERROR(VLOOKUP(C33,SRA!B:T,19,0),"")</f>
        <v>3038.35</v>
      </c>
      <c r="J33" s="14">
        <f>IFERROR(VLOOKUP(C33,MARÇO!B:F,3,0),"")</f>
        <v>4733.47</v>
      </c>
      <c r="K33" s="14">
        <f t="shared" si="3"/>
        <v>1186</v>
      </c>
      <c r="L33" s="14">
        <f>IFERROR(VLOOKUP(C33,MARÇO!B:H,7,0),"")</f>
        <v>3547.4700000000003</v>
      </c>
      <c r="M33" s="74" t="str">
        <f>IFERROR(VLOOKUP(C33,FÉRIAS!C:D,2,0),"")</f>
        <v/>
      </c>
    </row>
    <row r="34" spans="2:14" s="36" customFormat="1">
      <c r="B34" s="20">
        <f t="shared" si="1"/>
        <v>26</v>
      </c>
      <c r="C34" s="70">
        <v>3256</v>
      </c>
      <c r="D34" s="71" t="s">
        <v>376</v>
      </c>
      <c r="E34" s="20" t="str">
        <f>IFERROR(VLOOKUP(C34,SRA!B:I,8,0),"")</f>
        <v>COM</v>
      </c>
      <c r="F34" s="32" t="s">
        <v>607</v>
      </c>
      <c r="G34" s="20" t="str">
        <f>IFERROR(VLOOKUP(VLOOKUP(C34,SRA!B:F,5,0),FUNÇÃO!A:B,2,0),"")</f>
        <v>ASSESSOR DIRETORI</v>
      </c>
      <c r="H34" s="14">
        <f>IFERROR(VLOOKUP(C34,SRA!B:T,18,0),"")</f>
        <v>843.99</v>
      </c>
      <c r="I34" s="14">
        <f>IFERROR(VLOOKUP(C34,SRA!B:T,19,0),"")</f>
        <v>3375.95</v>
      </c>
      <c r="J34" s="14">
        <f>IFERROR(VLOOKUP(C34,MARÇO!B:F,3,0),"")</f>
        <v>4219.9399999999996</v>
      </c>
      <c r="K34" s="14">
        <f t="shared" si="3"/>
        <v>1291.7399999999998</v>
      </c>
      <c r="L34" s="14">
        <f>IFERROR(VLOOKUP(C34,MARÇO!B:H,7,0),"")</f>
        <v>2928.2</v>
      </c>
      <c r="M34" s="74" t="str">
        <f>IFERROR(VLOOKUP(C34,FÉRIAS!C:D,2,0),"")</f>
        <v/>
      </c>
    </row>
    <row r="35" spans="2:14" s="36" customFormat="1">
      <c r="B35" s="20">
        <f t="shared" si="1"/>
        <v>27</v>
      </c>
      <c r="C35" s="70">
        <v>3258</v>
      </c>
      <c r="D35" s="71" t="s">
        <v>377</v>
      </c>
      <c r="E35" s="20" t="str">
        <f>IFERROR(VLOOKUP(C35,SRA!B:I,8,0),"")</f>
        <v>COM</v>
      </c>
      <c r="F35" s="32" t="s">
        <v>607</v>
      </c>
      <c r="G35" s="20" t="str">
        <f>IFERROR(VLOOKUP(VLOOKUP(C35,SRA!B:F,5,0),FUNÇÃO!A:B,2,0),"")</f>
        <v>COORD. DE PROJ. E</v>
      </c>
      <c r="H35" s="14">
        <f>IFERROR(VLOOKUP(C35,SRA!B:T,18,0),"")</f>
        <v>1434.87</v>
      </c>
      <c r="I35" s="14">
        <f>IFERROR(VLOOKUP(C35,SRA!B:T,19,0),"")</f>
        <v>5739.47</v>
      </c>
      <c r="J35" s="14">
        <f>IFERROR(VLOOKUP(C35,MARÇO!B:F,3,0),"")</f>
        <v>7174.34</v>
      </c>
      <c r="K35" s="14">
        <f t="shared" si="3"/>
        <v>2452.63</v>
      </c>
      <c r="L35" s="14">
        <f>IFERROR(VLOOKUP(C35,MARÇO!B:H,7,0),"")</f>
        <v>4721.71</v>
      </c>
      <c r="M35" s="74" t="str">
        <f>IFERROR(VLOOKUP(C35,FÉRIAS!C:D,2,0),"")</f>
        <v/>
      </c>
    </row>
    <row r="36" spans="2:14" s="36" customFormat="1">
      <c r="B36" s="20">
        <f t="shared" si="1"/>
        <v>28</v>
      </c>
      <c r="C36" s="70">
        <v>3260</v>
      </c>
      <c r="D36" s="71" t="s">
        <v>378</v>
      </c>
      <c r="E36" s="20" t="str">
        <f>IFERROR(VLOOKUP(C36,SRA!B:I,8,0),"")</f>
        <v>COM</v>
      </c>
      <c r="F36" s="32" t="s">
        <v>607</v>
      </c>
      <c r="G36" s="20" t="str">
        <f>IFERROR(VLOOKUP(VLOOKUP(C36,SRA!B:F,5,0),FUNÇÃO!A:B,2,0),"")</f>
        <v>COORD. LOGISTICA</v>
      </c>
      <c r="H36" s="14">
        <f>IFERROR(VLOOKUP(C36,SRA!B:T,18,0),"")</f>
        <v>1434.87</v>
      </c>
      <c r="I36" s="14">
        <f>IFERROR(VLOOKUP(C36,SRA!B:T,19,0),"")</f>
        <v>5739.47</v>
      </c>
      <c r="J36" s="14">
        <f>IFERROR(VLOOKUP(C36,MARÇO!B:F,3,0),"")</f>
        <v>7174.34</v>
      </c>
      <c r="K36" s="14">
        <f t="shared" si="3"/>
        <v>2375.2700000000004</v>
      </c>
      <c r="L36" s="14">
        <f>IFERROR(VLOOKUP(C36,MARÇO!B:H,7,0),"")</f>
        <v>4799.07</v>
      </c>
      <c r="M36" s="74" t="str">
        <f>IFERROR(VLOOKUP(C36,FÉRIAS!C:D,2,0),"")</f>
        <v/>
      </c>
    </row>
    <row r="37" spans="2:14" s="36" customFormat="1">
      <c r="B37" s="20">
        <f t="shared" si="1"/>
        <v>29</v>
      </c>
      <c r="C37" s="70">
        <v>3261</v>
      </c>
      <c r="D37" s="71" t="s">
        <v>379</v>
      </c>
      <c r="E37" s="20" t="str">
        <f>IFERROR(VLOOKUP(C37,SRA!B:I,8,0),"")</f>
        <v>COM</v>
      </c>
      <c r="F37" s="32" t="s">
        <v>724</v>
      </c>
      <c r="G37" s="20" t="str">
        <f>IFERROR(VLOOKUP(VLOOKUP(C37,SRA!B:F,5,0),FUNÇÃO!A:B,2,0),"")</f>
        <v>COORD.DE INFORM.</v>
      </c>
      <c r="H37" s="14">
        <f>IFERROR(VLOOKUP(C37,SRA!B:T,18,0),"")</f>
        <v>1434.87</v>
      </c>
      <c r="I37" s="14">
        <f>IFERROR(VLOOKUP(C37,SRA!B:T,19,0),"")</f>
        <v>5739.47</v>
      </c>
      <c r="J37" s="14">
        <v>17497.419999999998</v>
      </c>
      <c r="K37" s="14">
        <f>J37-L37</f>
        <v>7253.489999999998</v>
      </c>
      <c r="L37" s="14">
        <v>10243.93</v>
      </c>
      <c r="M37" s="74" t="str">
        <f>IFERROR(VLOOKUP(C37,FÉRIAS!C:D,2,0),"")</f>
        <v/>
      </c>
    </row>
    <row r="38" spans="2:14" s="36" customFormat="1">
      <c r="B38" s="20">
        <f t="shared" si="1"/>
        <v>30</v>
      </c>
      <c r="C38" s="70">
        <v>3263</v>
      </c>
      <c r="D38" s="71" t="s">
        <v>380</v>
      </c>
      <c r="E38" s="20" t="str">
        <f>IFERROR(VLOOKUP(C38,SRA!B:I,8,0),"")</f>
        <v>COM</v>
      </c>
      <c r="F38" s="32" t="s">
        <v>607</v>
      </c>
      <c r="G38" s="20" t="str">
        <f>IFERROR(VLOOKUP(VLOOKUP(C38,SRA!B:F,5,0),FUNÇÃO!A:B,2,0),"")</f>
        <v>COORD DE CONTRATO</v>
      </c>
      <c r="H38" s="14">
        <f>IFERROR(VLOOKUP(C38,SRA!B:T,18,0),"")</f>
        <v>1434.87</v>
      </c>
      <c r="I38" s="14">
        <f>IFERROR(VLOOKUP(C38,SRA!B:T,19,0),"")</f>
        <v>5739.47</v>
      </c>
      <c r="J38" s="14">
        <f>IFERROR(VLOOKUP(C38,MARÇO!B:F,3,0),"")</f>
        <v>7174.34</v>
      </c>
      <c r="K38" s="14">
        <f t="shared" ref="K38:K101" si="4">J38-L38</f>
        <v>1730.7299999999996</v>
      </c>
      <c r="L38" s="14">
        <f>IFERROR(VLOOKUP(C38,MARÇO!B:H,7,0),"")</f>
        <v>5443.6100000000006</v>
      </c>
      <c r="M38" s="74" t="str">
        <f>IFERROR(VLOOKUP(C38,FÉRIAS!C:D,2,0),"")</f>
        <v/>
      </c>
    </row>
    <row r="39" spans="2:14" s="36" customFormat="1">
      <c r="B39" s="20">
        <f t="shared" si="1"/>
        <v>31</v>
      </c>
      <c r="C39" s="70">
        <v>3278</v>
      </c>
      <c r="D39" s="71" t="s">
        <v>381</v>
      </c>
      <c r="E39" s="20" t="str">
        <f>IFERROR(VLOOKUP(C39,SRA!B:I,8,0),"")</f>
        <v>COM</v>
      </c>
      <c r="F39" s="32" t="s">
        <v>607</v>
      </c>
      <c r="G39" s="20" t="str">
        <f>IFERROR(VLOOKUP(VLOOKUP(C39,SRA!B:F,5,0),FUNÇÃO!A:B,2,0),"")</f>
        <v>GESTOR DE DESENV.</v>
      </c>
      <c r="H39" s="14">
        <f>IFERROR(VLOOKUP(C39,SRA!B:T,18,0),"")</f>
        <v>759.59</v>
      </c>
      <c r="I39" s="14">
        <f>IFERROR(VLOOKUP(C39,SRA!B:T,19,0),"")</f>
        <v>3038.35</v>
      </c>
      <c r="J39" s="14">
        <f>IFERROR(VLOOKUP(C39,MARÇO!B:F,3,0),"")</f>
        <v>3797.94</v>
      </c>
      <c r="K39" s="14">
        <f t="shared" si="4"/>
        <v>541.5300000000002</v>
      </c>
      <c r="L39" s="14">
        <f>IFERROR(VLOOKUP(C39,MARÇO!B:H,7,0),"")</f>
        <v>3256.41</v>
      </c>
      <c r="M39" s="74" t="str">
        <f>IFERROR(VLOOKUP(C39,FÉRIAS!C:D,2,0),"")</f>
        <v/>
      </c>
    </row>
    <row r="40" spans="2:14" s="36" customFormat="1">
      <c r="B40" s="20">
        <f t="shared" si="1"/>
        <v>32</v>
      </c>
      <c r="C40" s="70">
        <v>3283</v>
      </c>
      <c r="D40" s="71" t="s">
        <v>383</v>
      </c>
      <c r="E40" s="20" t="str">
        <f>IFERROR(VLOOKUP(C40,SRA!B:I,8,0),"")</f>
        <v>COM</v>
      </c>
      <c r="F40" s="32" t="s">
        <v>607</v>
      </c>
      <c r="G40" s="20" t="str">
        <f>IFERROR(VLOOKUP(VLOOKUP(C40,SRA!B:F,5,0),FUNÇÃO!A:B,2,0),"")</f>
        <v>COORD. AP. TEC. I</v>
      </c>
      <c r="H40" s="14">
        <f>IFERROR(VLOOKUP(C40,SRA!B:T,18,0),"")</f>
        <v>1434.87</v>
      </c>
      <c r="I40" s="14">
        <f>IFERROR(VLOOKUP(C40,SRA!B:T,19,0),"")</f>
        <v>5739.47</v>
      </c>
      <c r="J40" s="14">
        <f>IFERROR(VLOOKUP(C40,MARÇO!B:F,3,0),"")</f>
        <v>7444.64</v>
      </c>
      <c r="K40" s="14">
        <f t="shared" si="4"/>
        <v>1724.1899999999996</v>
      </c>
      <c r="L40" s="14">
        <f>IFERROR(VLOOKUP(C40,MARÇO!B:H,7,0),"")</f>
        <v>5720.4500000000007</v>
      </c>
      <c r="M40" s="74" t="str">
        <f>IFERROR(VLOOKUP(C40,FÉRIAS!C:D,2,0),"")</f>
        <v/>
      </c>
    </row>
    <row r="41" spans="2:14" s="36" customFormat="1">
      <c r="B41" s="20">
        <f t="shared" si="1"/>
        <v>33</v>
      </c>
      <c r="C41" s="70">
        <v>3287</v>
      </c>
      <c r="D41" s="71" t="s">
        <v>384</v>
      </c>
      <c r="E41" s="20" t="str">
        <f>IFERROR(VLOOKUP(C41,SRA!B:I,8,0),"")</f>
        <v>COM</v>
      </c>
      <c r="F41" s="32" t="s">
        <v>607</v>
      </c>
      <c r="G41" s="20" t="str">
        <f>IFERROR(VLOOKUP(VLOOKUP(C41,SRA!B:F,5,0),FUNÇÃO!A:B,2,0),"")</f>
        <v>ASSESSOR DIRETORI</v>
      </c>
      <c r="H41" s="14">
        <f>IFERROR(VLOOKUP(C41,SRA!B:T,18,0),"")</f>
        <v>843.99</v>
      </c>
      <c r="I41" s="14">
        <f>IFERROR(VLOOKUP(C41,SRA!B:T,19,0),"")</f>
        <v>3375.95</v>
      </c>
      <c r="J41" s="14">
        <f>IFERROR(VLOOKUP(C41,MARÇO!B:F,3,0),"")</f>
        <v>4219.9399999999996</v>
      </c>
      <c r="K41" s="14">
        <f t="shared" si="4"/>
        <v>1709.0999999999995</v>
      </c>
      <c r="L41" s="14">
        <f>IFERROR(VLOOKUP(C41,MARÇO!B:H,7,0),"")</f>
        <v>2510.84</v>
      </c>
      <c r="M41" s="74" t="str">
        <f>IFERROR(VLOOKUP(C41,FÉRIAS!C:D,2,0),"")</f>
        <v/>
      </c>
    </row>
    <row r="42" spans="2:14" s="36" customFormat="1">
      <c r="B42" s="20">
        <f t="shared" si="1"/>
        <v>34</v>
      </c>
      <c r="C42" s="70">
        <v>3289</v>
      </c>
      <c r="D42" s="71" t="s">
        <v>385</v>
      </c>
      <c r="E42" s="20" t="str">
        <f>IFERROR(VLOOKUP(C42,SRA!B:I,8,0),"")</f>
        <v>COM</v>
      </c>
      <c r="F42" s="32" t="s">
        <v>607</v>
      </c>
      <c r="G42" s="20" t="str">
        <f>IFERROR(VLOOKUP(VLOOKUP(C42,SRA!B:F,5,0),FUNÇÃO!A:B,2,0),"")</f>
        <v>DIR. ADM. FINANCE</v>
      </c>
      <c r="H42" s="14">
        <f>IFERROR(VLOOKUP(C42,SRA!B:T,18,0),"")</f>
        <v>2392.6999999999998</v>
      </c>
      <c r="I42" s="14">
        <f>IFERROR(VLOOKUP(C42,SRA!B:T,19,0),"")</f>
        <v>9570.82</v>
      </c>
      <c r="J42" s="14">
        <f>IFERROR(VLOOKUP(C42,MARÇO!B:F,3,0),"")</f>
        <v>11963.52</v>
      </c>
      <c r="K42" s="14">
        <f t="shared" si="4"/>
        <v>2966.880000000001</v>
      </c>
      <c r="L42" s="14">
        <f>IFERROR(VLOOKUP(C42,MARÇO!B:H,7,0),"")</f>
        <v>8996.64</v>
      </c>
      <c r="M42" s="74" t="str">
        <f>IFERROR(VLOOKUP(C42,FÉRIAS!C:D,2,0),"")</f>
        <v/>
      </c>
    </row>
    <row r="43" spans="2:14" s="36" customFormat="1">
      <c r="B43" s="20">
        <f t="shared" si="1"/>
        <v>35</v>
      </c>
      <c r="C43" s="70">
        <v>3304</v>
      </c>
      <c r="D43" s="71" t="s">
        <v>386</v>
      </c>
      <c r="E43" s="20" t="str">
        <f>IFERROR(VLOOKUP(C43,SRA!B:I,8,0),"")</f>
        <v>COM</v>
      </c>
      <c r="F43" s="32" t="s">
        <v>607</v>
      </c>
      <c r="G43" s="20" t="str">
        <f>IFERROR(VLOOKUP(VLOOKUP(C43,SRA!B:F,5,0),FUNÇÃO!A:B,2,0),"")</f>
        <v>SECRETARIA DIR.</v>
      </c>
      <c r="H43" s="14">
        <f>IFERROR(VLOOKUP(C43,SRA!B:T,18,0),"")</f>
        <v>337.59</v>
      </c>
      <c r="I43" s="14">
        <f>IFERROR(VLOOKUP(C43,SRA!B:T,19,0),"")</f>
        <v>1350.38</v>
      </c>
      <c r="J43" s="14">
        <f>IFERROR(VLOOKUP(C43,MARÇO!B:F,3,0),"")</f>
        <v>1687.97</v>
      </c>
      <c r="K43" s="14">
        <f t="shared" si="4"/>
        <v>210.63000000000011</v>
      </c>
      <c r="L43" s="14">
        <f>IFERROR(VLOOKUP(C43,MARÇO!B:H,7,0),"")</f>
        <v>1477.34</v>
      </c>
      <c r="M43" s="74" t="str">
        <f>IFERROR(VLOOKUP(C43,FÉRIAS!C:D,2,0),"")</f>
        <v/>
      </c>
    </row>
    <row r="44" spans="2:14" s="36" customFormat="1">
      <c r="B44" s="20">
        <f t="shared" si="1"/>
        <v>36</v>
      </c>
      <c r="C44" s="70">
        <v>3312</v>
      </c>
      <c r="D44" s="71" t="s">
        <v>387</v>
      </c>
      <c r="E44" s="20" t="str">
        <f>IFERROR(VLOOKUP(C44,SRA!B:I,8,0),"")</f>
        <v>COM</v>
      </c>
      <c r="F44" s="32" t="s">
        <v>607</v>
      </c>
      <c r="G44" s="20" t="str">
        <f>IFERROR(VLOOKUP(VLOOKUP(C44,SRA!B:F,5,0),FUNÇÃO!A:B,2,0),"")</f>
        <v>COORD. DE VENDAS</v>
      </c>
      <c r="H44" s="14">
        <f>IFERROR(VLOOKUP(C44,SRA!B:T,18,0),"")</f>
        <v>1434.87</v>
      </c>
      <c r="I44" s="14">
        <f>IFERROR(VLOOKUP(C44,SRA!B:T,19,0),"")</f>
        <v>5379.47</v>
      </c>
      <c r="J44" s="14">
        <f>IFERROR(VLOOKUP(C44,MARÇO!B:F,3,0),"")</f>
        <v>6814.34</v>
      </c>
      <c r="K44" s="14">
        <f t="shared" si="4"/>
        <v>1556.2800000000007</v>
      </c>
      <c r="L44" s="14">
        <f>IFERROR(VLOOKUP(C44,MARÇO!B:H,7,0),"")</f>
        <v>5258.0599999999995</v>
      </c>
      <c r="M44" s="74" t="str">
        <f>IFERROR(VLOOKUP(C44,FÉRIAS!C:D,2,0),"")</f>
        <v/>
      </c>
    </row>
    <row r="45" spans="2:14" s="53" customFormat="1">
      <c r="B45" s="20">
        <f t="shared" si="1"/>
        <v>37</v>
      </c>
      <c r="C45" s="70">
        <v>3314</v>
      </c>
      <c r="D45" s="71" t="s">
        <v>388</v>
      </c>
      <c r="E45" s="20" t="str">
        <f>IFERROR(VLOOKUP(C45,SRA!B:I,8,0),"")</f>
        <v>COM</v>
      </c>
      <c r="F45" s="32" t="s">
        <v>607</v>
      </c>
      <c r="G45" s="20" t="str">
        <f>IFERROR(VLOOKUP(VLOOKUP(C45,SRA!B:F,5,0),FUNÇÃO!A:B,2,0),"")</f>
        <v>ASSESSOR DIRETORI</v>
      </c>
      <c r="H45" s="14">
        <f>IFERROR(VLOOKUP(C45,SRA!B:T,18,0),"")</f>
        <v>843.99</v>
      </c>
      <c r="I45" s="14">
        <f>IFERROR(VLOOKUP(C45,SRA!B:T,19,0),"")</f>
        <v>3375.95</v>
      </c>
      <c r="J45" s="14">
        <f>IFERROR(VLOOKUP(C45,MARÇO!B:F,3,0),"")</f>
        <v>4219.9399999999996</v>
      </c>
      <c r="K45" s="14">
        <f t="shared" si="4"/>
        <v>1644.04</v>
      </c>
      <c r="L45" s="14">
        <f>IFERROR(VLOOKUP(C45,MARÇO!B:H,7,0),"")</f>
        <v>2575.8999999999996</v>
      </c>
      <c r="M45" s="74" t="str">
        <f>IFERROR(VLOOKUP(C45,FÉRIAS!C:D,2,0),"")</f>
        <v/>
      </c>
      <c r="N45" s="36"/>
    </row>
    <row r="46" spans="2:14" s="53" customFormat="1">
      <c r="B46" s="20">
        <f t="shared" si="1"/>
        <v>38</v>
      </c>
      <c r="C46" s="70">
        <v>3316</v>
      </c>
      <c r="D46" s="71" t="s">
        <v>389</v>
      </c>
      <c r="E46" s="20" t="str">
        <f>IFERROR(VLOOKUP(C46,SRA!B:I,8,0),"")</f>
        <v>COM</v>
      </c>
      <c r="F46" s="32" t="s">
        <v>607</v>
      </c>
      <c r="G46" s="20" t="str">
        <f>IFERROR(VLOOKUP(VLOOKUP(C46,SRA!B:F,5,0),FUNÇÃO!A:B,2,0),"")</f>
        <v>GESTOR DE APOIO T</v>
      </c>
      <c r="H46" s="14">
        <f>IFERROR(VLOOKUP(C46,SRA!B:T,18,0),"")</f>
        <v>253.2</v>
      </c>
      <c r="I46" s="14">
        <f>IFERROR(VLOOKUP(C46,SRA!B:T,19,0),"")</f>
        <v>1012.78</v>
      </c>
      <c r="J46" s="14">
        <f>IFERROR(VLOOKUP(C46,MARÇO!B:F,3,0),"")</f>
        <v>1265.98</v>
      </c>
      <c r="K46" s="14">
        <f t="shared" si="4"/>
        <v>161.82999999999993</v>
      </c>
      <c r="L46" s="14">
        <f>IFERROR(VLOOKUP(C46,MARÇO!B:H,7,0),"")</f>
        <v>1104.1500000000001</v>
      </c>
      <c r="M46" s="74" t="str">
        <f>IFERROR(VLOOKUP(C46,FÉRIAS!C:D,2,0),"")</f>
        <v/>
      </c>
      <c r="N46" s="36"/>
    </row>
    <row r="47" spans="2:14" s="53" customFormat="1">
      <c r="B47" s="20">
        <f t="shared" si="1"/>
        <v>39</v>
      </c>
      <c r="C47" s="70">
        <v>3319</v>
      </c>
      <c r="D47" s="71" t="s">
        <v>391</v>
      </c>
      <c r="E47" s="20" t="str">
        <f>IFERROR(VLOOKUP(C47,SRA!B:I,8,0),"")</f>
        <v>COM</v>
      </c>
      <c r="F47" s="32" t="s">
        <v>607</v>
      </c>
      <c r="G47" s="20" t="str">
        <f>IFERROR(VLOOKUP(VLOOKUP(C47,SRA!B:F,5,0),FUNÇÃO!A:B,2,0),"")</f>
        <v>GESTOR DE APOIO A</v>
      </c>
      <c r="H47" s="14">
        <f>IFERROR(VLOOKUP(C47,SRA!B:T,18,0),"")</f>
        <v>253.2</v>
      </c>
      <c r="I47" s="14">
        <f>IFERROR(VLOOKUP(C47,SRA!B:T,19,0),"")</f>
        <v>1265.98</v>
      </c>
      <c r="J47" s="14">
        <f>IFERROR(VLOOKUP(C47,MARÇO!B:F,3,0),"")</f>
        <v>1519.18</v>
      </c>
      <c r="K47" s="14">
        <f t="shared" si="4"/>
        <v>309.49</v>
      </c>
      <c r="L47" s="14">
        <f>IFERROR(VLOOKUP(C47,MARÇO!B:H,7,0),"")</f>
        <v>1209.69</v>
      </c>
      <c r="M47" s="74" t="str">
        <f>IFERROR(VLOOKUP(C47,FÉRIAS!C:D,2,0),"")</f>
        <v/>
      </c>
      <c r="N47" s="36"/>
    </row>
    <row r="48" spans="2:14" s="36" customFormat="1">
      <c r="B48" s="20">
        <f t="shared" si="1"/>
        <v>40</v>
      </c>
      <c r="C48" s="70">
        <v>3324</v>
      </c>
      <c r="D48" s="71" t="s">
        <v>393</v>
      </c>
      <c r="E48" s="20" t="str">
        <f>IFERROR(VLOOKUP(C48,SRA!B:I,8,0),"")</f>
        <v>COM</v>
      </c>
      <c r="F48" s="32" t="s">
        <v>607</v>
      </c>
      <c r="G48" s="20" t="str">
        <f>IFERROR(VLOOKUP(VLOOKUP(C48,SRA!B:F,5,0),FUNÇÃO!A:B,2,0),"")</f>
        <v>SUP. JURIDICO</v>
      </c>
      <c r="H48" s="14">
        <f>IFERROR(VLOOKUP(C48,SRA!B:T,18,0),"")</f>
        <v>1561.48</v>
      </c>
      <c r="I48" s="14">
        <f>IFERROR(VLOOKUP(C48,SRA!B:T,19,0),"")</f>
        <v>6245.89</v>
      </c>
      <c r="J48" s="14">
        <f>IFERROR(VLOOKUP(C48,MARÇO!B:F,3,0),"")</f>
        <v>15906.41</v>
      </c>
      <c r="K48" s="14">
        <f t="shared" si="4"/>
        <v>3029.59</v>
      </c>
      <c r="L48" s="14">
        <f>IFERROR(VLOOKUP(C48,MARÇO!B:H,7,0),"")</f>
        <v>12876.82</v>
      </c>
      <c r="M48" s="74" t="str">
        <f>IFERROR(VLOOKUP(C48,FÉRIAS!C:D,2,0),"")</f>
        <v/>
      </c>
    </row>
    <row r="49" spans="2:13" s="36" customFormat="1">
      <c r="B49" s="20">
        <f t="shared" si="1"/>
        <v>41</v>
      </c>
      <c r="C49" s="70">
        <v>3325</v>
      </c>
      <c r="D49" s="71" t="s">
        <v>394</v>
      </c>
      <c r="E49" s="20" t="str">
        <f>IFERROR(VLOOKUP(C49,SRA!B:I,8,0),"")</f>
        <v>COM</v>
      </c>
      <c r="F49" s="32" t="s">
        <v>607</v>
      </c>
      <c r="G49" s="20" t="str">
        <f>IFERROR(VLOOKUP(VLOOKUP(C49,SRA!B:F,5,0),FUNÇÃO!A:B,2,0),"")</f>
        <v>COORD.DE CONTABIL</v>
      </c>
      <c r="H49" s="14">
        <f>IFERROR(VLOOKUP(C49,SRA!B:T,18,0),"")</f>
        <v>1434.87</v>
      </c>
      <c r="I49" s="14">
        <f>IFERROR(VLOOKUP(C49,SRA!B:T,19,0),"")</f>
        <v>5739.47</v>
      </c>
      <c r="J49" s="14">
        <f>IFERROR(VLOOKUP(C49,MARÇO!B:F,3,0),"")</f>
        <v>7174.34</v>
      </c>
      <c r="K49" s="14">
        <f t="shared" si="4"/>
        <v>3652.29</v>
      </c>
      <c r="L49" s="14">
        <f>IFERROR(VLOOKUP(C49,MARÇO!B:H,7,0),"")</f>
        <v>3522.05</v>
      </c>
      <c r="M49" s="74" t="str">
        <f>IFERROR(VLOOKUP(C49,FÉRIAS!C:D,2,0),"")</f>
        <v/>
      </c>
    </row>
    <row r="50" spans="2:13" s="36" customFormat="1">
      <c r="B50" s="20">
        <f t="shared" si="1"/>
        <v>42</v>
      </c>
      <c r="C50" s="70">
        <v>3327</v>
      </c>
      <c r="D50" s="71" t="s">
        <v>395</v>
      </c>
      <c r="E50" s="20" t="str">
        <f>IFERROR(VLOOKUP(C50,SRA!B:I,8,0),"")</f>
        <v>COM</v>
      </c>
      <c r="F50" s="32" t="s">
        <v>607</v>
      </c>
      <c r="G50" s="20" t="str">
        <f>IFERROR(VLOOKUP(VLOOKUP(C50,SRA!B:F,5,0),FUNÇÃO!A:B,2,0),"")</f>
        <v>COORD. SUPRIMENTO</v>
      </c>
      <c r="H50" s="14">
        <f>IFERROR(VLOOKUP(C50,SRA!B:T,18,0),"")</f>
        <v>1434.87</v>
      </c>
      <c r="I50" s="14">
        <f>IFERROR(VLOOKUP(C50,SRA!B:T,19,0),"")</f>
        <v>5739.47</v>
      </c>
      <c r="J50" s="14">
        <f>IFERROR(VLOOKUP(C50,MARÇO!B:F,3,0),"")</f>
        <v>7174.34</v>
      </c>
      <c r="K50" s="14">
        <f t="shared" si="4"/>
        <v>1597.7199999999993</v>
      </c>
      <c r="L50" s="14">
        <f>IFERROR(VLOOKUP(C50,MARÇO!B:H,7,0),"")</f>
        <v>5576.6200000000008</v>
      </c>
      <c r="M50" s="74" t="str">
        <f>IFERROR(VLOOKUP(C50,FÉRIAS!C:D,2,0),"")</f>
        <v/>
      </c>
    </row>
    <row r="51" spans="2:13" s="36" customFormat="1">
      <c r="B51" s="20">
        <f t="shared" si="1"/>
        <v>43</v>
      </c>
      <c r="C51" s="70">
        <v>3328</v>
      </c>
      <c r="D51" s="71" t="s">
        <v>396</v>
      </c>
      <c r="E51" s="20" t="str">
        <f>IFERROR(VLOOKUP(C51,SRA!B:I,8,0),"")</f>
        <v>COM</v>
      </c>
      <c r="F51" s="32" t="s">
        <v>607</v>
      </c>
      <c r="G51" s="20" t="str">
        <f>IFERROR(VLOOKUP(VLOOKUP(C51,SRA!B:F,5,0),FUNÇÃO!A:B,2,0),"")</f>
        <v>COORD. DE ADM.</v>
      </c>
      <c r="H51" s="14">
        <f>IFERROR(VLOOKUP(C51,SRA!B:T,18,0),"")</f>
        <v>1434.87</v>
      </c>
      <c r="I51" s="14">
        <f>IFERROR(VLOOKUP(C51,SRA!B:T,19,0),"")</f>
        <v>5739.47</v>
      </c>
      <c r="J51" s="14">
        <f>IFERROR(VLOOKUP(C51,MARÇO!B:F,3,0),"")</f>
        <v>7174.34</v>
      </c>
      <c r="K51" s="14">
        <f t="shared" si="4"/>
        <v>1921.3999999999996</v>
      </c>
      <c r="L51" s="14">
        <f>IFERROR(VLOOKUP(C51,MARÇO!B:H,7,0),"")</f>
        <v>5252.9400000000005</v>
      </c>
      <c r="M51" s="74" t="str">
        <f>IFERROR(VLOOKUP(C51,FÉRIAS!C:D,2,0),"")</f>
        <v/>
      </c>
    </row>
    <row r="52" spans="2:13" s="36" customFormat="1">
      <c r="B52" s="20">
        <f t="shared" si="1"/>
        <v>44</v>
      </c>
      <c r="C52" s="70">
        <v>3329</v>
      </c>
      <c r="D52" s="71" t="s">
        <v>397</v>
      </c>
      <c r="E52" s="20" t="str">
        <f>IFERROR(VLOOKUP(C52,SRA!B:I,8,0),"")</f>
        <v>COM</v>
      </c>
      <c r="F52" s="32" t="s">
        <v>607</v>
      </c>
      <c r="G52" s="20" t="str">
        <f>IFERROR(VLOOKUP(VLOOKUP(C52,SRA!B:F,5,0),FUNÇÃO!A:B,2,0),"")</f>
        <v>GESTOR DE DESENV.</v>
      </c>
      <c r="H52" s="14">
        <f>IFERROR(VLOOKUP(C52,SRA!B:T,18,0),"")</f>
        <v>759.59</v>
      </c>
      <c r="I52" s="14">
        <f>IFERROR(VLOOKUP(C52,SRA!B:T,19,0),"")</f>
        <v>3038.35</v>
      </c>
      <c r="J52" s="14">
        <f>IFERROR(VLOOKUP(C52,MARÇO!B:F,3,0),"")</f>
        <v>3797.94</v>
      </c>
      <c r="K52" s="14">
        <f t="shared" si="4"/>
        <v>541.5300000000002</v>
      </c>
      <c r="L52" s="14">
        <f>IFERROR(VLOOKUP(C52,MARÇO!B:H,7,0),"")</f>
        <v>3256.41</v>
      </c>
      <c r="M52" s="74" t="str">
        <f>IFERROR(VLOOKUP(C52,FÉRIAS!C:D,2,0),"")</f>
        <v/>
      </c>
    </row>
    <row r="53" spans="2:13" s="36" customFormat="1">
      <c r="B53" s="20">
        <f t="shared" si="1"/>
        <v>45</v>
      </c>
      <c r="C53" s="70">
        <v>3338</v>
      </c>
      <c r="D53" s="71" t="s">
        <v>400</v>
      </c>
      <c r="E53" s="20" t="str">
        <f>IFERROR(VLOOKUP(C53,SRA!B:I,8,0),"")</f>
        <v>COM</v>
      </c>
      <c r="F53" s="32" t="s">
        <v>607</v>
      </c>
      <c r="G53" s="20" t="str">
        <f>IFERROR(VLOOKUP(VLOOKUP(C53,SRA!B:F,5,0),FUNÇÃO!A:B,2,0),"")</f>
        <v>COORD GESTAO E PL</v>
      </c>
      <c r="H53" s="14">
        <f>IFERROR(VLOOKUP(C53,SRA!B:T,18,0),"")</f>
        <v>1434.87</v>
      </c>
      <c r="I53" s="14">
        <f>IFERROR(VLOOKUP(C53,SRA!B:T,19,0),"")</f>
        <v>5739.47</v>
      </c>
      <c r="J53" s="14">
        <f>IFERROR(VLOOKUP(C53,MARÇO!B:F,3,0),"")</f>
        <v>7174.34</v>
      </c>
      <c r="K53" s="14">
        <f t="shared" si="4"/>
        <v>1772.1499999999996</v>
      </c>
      <c r="L53" s="14">
        <f>IFERROR(VLOOKUP(C53,MARÇO!B:H,7,0),"")</f>
        <v>5402.1900000000005</v>
      </c>
      <c r="M53" s="74" t="str">
        <f>IFERROR(VLOOKUP(C53,FÉRIAS!C:D,2,0),"")</f>
        <v/>
      </c>
    </row>
    <row r="54" spans="2:13" s="36" customFormat="1">
      <c r="B54" s="20">
        <f t="shared" si="1"/>
        <v>46</v>
      </c>
      <c r="C54" s="70">
        <v>3340</v>
      </c>
      <c r="D54" s="71" t="s">
        <v>402</v>
      </c>
      <c r="E54" s="20" t="str">
        <f>IFERROR(VLOOKUP(C54,SRA!B:I,8,0),"")</f>
        <v>COM</v>
      </c>
      <c r="F54" s="32" t="s">
        <v>607</v>
      </c>
      <c r="G54" s="20" t="str">
        <f>IFERROR(VLOOKUP(VLOOKUP(C54,SRA!B:F,5,0),FUNÇÃO!A:B,2,0),"")</f>
        <v>COORD. DE ART. IN</v>
      </c>
      <c r="H54" s="14">
        <f>IFERROR(VLOOKUP(C54,SRA!B:T,18,0),"")</f>
        <v>1434.87</v>
      </c>
      <c r="I54" s="14">
        <f>IFERROR(VLOOKUP(C54,SRA!B:T,19,0),"")</f>
        <v>5739.47</v>
      </c>
      <c r="J54" s="14">
        <f>IFERROR(VLOOKUP(C54,MARÇO!B:F,3,0),"")</f>
        <v>7174.34</v>
      </c>
      <c r="K54" s="14">
        <f t="shared" si="4"/>
        <v>2557.7299999999996</v>
      </c>
      <c r="L54" s="14">
        <f>IFERROR(VLOOKUP(C54,MARÇO!B:H,7,0),"")</f>
        <v>4616.6100000000006</v>
      </c>
      <c r="M54" s="74" t="str">
        <f>IFERROR(VLOOKUP(C54,FÉRIAS!C:D,2,0),"")</f>
        <v/>
      </c>
    </row>
    <row r="55" spans="2:13" s="36" customFormat="1">
      <c r="B55" s="20">
        <f t="shared" si="1"/>
        <v>47</v>
      </c>
      <c r="C55" s="70">
        <v>3341</v>
      </c>
      <c r="D55" s="71" t="s">
        <v>403</v>
      </c>
      <c r="E55" s="20" t="str">
        <f>IFERROR(VLOOKUP(C55,SRA!B:I,8,0),"")</f>
        <v>COM</v>
      </c>
      <c r="F55" s="32" t="s">
        <v>607</v>
      </c>
      <c r="G55" s="20" t="str">
        <f>IFERROR(VLOOKUP(VLOOKUP(C55,SRA!B:F,5,0),FUNÇÃO!A:B,2,0),"")</f>
        <v>GESTOR DE DESENV.</v>
      </c>
      <c r="H55" s="14">
        <f>IFERROR(VLOOKUP(C55,SRA!B:T,18,0),"")</f>
        <v>759.59</v>
      </c>
      <c r="I55" s="14">
        <f>IFERROR(VLOOKUP(C55,SRA!B:T,19,0),"")</f>
        <v>3038.35</v>
      </c>
      <c r="J55" s="14">
        <f>IFERROR(VLOOKUP(C55,MARÇO!B:F,3,0),"")</f>
        <v>3797.94</v>
      </c>
      <c r="K55" s="14">
        <f t="shared" si="4"/>
        <v>598.82000000000016</v>
      </c>
      <c r="L55" s="14">
        <f>IFERROR(VLOOKUP(C55,MARÇO!B:H,7,0),"")</f>
        <v>3199.12</v>
      </c>
      <c r="M55" s="74" t="str">
        <f>IFERROR(VLOOKUP(C55,FÉRIAS!C:D,2,0),"")</f>
        <v/>
      </c>
    </row>
    <row r="56" spans="2:13" s="36" customFormat="1">
      <c r="B56" s="20">
        <f t="shared" si="1"/>
        <v>48</v>
      </c>
      <c r="C56" s="70">
        <v>3343</v>
      </c>
      <c r="D56" s="71" t="s">
        <v>404</v>
      </c>
      <c r="E56" s="20" t="str">
        <f>IFERROR(VLOOKUP(C56,SRA!B:I,8,0),"")</f>
        <v>COM</v>
      </c>
      <c r="F56" s="32" t="s">
        <v>607</v>
      </c>
      <c r="G56" s="20" t="str">
        <f>IFERROR(VLOOKUP(VLOOKUP(C56,SRA!B:F,5,0),FUNÇÃO!A:B,2,0),"")</f>
        <v>GESTOR DE APOIO A</v>
      </c>
      <c r="H56" s="14">
        <f>IFERROR(VLOOKUP(C56,SRA!B:T,18,0),"")</f>
        <v>253.2</v>
      </c>
      <c r="I56" s="14">
        <f>IFERROR(VLOOKUP(C56,SRA!B:T,19,0),"")</f>
        <v>1012.78</v>
      </c>
      <c r="J56" s="14">
        <f>IFERROR(VLOOKUP(C56,MARÇO!B:F,3,0),"")</f>
        <v>1265.98</v>
      </c>
      <c r="K56" s="14">
        <f t="shared" si="4"/>
        <v>98.529999999999973</v>
      </c>
      <c r="L56" s="14">
        <f>IFERROR(VLOOKUP(C56,MARÇO!B:H,7,0),"")</f>
        <v>1167.45</v>
      </c>
      <c r="M56" s="74" t="str">
        <f>IFERROR(VLOOKUP(C56,FÉRIAS!C:D,2,0),"")</f>
        <v/>
      </c>
    </row>
    <row r="57" spans="2:13" s="36" customFormat="1">
      <c r="B57" s="20">
        <f t="shared" si="1"/>
        <v>49</v>
      </c>
      <c r="C57" s="70">
        <v>3358</v>
      </c>
      <c r="D57" s="71" t="s">
        <v>416</v>
      </c>
      <c r="E57" s="20" t="str">
        <f>IFERROR(VLOOKUP(C57,SRA!B:I,8,0),"")</f>
        <v>COM</v>
      </c>
      <c r="F57" s="32" t="s">
        <v>607</v>
      </c>
      <c r="G57" s="20" t="str">
        <f>IFERROR(VLOOKUP(VLOOKUP(C57,SRA!B:F,5,0),FUNÇÃO!A:B,2,0),"")</f>
        <v>DIR REL INSTITUCI</v>
      </c>
      <c r="H57" s="14">
        <f>IFERROR(VLOOKUP(C57,SRA!B:T,18,0),"")</f>
        <v>2392.6999999999998</v>
      </c>
      <c r="I57" s="14">
        <f>IFERROR(VLOOKUP(C57,SRA!B:T,19,0),"")</f>
        <v>9570.82</v>
      </c>
      <c r="J57" s="14">
        <f>IFERROR(VLOOKUP(C57,MARÇO!B:F,3,0),"")</f>
        <v>11963.52</v>
      </c>
      <c r="K57" s="14">
        <f t="shared" si="4"/>
        <v>3249.8999999999996</v>
      </c>
      <c r="L57" s="14">
        <f>IFERROR(VLOOKUP(C57,MARÇO!B:H,7,0),"")</f>
        <v>8713.6200000000008</v>
      </c>
      <c r="M57" s="74" t="str">
        <f>IFERROR(VLOOKUP(C57,FÉRIAS!C:D,2,0),"")</f>
        <v/>
      </c>
    </row>
    <row r="58" spans="2:13" s="36" customFormat="1">
      <c r="B58" s="20">
        <f t="shared" si="1"/>
        <v>50</v>
      </c>
      <c r="C58" s="70">
        <v>3359</v>
      </c>
      <c r="D58" s="71" t="s">
        <v>417</v>
      </c>
      <c r="E58" s="20" t="str">
        <f>IFERROR(VLOOKUP(C58,SRA!B:I,8,0),"")</f>
        <v>COM</v>
      </c>
      <c r="F58" s="32" t="s">
        <v>607</v>
      </c>
      <c r="G58" s="20" t="str">
        <f>IFERROR(VLOOKUP(VLOOKUP(C58,SRA!B:F,5,0),FUNÇÃO!A:B,2,0),"")</f>
        <v>COORD. COMUNIC. S</v>
      </c>
      <c r="H58" s="14">
        <f>IFERROR(VLOOKUP(C58,SRA!B:T,18,0),"")</f>
        <v>1434.97</v>
      </c>
      <c r="I58" s="14">
        <f>IFERROR(VLOOKUP(C58,SRA!B:T,19,0),"")</f>
        <v>5739.47</v>
      </c>
      <c r="J58" s="14">
        <f>IFERROR(VLOOKUP(C58,MARÇO!B:F,3,0),"")</f>
        <v>7174.44</v>
      </c>
      <c r="K58" s="14">
        <f t="shared" si="4"/>
        <v>1649.88</v>
      </c>
      <c r="L58" s="14">
        <f>IFERROR(VLOOKUP(C58,MARÇO!B:H,7,0),"")</f>
        <v>5524.5599999999995</v>
      </c>
      <c r="M58" s="74" t="str">
        <f>IFERROR(VLOOKUP(C58,FÉRIAS!C:D,2,0),"")</f>
        <v/>
      </c>
    </row>
    <row r="59" spans="2:13" s="36" customFormat="1">
      <c r="B59" s="20">
        <f t="shared" si="1"/>
        <v>51</v>
      </c>
      <c r="C59" s="70">
        <v>3361</v>
      </c>
      <c r="D59" s="71" t="s">
        <v>418</v>
      </c>
      <c r="E59" s="20" t="str">
        <f>IFERROR(VLOOKUP(C59,SRA!B:I,8,0),"")</f>
        <v>COM</v>
      </c>
      <c r="F59" s="32" t="s">
        <v>607</v>
      </c>
      <c r="G59" s="20" t="str">
        <f>IFERROR(VLOOKUP(VLOOKUP(C59,SRA!B:F,5,0),FUNÇÃO!A:B,2,0),"")</f>
        <v>GESTOR DE DESENV.</v>
      </c>
      <c r="H59" s="14">
        <f>IFERROR(VLOOKUP(C59,SRA!B:T,18,0),"")</f>
        <v>759.59</v>
      </c>
      <c r="I59" s="14">
        <f>IFERROR(VLOOKUP(C59,SRA!B:T,19,0),"")</f>
        <v>3038.35</v>
      </c>
      <c r="J59" s="14">
        <f>IFERROR(VLOOKUP(C59,MARÇO!B:F,3,0),"")</f>
        <v>3797.94</v>
      </c>
      <c r="K59" s="14">
        <f t="shared" si="4"/>
        <v>751.38999999999987</v>
      </c>
      <c r="L59" s="14">
        <f>IFERROR(VLOOKUP(C59,MARÇO!B:H,7,0),"")</f>
        <v>3046.55</v>
      </c>
      <c r="M59" s="74" t="str">
        <f>IFERROR(VLOOKUP(C59,FÉRIAS!C:D,2,0),"")</f>
        <v/>
      </c>
    </row>
    <row r="60" spans="2:13" s="36" customFormat="1">
      <c r="B60" s="20">
        <f t="shared" si="1"/>
        <v>52</v>
      </c>
      <c r="C60" s="70">
        <v>3362</v>
      </c>
      <c r="D60" s="71" t="s">
        <v>419</v>
      </c>
      <c r="E60" s="20" t="str">
        <f>IFERROR(VLOOKUP(C60,SRA!B:I,8,0),"")</f>
        <v>COM</v>
      </c>
      <c r="F60" s="32" t="s">
        <v>607</v>
      </c>
      <c r="G60" s="20" t="str">
        <f>IFERROR(VLOOKUP(VLOOKUP(C60,SRA!B:F,5,0),FUNÇÃO!A:B,2,0),"")</f>
        <v>SECRETARIA</v>
      </c>
      <c r="H60" s="14">
        <f>IFERROR(VLOOKUP(C60,SRA!B:T,18,0),"")</f>
        <v>337.59</v>
      </c>
      <c r="I60" s="14">
        <f>IFERROR(VLOOKUP(C60,SRA!B:T,19,0),"")</f>
        <v>1350.38</v>
      </c>
      <c r="J60" s="14">
        <f>IFERROR(VLOOKUP(C60,MARÇO!B:F,3,0),"")</f>
        <v>1687.97</v>
      </c>
      <c r="K60" s="14">
        <f t="shared" si="4"/>
        <v>348.19000000000005</v>
      </c>
      <c r="L60" s="14">
        <f>IFERROR(VLOOKUP(C60,MARÇO!B:H,7,0),"")</f>
        <v>1339.78</v>
      </c>
      <c r="M60" s="74" t="str">
        <f>IFERROR(VLOOKUP(C60,FÉRIAS!C:D,2,0),"")</f>
        <v/>
      </c>
    </row>
    <row r="61" spans="2:13" s="36" customFormat="1">
      <c r="B61" s="20">
        <f t="shared" si="1"/>
        <v>53</v>
      </c>
      <c r="C61" s="70">
        <v>3365</v>
      </c>
      <c r="D61" s="71" t="s">
        <v>421</v>
      </c>
      <c r="E61" s="20" t="str">
        <f>IFERROR(VLOOKUP(C61,SRA!B:I,8,0),"")</f>
        <v>COM</v>
      </c>
      <c r="F61" s="32" t="s">
        <v>607</v>
      </c>
      <c r="G61" s="20" t="str">
        <f>IFERROR(VLOOKUP(VLOOKUP(C61,SRA!B:F,5,0),FUNÇÃO!A:B,2,0),"")</f>
        <v>COORD. COMPLIANCE</v>
      </c>
      <c r="H61" s="14">
        <f>IFERROR(VLOOKUP(C61,SRA!B:T,18,0),"")</f>
        <v>1434.87</v>
      </c>
      <c r="I61" s="14">
        <f>IFERROR(VLOOKUP(C61,SRA!B:T,19,0),"")</f>
        <v>5739.47</v>
      </c>
      <c r="J61" s="14">
        <f>IFERROR(VLOOKUP(C61,MARÇO!B:F,3,0),"")</f>
        <v>7174.34</v>
      </c>
      <c r="K61" s="14">
        <f t="shared" si="4"/>
        <v>1687.8099999999995</v>
      </c>
      <c r="L61" s="14">
        <f>IFERROR(VLOOKUP(C61,MARÇO!B:H,7,0),"")</f>
        <v>5486.5300000000007</v>
      </c>
      <c r="M61" s="74" t="str">
        <f>IFERROR(VLOOKUP(C61,FÉRIAS!C:D,2,0),"")</f>
        <v/>
      </c>
    </row>
    <row r="62" spans="2:13" s="36" customFormat="1">
      <c r="B62" s="20">
        <f t="shared" si="1"/>
        <v>54</v>
      </c>
      <c r="C62" s="70">
        <v>3366</v>
      </c>
      <c r="D62" s="71" t="s">
        <v>422</v>
      </c>
      <c r="E62" s="20" t="str">
        <f>IFERROR(VLOOKUP(C62,SRA!B:I,8,0),"")</f>
        <v>COM</v>
      </c>
      <c r="F62" s="32" t="s">
        <v>607</v>
      </c>
      <c r="G62" s="20" t="str">
        <f>IFERROR(VLOOKUP(VLOOKUP(C62,SRA!B:F,5,0),FUNÇÃO!A:B,2,0),"")</f>
        <v>COORD AUDITORIA I</v>
      </c>
      <c r="H62" s="14">
        <f>IFERROR(VLOOKUP(C62,SRA!B:T,18,0),"")</f>
        <v>1434.87</v>
      </c>
      <c r="I62" s="14">
        <f>IFERROR(VLOOKUP(C62,SRA!B:T,19,0),"")</f>
        <v>5739.47</v>
      </c>
      <c r="J62" s="14">
        <f>IFERROR(VLOOKUP(C62,MARÇO!B:F,3,0),"")</f>
        <v>7174.34</v>
      </c>
      <c r="K62" s="14">
        <f t="shared" si="4"/>
        <v>1649.8600000000006</v>
      </c>
      <c r="L62" s="14">
        <f>IFERROR(VLOOKUP(C62,MARÇO!B:H,7,0),"")</f>
        <v>5524.48</v>
      </c>
      <c r="M62" s="74" t="str">
        <f>IFERROR(VLOOKUP(C62,FÉRIAS!C:D,2,0),"")</f>
        <v/>
      </c>
    </row>
    <row r="63" spans="2:13" s="36" customFormat="1">
      <c r="B63" s="20">
        <f t="shared" si="1"/>
        <v>55</v>
      </c>
      <c r="C63" s="70">
        <v>3367</v>
      </c>
      <c r="D63" s="71" t="s">
        <v>616</v>
      </c>
      <c r="E63" s="20" t="str">
        <f>IFERROR(VLOOKUP(C63,SRA!B:I,8,0),"")</f>
        <v>COM</v>
      </c>
      <c r="F63" s="32" t="s">
        <v>607</v>
      </c>
      <c r="G63" s="20" t="str">
        <f>IFERROR(VLOOKUP(VLOOKUP(C63,SRA!B:F,5,0),FUNÇÃO!A:B,2,0),"")</f>
        <v>ASSESSOR DIRETORI</v>
      </c>
      <c r="H63" s="14">
        <f>IFERROR(VLOOKUP(C63,SRA!B:T,18,0),"")</f>
        <v>843.99</v>
      </c>
      <c r="I63" s="14">
        <f>IFERROR(VLOOKUP(C63,SRA!B:T,19,0),"")</f>
        <v>3375.95</v>
      </c>
      <c r="J63" s="14">
        <f>IFERROR(VLOOKUP(C63,MARÇO!B:F,3,0),"")</f>
        <v>4760.54</v>
      </c>
      <c r="K63" s="14">
        <f t="shared" si="4"/>
        <v>778.6899999999996</v>
      </c>
      <c r="L63" s="14">
        <f>IFERROR(VLOOKUP(C63,MARÇO!B:H,7,0),"")</f>
        <v>3981.8500000000004</v>
      </c>
      <c r="M63" s="74" t="str">
        <f>IFERROR(VLOOKUP(C63,FÉRIAS!C:D,2,0),"")</f>
        <v/>
      </c>
    </row>
    <row r="64" spans="2:13" s="36" customFormat="1">
      <c r="B64" s="20">
        <f t="shared" si="1"/>
        <v>56</v>
      </c>
      <c r="C64" s="70">
        <v>3370</v>
      </c>
      <c r="D64" s="71" t="s">
        <v>615</v>
      </c>
      <c r="E64" s="20" t="str">
        <f>IFERROR(VLOOKUP(C64,SRA!B:I,8,0),"")</f>
        <v>COM</v>
      </c>
      <c r="F64" s="32" t="s">
        <v>607</v>
      </c>
      <c r="G64" s="20" t="str">
        <f>IFERROR(VLOOKUP(VLOOKUP(C64,SRA!B:F,5,0),FUNÇÃO!A:B,2,0),"")</f>
        <v>SUP DE REL INSTIT</v>
      </c>
      <c r="H64" s="14">
        <f>IFERROR(VLOOKUP(C64,SRA!B:T,18,0),"")</f>
        <v>1561.48</v>
      </c>
      <c r="I64" s="14">
        <f>IFERROR(VLOOKUP(C64,SRA!B:T,19,0),"")</f>
        <v>6245.89</v>
      </c>
      <c r="J64" s="14">
        <f>IFERROR(VLOOKUP(C64,MARÇO!B:F,3,0),"")</f>
        <v>7807.37</v>
      </c>
      <c r="K64" s="14">
        <f t="shared" si="4"/>
        <v>1829.3599999999997</v>
      </c>
      <c r="L64" s="14">
        <f>IFERROR(VLOOKUP(C64,MARÇO!B:H,7,0),"")</f>
        <v>5978.01</v>
      </c>
      <c r="M64" s="74" t="str">
        <f>IFERROR(VLOOKUP(C64,FÉRIAS!C:D,2,0),"")</f>
        <v/>
      </c>
    </row>
    <row r="65" spans="2:13" s="36" customFormat="1">
      <c r="B65" s="20">
        <f t="shared" si="1"/>
        <v>57</v>
      </c>
      <c r="C65" s="70">
        <v>3373</v>
      </c>
      <c r="D65" s="71" t="s">
        <v>622</v>
      </c>
      <c r="E65" s="20" t="str">
        <f>IFERROR(VLOOKUP(C65,SRA!B:I,8,0),"")</f>
        <v>COM</v>
      </c>
      <c r="F65" s="32" t="s">
        <v>607</v>
      </c>
      <c r="G65" s="20" t="str">
        <f>IFERROR(VLOOKUP(VLOOKUP(C65,SRA!B:F,5,0),FUNÇÃO!A:B,2,0),"")</f>
        <v>COORD. GOVER. COR</v>
      </c>
      <c r="H65" s="14">
        <f>IFERROR(VLOOKUP(C65,SRA!B:T,18,0),"")</f>
        <v>1434.87</v>
      </c>
      <c r="I65" s="14">
        <f>IFERROR(VLOOKUP(C65,SRA!B:T,19,0),"")</f>
        <v>5739.47</v>
      </c>
      <c r="J65" s="14">
        <f>IFERROR(VLOOKUP(C65,MARÇO!B:F,3,0),"")</f>
        <v>7174.34</v>
      </c>
      <c r="K65" s="14">
        <f t="shared" si="4"/>
        <v>1667.3199999999997</v>
      </c>
      <c r="L65" s="14">
        <f>IFERROR(VLOOKUP(C65,MARÇO!B:H,7,0),"")</f>
        <v>5507.02</v>
      </c>
      <c r="M65" s="74" t="str">
        <f>IFERROR(VLOOKUP(C65,FÉRIAS!C:D,2,0),"")</f>
        <v/>
      </c>
    </row>
    <row r="66" spans="2:13" s="36" customFormat="1">
      <c r="B66" s="20">
        <f t="shared" si="1"/>
        <v>58</v>
      </c>
      <c r="C66" s="70">
        <v>3375</v>
      </c>
      <c r="D66" s="71" t="s">
        <v>623</v>
      </c>
      <c r="E66" s="20" t="str">
        <f>IFERROR(VLOOKUP(C66,SRA!B:I,8,0),"")</f>
        <v>COM</v>
      </c>
      <c r="F66" s="32" t="s">
        <v>607</v>
      </c>
      <c r="G66" s="20" t="str">
        <f>IFERROR(VLOOKUP(VLOOKUP(C66,SRA!B:F,5,0),FUNÇÃO!A:B,2,0),"")</f>
        <v>COOR.FARM.POPULAR</v>
      </c>
      <c r="H66" s="14">
        <f>IFERROR(VLOOKUP(C66,SRA!B:T,18,0),"")</f>
        <v>1434.87</v>
      </c>
      <c r="I66" s="14">
        <f>IFERROR(VLOOKUP(C66,SRA!B:T,19,0),"")</f>
        <v>5739.47</v>
      </c>
      <c r="J66" s="14">
        <f>IFERROR(VLOOKUP(C66,MARÇO!B:F,3,0),"")</f>
        <v>7174.34</v>
      </c>
      <c r="K66" s="14">
        <f t="shared" si="4"/>
        <v>1655.2799999999997</v>
      </c>
      <c r="L66" s="14">
        <f>IFERROR(VLOOKUP(C66,MARÇO!B:H,7,0),"")</f>
        <v>5519.06</v>
      </c>
      <c r="M66" s="74" t="str">
        <f>IFERROR(VLOOKUP(C66,FÉRIAS!C:D,2,0),"")</f>
        <v/>
      </c>
    </row>
    <row r="67" spans="2:13" s="36" customFormat="1">
      <c r="B67" s="20">
        <f t="shared" si="1"/>
        <v>59</v>
      </c>
      <c r="C67" s="70">
        <v>3378</v>
      </c>
      <c r="D67" s="71" t="s">
        <v>715</v>
      </c>
      <c r="E67" s="20" t="str">
        <f>IFERROR(VLOOKUP(C67,SRA!B:I,8,0),"")</f>
        <v>COM</v>
      </c>
      <c r="F67" s="32" t="s">
        <v>607</v>
      </c>
      <c r="G67" s="20" t="str">
        <f>IFERROR(VLOOKUP(VLOOKUP(C67,SRA!B:F,5,0),FUNÇÃO!A:B,2,0),"")</f>
        <v>COORD. FINANCEIRA</v>
      </c>
      <c r="H67" s="14">
        <f>IFERROR(VLOOKUP(C67,SRA!B:T,18,0),"")</f>
        <v>1434.87</v>
      </c>
      <c r="I67" s="14">
        <f>IFERROR(VLOOKUP(C67,SRA!B:T,19,0),"")</f>
        <v>5739.47</v>
      </c>
      <c r="J67" s="14">
        <f>IFERROR(VLOOKUP(C67,MARÇO!B:F,3,0),"")</f>
        <v>7174.34</v>
      </c>
      <c r="K67" s="14">
        <f t="shared" si="4"/>
        <v>1597.7199999999993</v>
      </c>
      <c r="L67" s="14">
        <f>IFERROR(VLOOKUP(C67,MARÇO!B:H,7,0),"")</f>
        <v>5576.6200000000008</v>
      </c>
      <c r="M67" s="74" t="str">
        <f>IFERROR(VLOOKUP(C67,FÉRIAS!C:D,2,0),"")</f>
        <v/>
      </c>
    </row>
    <row r="68" spans="2:13" s="36" customFormat="1">
      <c r="B68" s="20">
        <f t="shared" si="1"/>
        <v>60</v>
      </c>
      <c r="C68" s="70">
        <v>3379</v>
      </c>
      <c r="D68" s="71" t="s">
        <v>716</v>
      </c>
      <c r="E68" s="20" t="str">
        <f>IFERROR(VLOOKUP(C68,SRA!B:I,8,0),"")</f>
        <v>COM</v>
      </c>
      <c r="F68" s="32" t="s">
        <v>607</v>
      </c>
      <c r="G68" s="20" t="str">
        <f>IFERROR(VLOOKUP(VLOOKUP(C68,SRA!B:F,5,0),FUNÇÃO!A:B,2,0),"")</f>
        <v>ASSESSOR DIRETORI</v>
      </c>
      <c r="H68" s="14">
        <f>IFERROR(VLOOKUP(C68,SRA!B:T,18,0),"")</f>
        <v>843.99</v>
      </c>
      <c r="I68" s="14">
        <f>IFERROR(VLOOKUP(C68,SRA!B:T,19,0),"")</f>
        <v>3375.95</v>
      </c>
      <c r="J68" s="14">
        <f>IFERROR(VLOOKUP(C68,MARÇO!B:F,3,0),"")</f>
        <v>4219.9399999999996</v>
      </c>
      <c r="K68" s="14">
        <f t="shared" si="4"/>
        <v>657.05999999999949</v>
      </c>
      <c r="L68" s="14">
        <f>IFERROR(VLOOKUP(C68,MARÇO!B:H,7,0),"")</f>
        <v>3562.88</v>
      </c>
      <c r="M68" s="74" t="str">
        <f>IFERROR(VLOOKUP(C68,FÉRIAS!C:D,2,0),"")</f>
        <v/>
      </c>
    </row>
    <row r="69" spans="2:13" s="36" customFormat="1">
      <c r="B69" s="20">
        <f t="shared" si="1"/>
        <v>61</v>
      </c>
      <c r="C69" s="70">
        <v>3380</v>
      </c>
      <c r="D69" s="71" t="s">
        <v>717</v>
      </c>
      <c r="E69" s="20" t="str">
        <f>IFERROR(VLOOKUP(C69,SRA!B:I,8,0),"")</f>
        <v>COM</v>
      </c>
      <c r="F69" s="32" t="s">
        <v>607</v>
      </c>
      <c r="G69" s="20" t="str">
        <f>IFERROR(VLOOKUP(VLOOKUP(C69,SRA!B:F,5,0),FUNÇÃO!A:B,2,0),"")</f>
        <v>GESTOR DE APOIO A</v>
      </c>
      <c r="H69" s="14">
        <f>IFERROR(VLOOKUP(C69,SRA!B:T,18,0),"")</f>
        <v>253.2</v>
      </c>
      <c r="I69" s="14">
        <f>IFERROR(VLOOKUP(C69,SRA!B:T,19,0),"")</f>
        <v>1012.78</v>
      </c>
      <c r="J69" s="14">
        <f>IFERROR(VLOOKUP(C69,MARÇO!B:F,3,0),"")</f>
        <v>1265.98</v>
      </c>
      <c r="K69" s="14">
        <f t="shared" si="4"/>
        <v>103.84999999999991</v>
      </c>
      <c r="L69" s="14">
        <f>IFERROR(VLOOKUP(C69,MARÇO!B:H,7,0),"")</f>
        <v>1162.1300000000001</v>
      </c>
      <c r="M69" s="74" t="str">
        <f>IFERROR(VLOOKUP(C69,FÉRIAS!C:D,2,0),"")</f>
        <v/>
      </c>
    </row>
    <row r="70" spans="2:13" s="36" customFormat="1">
      <c r="B70" s="20">
        <f t="shared" si="1"/>
        <v>62</v>
      </c>
      <c r="C70" s="70">
        <v>3381</v>
      </c>
      <c r="D70" s="71" t="s">
        <v>718</v>
      </c>
      <c r="E70" s="20" t="str">
        <f>IFERROR(VLOOKUP(C70,SRA!B:I,8,0),"")</f>
        <v>COM</v>
      </c>
      <c r="F70" s="32" t="s">
        <v>607</v>
      </c>
      <c r="G70" s="20" t="str">
        <f>IFERROR(VLOOKUP(VLOOKUP(C70,SRA!B:F,5,0),FUNÇÃO!A:B,2,0),"")</f>
        <v>GESTOR DE APOIO T</v>
      </c>
      <c r="H70" s="14">
        <f>IFERROR(VLOOKUP(C70,SRA!B:T,18,0),"")</f>
        <v>253.2</v>
      </c>
      <c r="I70" s="14">
        <f>IFERROR(VLOOKUP(C70,SRA!B:T,19,0),"")</f>
        <v>1012.78</v>
      </c>
      <c r="J70" s="14">
        <f>IFERROR(VLOOKUP(C70,MARÇO!B:F,3,0),"")</f>
        <v>1610.14</v>
      </c>
      <c r="K70" s="14">
        <f t="shared" si="4"/>
        <v>134.82999999999993</v>
      </c>
      <c r="L70" s="14">
        <f>IFERROR(VLOOKUP(C70,MARÇO!B:H,7,0),"")</f>
        <v>1475.3100000000002</v>
      </c>
      <c r="M70" s="74" t="str">
        <f>IFERROR(VLOOKUP(C70,FÉRIAS!C:D,2,0),"")</f>
        <v/>
      </c>
    </row>
    <row r="71" spans="2:13" s="36" customFormat="1">
      <c r="B71" s="20">
        <f t="shared" si="1"/>
        <v>63</v>
      </c>
      <c r="C71" s="70">
        <v>3382</v>
      </c>
      <c r="D71" s="71" t="s">
        <v>719</v>
      </c>
      <c r="E71" s="20" t="str">
        <f>IFERROR(VLOOKUP(C71,SRA!B:I,8,0),"")</f>
        <v>COM</v>
      </c>
      <c r="F71" s="32" t="s">
        <v>607</v>
      </c>
      <c r="G71" s="20" t="str">
        <f>IFERROR(VLOOKUP(VLOOKUP(C71,SRA!B:F,5,0),FUNÇÃO!A:B,2,0),"")</f>
        <v>SUCOM-SUPERINT.CO</v>
      </c>
      <c r="H71" s="14">
        <f>IFERROR(VLOOKUP(C71,SRA!B:T,18,0),"")</f>
        <v>1561.48</v>
      </c>
      <c r="I71" s="14">
        <f>IFERROR(VLOOKUP(C71,SRA!B:T,19,0),"")</f>
        <v>6245.89</v>
      </c>
      <c r="J71" s="14">
        <f>IFERROR(VLOOKUP(C71,MARÇO!B:F,3,0),"")</f>
        <v>7807.37</v>
      </c>
      <c r="K71" s="14">
        <f t="shared" si="4"/>
        <v>1823.8399999999992</v>
      </c>
      <c r="L71" s="14">
        <f>IFERROR(VLOOKUP(C71,MARÇO!B:H,7,0),"")</f>
        <v>5983.5300000000007</v>
      </c>
      <c r="M71" s="74" t="str">
        <f>IFERROR(VLOOKUP(C71,FÉRIAS!C:D,2,0),"")</f>
        <v/>
      </c>
    </row>
    <row r="72" spans="2:13" s="36" customFormat="1">
      <c r="B72" s="20">
        <f t="shared" si="1"/>
        <v>64</v>
      </c>
      <c r="C72" s="70">
        <v>3383</v>
      </c>
      <c r="D72" s="71" t="s">
        <v>723</v>
      </c>
      <c r="E72" s="20" t="str">
        <f>IFERROR(VLOOKUP(C72,SRA!B:I,8,0),"")</f>
        <v>COM</v>
      </c>
      <c r="F72" s="32" t="s">
        <v>607</v>
      </c>
      <c r="G72" s="20" t="str">
        <f>IFERROR(VLOOKUP(VLOOKUP(C72,SRA!B:F,5,0),FUNÇÃO!A:B,2,0),"")</f>
        <v>DIRETOR PRESIDENT</v>
      </c>
      <c r="H72" s="14">
        <f>IFERROR(VLOOKUP(C72,SRA!B:T,18,0),"")</f>
        <v>2658.56</v>
      </c>
      <c r="I72" s="14">
        <f>IFERROR(VLOOKUP(C72,SRA!B:T,19,0),"")</f>
        <v>10634.24</v>
      </c>
      <c r="J72" s="14">
        <f>IFERROR(VLOOKUP(C72,MARÇO!B:F,3,0),"")</f>
        <v>11963.52</v>
      </c>
      <c r="K72" s="14">
        <f t="shared" si="4"/>
        <v>2913.6399999999994</v>
      </c>
      <c r="L72" s="14">
        <f>IFERROR(VLOOKUP(C72,MARÇO!B:H,7,0),"")</f>
        <v>9049.880000000001</v>
      </c>
      <c r="M72" s="74" t="str">
        <f>IFERROR(VLOOKUP(C72,FÉRIAS!C:D,2,0),"")</f>
        <v/>
      </c>
    </row>
    <row r="73" spans="2:13" s="36" customFormat="1">
      <c r="B73" s="20">
        <f t="shared" si="1"/>
        <v>65</v>
      </c>
      <c r="C73" s="70">
        <v>8249</v>
      </c>
      <c r="D73" s="71" t="s">
        <v>423</v>
      </c>
      <c r="E73" s="20" t="str">
        <f>IFERROR(VLOOKUP(C73,SRA!B:I,8,0),"")</f>
        <v>COM</v>
      </c>
      <c r="F73" s="32" t="s">
        <v>607</v>
      </c>
      <c r="G73" s="20" t="str">
        <f>IFERROR(VLOOKUP(VLOOKUP(C73,SRA!B:F,5,0),FUNÇÃO!A:B,2,0),"")</f>
        <v>SECRETARIA</v>
      </c>
      <c r="H73" s="14">
        <f>IFERROR(VLOOKUP(C73,SRA!B:T,18,0),"")</f>
        <v>548.59</v>
      </c>
      <c r="I73" s="14">
        <f>IFERROR(VLOOKUP(C73,SRA!B:T,19,0),"")</f>
        <v>2194.37</v>
      </c>
      <c r="J73" s="14">
        <f>IFERROR(VLOOKUP(C73,MARÇO!B:F,3,0),"")</f>
        <v>2742.96</v>
      </c>
      <c r="K73" s="14">
        <f t="shared" si="4"/>
        <v>1296.51</v>
      </c>
      <c r="L73" s="14">
        <f>IFERROR(VLOOKUP(C73,MARÇO!B:H,7,0),"")</f>
        <v>1446.45</v>
      </c>
      <c r="M73" s="74" t="str">
        <f>IFERROR(VLOOKUP(C73,FÉRIAS!C:D,2,0),"")</f>
        <v/>
      </c>
    </row>
    <row r="74" spans="2:13" s="36" customFormat="1">
      <c r="B74" s="20">
        <f t="shared" si="1"/>
        <v>66</v>
      </c>
      <c r="C74" s="70">
        <v>200</v>
      </c>
      <c r="D74" s="71" t="s">
        <v>3</v>
      </c>
      <c r="E74" s="20" t="str">
        <f>IFERROR(VLOOKUP(C74,SRA!B:I,8,0),"")</f>
        <v>CLT</v>
      </c>
      <c r="F74" s="32" t="s">
        <v>607</v>
      </c>
      <c r="G74" s="20" t="str">
        <f>IFERROR(VLOOKUP(VLOOKUP(C74,SRA!B:F,5,0),FUNÇÃO!A:B,2,0),"")</f>
        <v>OP. DE PROD. IND.</v>
      </c>
      <c r="H74" s="14">
        <f>IFERROR(VLOOKUP(C74,SRA!B:T,18,0),"")</f>
        <v>3914.56</v>
      </c>
      <c r="I74" s="14">
        <f>IFERROR(VLOOKUP(C74,SRA!B:T,19,0),"")</f>
        <v>0</v>
      </c>
      <c r="J74" s="14">
        <f>IFERROR(VLOOKUP(C74,MARÇO!B:F,3,0),"")</f>
        <v>3914.56</v>
      </c>
      <c r="K74" s="14">
        <f t="shared" si="4"/>
        <v>966.38999999999987</v>
      </c>
      <c r="L74" s="14">
        <f>IFERROR(VLOOKUP(C74,MARÇO!B:H,7,0),"")</f>
        <v>2948.17</v>
      </c>
      <c r="M74" s="74" t="str">
        <f>IFERROR(VLOOKUP(C74,FÉRIAS!C:D,2,0),"")</f>
        <v/>
      </c>
    </row>
    <row r="75" spans="2:13" s="36" customFormat="1">
      <c r="B75" s="20">
        <f t="shared" ref="B75:B138" si="5">B74+1</f>
        <v>67</v>
      </c>
      <c r="C75" s="70">
        <v>397</v>
      </c>
      <c r="D75" s="71" t="s">
        <v>4</v>
      </c>
      <c r="E75" s="20" t="str">
        <f>IFERROR(VLOOKUP(C75,SRA!B:I,8,0),"")</f>
        <v>CLT</v>
      </c>
      <c r="F75" s="32" t="s">
        <v>621</v>
      </c>
      <c r="G75" s="20" t="str">
        <f>IFERROR(VLOOKUP(VLOOKUP(C75,SRA!B:F,5,0),FUNÇÃO!A:B,2,0),"")</f>
        <v>TEC. EM ADM. E FI</v>
      </c>
      <c r="H75" s="14">
        <f>IFERROR(VLOOKUP(C75,SRA!B:T,18,0),"")</f>
        <v>4074.83</v>
      </c>
      <c r="I75" s="14">
        <f>IFERROR(VLOOKUP(C75,SRA!B:T,19,0),"")</f>
        <v>0</v>
      </c>
      <c r="J75" s="14">
        <f>IFERROR(VLOOKUP(C75,MARÇO!B:F,3,0),"")</f>
        <v>5576.08</v>
      </c>
      <c r="K75" s="14">
        <f t="shared" si="4"/>
        <v>5576.08</v>
      </c>
      <c r="L75" s="14">
        <f>IFERROR(VLOOKUP(C75,MARÇO!B:H,7,0),"")</f>
        <v>0</v>
      </c>
      <c r="M75" s="74" t="str">
        <f>IFERROR(VLOOKUP(C75,FÉRIAS!C:D,2,0),"")</f>
        <v>MARIA AMARA MEDEIROS</v>
      </c>
    </row>
    <row r="76" spans="2:13" s="36" customFormat="1">
      <c r="B76" s="20">
        <f t="shared" si="5"/>
        <v>68</v>
      </c>
      <c r="C76" s="70">
        <v>508</v>
      </c>
      <c r="D76" s="71" t="s">
        <v>5</v>
      </c>
      <c r="E76" s="20" t="str">
        <f>IFERROR(VLOOKUP(C76,SRA!B:I,8,0),"")</f>
        <v>CLT</v>
      </c>
      <c r="F76" s="32" t="s">
        <v>607</v>
      </c>
      <c r="G76" s="20" t="str">
        <f>IFERROR(VLOOKUP(VLOOKUP(C76,SRA!B:F,5,0),FUNÇÃO!A:B,2,0),"")</f>
        <v>TEC. EM ADM. E FI</v>
      </c>
      <c r="H76" s="14">
        <f>IFERROR(VLOOKUP(C76,SRA!B:T,18,0),"")</f>
        <v>4141.45</v>
      </c>
      <c r="I76" s="14">
        <f>IFERROR(VLOOKUP(C76,SRA!B:T,19,0),"")</f>
        <v>0</v>
      </c>
      <c r="J76" s="14">
        <f>IFERROR(VLOOKUP(C76,MARÇO!B:F,3,0),"")</f>
        <v>4141.45</v>
      </c>
      <c r="K76" s="14">
        <f t="shared" si="4"/>
        <v>1430.7199999999998</v>
      </c>
      <c r="L76" s="14">
        <f>IFERROR(VLOOKUP(C76,MARÇO!B:H,7,0),"")</f>
        <v>2710.73</v>
      </c>
      <c r="M76" s="74" t="str">
        <f>IFERROR(VLOOKUP(C76,FÉRIAS!C:D,2,0),"")</f>
        <v/>
      </c>
    </row>
    <row r="77" spans="2:13" s="36" customFormat="1">
      <c r="B77" s="20">
        <f t="shared" si="5"/>
        <v>69</v>
      </c>
      <c r="C77" s="70">
        <v>510</v>
      </c>
      <c r="D77" s="71" t="s">
        <v>6</v>
      </c>
      <c r="E77" s="20" t="str">
        <f>IFERROR(VLOOKUP(C77,SRA!B:I,8,0),"")</f>
        <v>CLT</v>
      </c>
      <c r="F77" s="32" t="s">
        <v>607</v>
      </c>
      <c r="G77" s="20" t="str">
        <f>IFERROR(VLOOKUP(VLOOKUP(C77,SRA!B:F,5,0),FUNÇÃO!A:B,2,0),"")</f>
        <v>TEC. EM ADM. E FI</v>
      </c>
      <c r="H77" s="14">
        <f>IFERROR(VLOOKUP(C77,SRA!B:T,18,0),"")</f>
        <v>3356.17</v>
      </c>
      <c r="I77" s="14">
        <f>IFERROR(VLOOKUP(C77,SRA!B:T,19,0),"")</f>
        <v>0</v>
      </c>
      <c r="J77" s="14">
        <f>IFERROR(VLOOKUP(C77,MARÇO!B:F,3,0),"")</f>
        <v>3356.17</v>
      </c>
      <c r="K77" s="14">
        <f t="shared" si="4"/>
        <v>1042.4700000000003</v>
      </c>
      <c r="L77" s="14">
        <f>IFERROR(VLOOKUP(C77,MARÇO!B:H,7,0),"")</f>
        <v>2313.6999999999998</v>
      </c>
      <c r="M77" s="74" t="str">
        <f>IFERROR(VLOOKUP(C77,FÉRIAS!C:D,2,0),"")</f>
        <v/>
      </c>
    </row>
    <row r="78" spans="2:13" s="36" customFormat="1">
      <c r="B78" s="20">
        <f t="shared" si="5"/>
        <v>70</v>
      </c>
      <c r="C78" s="70">
        <v>542</v>
      </c>
      <c r="D78" s="71" t="s">
        <v>7</v>
      </c>
      <c r="E78" s="20" t="str">
        <f>IFERROR(VLOOKUP(C78,SRA!B:I,8,0),"")</f>
        <v>CLT</v>
      </c>
      <c r="F78" s="32" t="s">
        <v>607</v>
      </c>
      <c r="G78" s="20" t="str">
        <f>IFERROR(VLOOKUP(VLOOKUP(C78,SRA!B:F,5,0),FUNÇÃO!A:B,2,0),"")</f>
        <v>TEC.EM QUALIDADE</v>
      </c>
      <c r="H78" s="14">
        <f>IFERROR(VLOOKUP(C78,SRA!B:T,18,0),"")</f>
        <v>1614.36</v>
      </c>
      <c r="I78" s="14">
        <f>IFERROR(VLOOKUP(C78,SRA!B:T,19,0),"")</f>
        <v>0</v>
      </c>
      <c r="J78" s="14">
        <f>IFERROR(VLOOKUP(C78,MARÇO!B:F,3,0),"")</f>
        <v>1958.52</v>
      </c>
      <c r="K78" s="14">
        <f t="shared" si="4"/>
        <v>397.86999999999989</v>
      </c>
      <c r="L78" s="14">
        <f>IFERROR(VLOOKUP(C78,MARÇO!B:H,7,0),"")</f>
        <v>1560.65</v>
      </c>
      <c r="M78" s="74" t="str">
        <f>IFERROR(VLOOKUP(C78,FÉRIAS!C:D,2,0),"")</f>
        <v/>
      </c>
    </row>
    <row r="79" spans="2:13" s="36" customFormat="1">
      <c r="B79" s="20">
        <f t="shared" si="5"/>
        <v>71</v>
      </c>
      <c r="C79" s="70">
        <v>788</v>
      </c>
      <c r="D79" s="71" t="s">
        <v>8</v>
      </c>
      <c r="E79" s="20" t="str">
        <f>IFERROR(VLOOKUP(C79,SRA!B:I,8,0),"")</f>
        <v>CLT</v>
      </c>
      <c r="F79" s="32" t="s">
        <v>607</v>
      </c>
      <c r="G79" s="20" t="str">
        <f>IFERROR(VLOOKUP(VLOOKUP(C79,SRA!B:F,5,0),FUNÇÃO!A:B,2,0),"")</f>
        <v>OP. DE PROD. IND.</v>
      </c>
      <c r="H79" s="14">
        <f>IFERROR(VLOOKUP(C79,SRA!B:T,18,0),"")</f>
        <v>2732.9</v>
      </c>
      <c r="I79" s="14">
        <f>IFERROR(VLOOKUP(C79,SRA!B:T,19,0),"")</f>
        <v>0</v>
      </c>
      <c r="J79" s="14">
        <f>IFERROR(VLOOKUP(C79,MARÇO!B:F,3,0),"")</f>
        <v>2732.9</v>
      </c>
      <c r="K79" s="14">
        <f t="shared" si="4"/>
        <v>892.25</v>
      </c>
      <c r="L79" s="14">
        <f>IFERROR(VLOOKUP(C79,MARÇO!B:H,7,0),"")</f>
        <v>1840.65</v>
      </c>
      <c r="M79" s="74" t="str">
        <f>IFERROR(VLOOKUP(C79,FÉRIAS!C:D,2,0),"")</f>
        <v/>
      </c>
    </row>
    <row r="80" spans="2:13" s="36" customFormat="1">
      <c r="B80" s="20">
        <f t="shared" si="5"/>
        <v>72</v>
      </c>
      <c r="C80" s="70">
        <v>820</v>
      </c>
      <c r="D80" s="71" t="s">
        <v>9</v>
      </c>
      <c r="E80" s="20" t="str">
        <f>IFERROR(VLOOKUP(C80,SRA!B:I,8,0),"")</f>
        <v>CLT</v>
      </c>
      <c r="F80" s="32" t="s">
        <v>607</v>
      </c>
      <c r="G80" s="20" t="str">
        <f>IFERROR(VLOOKUP(VLOOKUP(C80,SRA!B:F,5,0),FUNÇÃO!A:B,2,0),"")</f>
        <v>ASS. DE SERVICOS</v>
      </c>
      <c r="H80" s="14">
        <f>IFERROR(VLOOKUP(C80,SRA!B:T,18,0),"")</f>
        <v>2069.0500000000002</v>
      </c>
      <c r="I80" s="14">
        <f>IFERROR(VLOOKUP(C80,SRA!B:T,19,0),"")</f>
        <v>0</v>
      </c>
      <c r="J80" s="14">
        <f>IFERROR(VLOOKUP(C80,MARÇO!B:F,3,0),"")</f>
        <v>2069.0500000000002</v>
      </c>
      <c r="K80" s="14">
        <f t="shared" si="4"/>
        <v>937.73</v>
      </c>
      <c r="L80" s="14">
        <f>IFERROR(VLOOKUP(C80,MARÇO!B:H,7,0),"")</f>
        <v>1131.3200000000002</v>
      </c>
      <c r="M80" s="74" t="str">
        <f>IFERROR(VLOOKUP(C80,FÉRIAS!C:D,2,0),"")</f>
        <v/>
      </c>
    </row>
    <row r="81" spans="2:13" s="36" customFormat="1">
      <c r="B81" s="20">
        <f t="shared" si="5"/>
        <v>73</v>
      </c>
      <c r="C81" s="70">
        <v>830</v>
      </c>
      <c r="D81" s="71" t="s">
        <v>10</v>
      </c>
      <c r="E81" s="20" t="str">
        <f>IFERROR(VLOOKUP(C81,SRA!B:I,8,0),"")</f>
        <v>CLT</v>
      </c>
      <c r="F81" s="32" t="s">
        <v>607</v>
      </c>
      <c r="G81" s="20" t="str">
        <f>IFERROR(VLOOKUP(VLOOKUP(C81,SRA!B:F,5,0),FUNÇÃO!A:B,2,0),"")</f>
        <v>TEC. EM ADM. E FI</v>
      </c>
      <c r="H81" s="14">
        <f>IFERROR(VLOOKUP(C81,SRA!B:T,18,0),"")</f>
        <v>4079.44</v>
      </c>
      <c r="I81" s="14">
        <f>IFERROR(VLOOKUP(C81,SRA!B:T,19,0),"")</f>
        <v>0</v>
      </c>
      <c r="J81" s="14">
        <f>IFERROR(VLOOKUP(C81,MARÇO!B:F,3,0),"")</f>
        <v>4079.44</v>
      </c>
      <c r="K81" s="14">
        <f t="shared" si="4"/>
        <v>1250.7199999999998</v>
      </c>
      <c r="L81" s="14">
        <f>IFERROR(VLOOKUP(C81,MARÇO!B:H,7,0),"")</f>
        <v>2828.7200000000003</v>
      </c>
      <c r="M81" s="74" t="str">
        <f>IFERROR(VLOOKUP(C81,FÉRIAS!C:D,2,0),"")</f>
        <v/>
      </c>
    </row>
    <row r="82" spans="2:13" s="36" customFormat="1">
      <c r="B82" s="20">
        <f t="shared" si="5"/>
        <v>74</v>
      </c>
      <c r="C82" s="70">
        <v>863</v>
      </c>
      <c r="D82" s="71" t="s">
        <v>11</v>
      </c>
      <c r="E82" s="20" t="str">
        <f>IFERROR(VLOOKUP(C82,SRA!B:I,8,0),"")</f>
        <v>CLT</v>
      </c>
      <c r="F82" s="32" t="s">
        <v>607</v>
      </c>
      <c r="G82" s="20" t="str">
        <f>IFERROR(VLOOKUP(VLOOKUP(C82,SRA!B:F,5,0),FUNÇÃO!A:B,2,0),"")</f>
        <v>ASS. DE SERVICOS</v>
      </c>
      <c r="H82" s="14">
        <f>IFERROR(VLOOKUP(C82,SRA!B:T,18,0),"")</f>
        <v>2069.0500000000002</v>
      </c>
      <c r="I82" s="14">
        <f>IFERROR(VLOOKUP(C82,SRA!B:T,19,0),"")</f>
        <v>0</v>
      </c>
      <c r="J82" s="14">
        <f>IFERROR(VLOOKUP(C82,MARÇO!B:F,3,0),"")</f>
        <v>2069.0500000000002</v>
      </c>
      <c r="K82" s="14">
        <f t="shared" si="4"/>
        <v>910.58000000000015</v>
      </c>
      <c r="L82" s="14">
        <f>IFERROR(VLOOKUP(C82,MARÇO!B:H,7,0),"")</f>
        <v>1158.47</v>
      </c>
      <c r="M82" s="74" t="str">
        <f>IFERROR(VLOOKUP(C82,FÉRIAS!C:D,2,0),"")</f>
        <v/>
      </c>
    </row>
    <row r="83" spans="2:13" s="36" customFormat="1">
      <c r="B83" s="20">
        <f t="shared" si="5"/>
        <v>75</v>
      </c>
      <c r="C83" s="70">
        <v>871</v>
      </c>
      <c r="D83" s="71" t="s">
        <v>12</v>
      </c>
      <c r="E83" s="20" t="str">
        <f>IFERROR(VLOOKUP(C83,SRA!B:I,8,0),"")</f>
        <v>CLT</v>
      </c>
      <c r="F83" s="32" t="s">
        <v>607</v>
      </c>
      <c r="G83" s="20" t="str">
        <f>IFERROR(VLOOKUP(VLOOKUP(C83,SRA!B:F,5,0),FUNÇÃO!A:B,2,0),"")</f>
        <v>TEC. EM ADM. E FI</v>
      </c>
      <c r="H83" s="14">
        <f>IFERROR(VLOOKUP(C83,SRA!B:T,18,0),"")</f>
        <v>4386.8600000000006</v>
      </c>
      <c r="I83" s="14">
        <f>IFERROR(VLOOKUP(C83,SRA!B:T,19,0),"")</f>
        <v>0</v>
      </c>
      <c r="J83" s="14">
        <f>IFERROR(VLOOKUP(C83,MARÇO!B:F,3,0),"")</f>
        <v>4386.8599999999997</v>
      </c>
      <c r="K83" s="14">
        <f t="shared" si="4"/>
        <v>1947.04</v>
      </c>
      <c r="L83" s="14">
        <f>IFERROR(VLOOKUP(C83,MARÇO!B:H,7,0),"")</f>
        <v>2439.8199999999997</v>
      </c>
      <c r="M83" s="74" t="str">
        <f>IFERROR(VLOOKUP(C83,FÉRIAS!C:D,2,0),"")</f>
        <v/>
      </c>
    </row>
    <row r="84" spans="2:13" s="36" customFormat="1">
      <c r="B84" s="20">
        <f t="shared" si="5"/>
        <v>76</v>
      </c>
      <c r="C84" s="70">
        <v>897</v>
      </c>
      <c r="D84" s="71" t="s">
        <v>13</v>
      </c>
      <c r="E84" s="20" t="str">
        <f>IFERROR(VLOOKUP(C84,SRA!B:I,8,0),"")</f>
        <v>CLT</v>
      </c>
      <c r="F84" s="32" t="s">
        <v>607</v>
      </c>
      <c r="G84" s="20" t="str">
        <f>IFERROR(VLOOKUP(VLOOKUP(C84,SRA!B:F,5,0),FUNÇÃO!A:B,2,0),"")</f>
        <v>ASS. DE SERVICOS</v>
      </c>
      <c r="H84" s="14">
        <f>IFERROR(VLOOKUP(C84,SRA!B:T,18,0),"")</f>
        <v>1543.95</v>
      </c>
      <c r="I84" s="14">
        <f>IFERROR(VLOOKUP(C84,SRA!B:T,19,0),"")</f>
        <v>0</v>
      </c>
      <c r="J84" s="14">
        <f>IFERROR(VLOOKUP(C84,MARÇO!B:F,3,0),"")</f>
        <v>1543.95</v>
      </c>
      <c r="K84" s="14">
        <f t="shared" si="4"/>
        <v>981.12</v>
      </c>
      <c r="L84" s="14">
        <f>IFERROR(VLOOKUP(C84,MARÇO!B:H,7,0),"")</f>
        <v>562.83000000000004</v>
      </c>
      <c r="M84" s="74" t="str">
        <f>IFERROR(VLOOKUP(C84,FÉRIAS!C:D,2,0),"")</f>
        <v/>
      </c>
    </row>
    <row r="85" spans="2:13" s="36" customFormat="1">
      <c r="B85" s="20">
        <f t="shared" si="5"/>
        <v>77</v>
      </c>
      <c r="C85" s="70">
        <v>996</v>
      </c>
      <c r="D85" s="71" t="s">
        <v>14</v>
      </c>
      <c r="E85" s="20" t="str">
        <f>IFERROR(VLOOKUP(C85,SRA!B:I,8,0),"")</f>
        <v>CLT</v>
      </c>
      <c r="F85" s="32" t="s">
        <v>607</v>
      </c>
      <c r="G85" s="20" t="str">
        <f>IFERROR(VLOOKUP(VLOOKUP(C85,SRA!B:F,5,0),FUNÇÃO!A:B,2,0),"")</f>
        <v>OP. DE PROD. IND.</v>
      </c>
      <c r="H85" s="14">
        <f>IFERROR(VLOOKUP(C85,SRA!B:T,18,0),"")</f>
        <v>3209.78</v>
      </c>
      <c r="I85" s="14">
        <f>IFERROR(VLOOKUP(C85,SRA!B:T,19,0),"")</f>
        <v>0</v>
      </c>
      <c r="J85" s="14">
        <f>IFERROR(VLOOKUP(C85,MARÇO!B:F,3,0),"")</f>
        <v>3503.94</v>
      </c>
      <c r="K85" s="14">
        <f t="shared" si="4"/>
        <v>1156.92</v>
      </c>
      <c r="L85" s="14">
        <f>IFERROR(VLOOKUP(C85,MARÇO!B:H,7,0),"")</f>
        <v>2347.02</v>
      </c>
      <c r="M85" s="74" t="str">
        <f>IFERROR(VLOOKUP(C85,FÉRIAS!C:D,2,0),"")</f>
        <v/>
      </c>
    </row>
    <row r="86" spans="2:13" s="36" customFormat="1">
      <c r="B86" s="20">
        <f t="shared" si="5"/>
        <v>78</v>
      </c>
      <c r="C86" s="70">
        <v>1008</v>
      </c>
      <c r="D86" s="71" t="s">
        <v>15</v>
      </c>
      <c r="E86" s="20" t="str">
        <f>IFERROR(VLOOKUP(C86,SRA!B:I,8,0),"")</f>
        <v>CLT</v>
      </c>
      <c r="F86" s="32" t="s">
        <v>607</v>
      </c>
      <c r="G86" s="20" t="str">
        <f>IFERROR(VLOOKUP(VLOOKUP(C86,SRA!B:F,5,0),FUNÇÃO!A:B,2,0),"")</f>
        <v>ASS. DE SERVICOS</v>
      </c>
      <c r="H86" s="14">
        <f>IFERROR(VLOOKUP(C86,SRA!B:T,18,0),"")</f>
        <v>1787.3</v>
      </c>
      <c r="I86" s="14">
        <f>IFERROR(VLOOKUP(C86,SRA!B:T,19,0),"")</f>
        <v>0</v>
      </c>
      <c r="J86" s="14">
        <f>IFERROR(VLOOKUP(C86,MARÇO!B:F,3,0),"")</f>
        <v>1787.3</v>
      </c>
      <c r="K86" s="14">
        <f t="shared" si="4"/>
        <v>450.16999999999985</v>
      </c>
      <c r="L86" s="14">
        <f>IFERROR(VLOOKUP(C86,MARÇO!B:H,7,0),"")</f>
        <v>1337.13</v>
      </c>
      <c r="M86" s="74" t="str">
        <f>IFERROR(VLOOKUP(C86,FÉRIAS!C:D,2,0),"")</f>
        <v/>
      </c>
    </row>
    <row r="87" spans="2:13" s="36" customFormat="1">
      <c r="B87" s="20">
        <f t="shared" si="5"/>
        <v>79</v>
      </c>
      <c r="C87" s="70">
        <v>1037</v>
      </c>
      <c r="D87" s="71" t="s">
        <v>16</v>
      </c>
      <c r="E87" s="20" t="str">
        <f>IFERROR(VLOOKUP(C87,SRA!B:I,8,0),"")</f>
        <v>CLT</v>
      </c>
      <c r="F87" s="32" t="s">
        <v>607</v>
      </c>
      <c r="G87" s="20" t="str">
        <f>IFERROR(VLOOKUP(VLOOKUP(C87,SRA!B:F,5,0),FUNÇÃO!A:B,2,0),"")</f>
        <v>OP. DE PROD. IND.</v>
      </c>
      <c r="H87" s="14">
        <f>IFERROR(VLOOKUP(C87,SRA!B:T,18,0),"")</f>
        <v>3056.95</v>
      </c>
      <c r="I87" s="14">
        <f>IFERROR(VLOOKUP(C87,SRA!B:T,19,0),"")</f>
        <v>0</v>
      </c>
      <c r="J87" s="14">
        <f>IFERROR(VLOOKUP(C87,MARÇO!B:F,3,0),"")</f>
        <v>3354.83</v>
      </c>
      <c r="K87" s="14">
        <f t="shared" si="4"/>
        <v>1394.31</v>
      </c>
      <c r="L87" s="14">
        <f>IFERROR(VLOOKUP(C87,MARÇO!B:H,7,0),"")</f>
        <v>1960.52</v>
      </c>
      <c r="M87" s="74" t="str">
        <f>IFERROR(VLOOKUP(C87,FÉRIAS!C:D,2,0),"")</f>
        <v/>
      </c>
    </row>
    <row r="88" spans="2:13" s="36" customFormat="1">
      <c r="B88" s="20">
        <f t="shared" si="5"/>
        <v>80</v>
      </c>
      <c r="C88" s="70">
        <v>1051</v>
      </c>
      <c r="D88" s="71" t="s">
        <v>17</v>
      </c>
      <c r="E88" s="20" t="str">
        <f>IFERROR(VLOOKUP(C88,SRA!B:I,8,0),"")</f>
        <v>CLT</v>
      </c>
      <c r="F88" s="32" t="s">
        <v>607</v>
      </c>
      <c r="G88" s="20" t="str">
        <f>IFERROR(VLOOKUP(VLOOKUP(C88,SRA!B:F,5,0),FUNÇÃO!A:B,2,0),"")</f>
        <v>ANALISTA EM PCP</v>
      </c>
      <c r="H88" s="14">
        <f>IFERROR(VLOOKUP(C88,SRA!B:T,18,0),"")</f>
        <v>16436.740000000002</v>
      </c>
      <c r="I88" s="14">
        <f>IFERROR(VLOOKUP(C88,SRA!B:T,19,0),"")</f>
        <v>0</v>
      </c>
      <c r="J88" s="14">
        <f>IFERROR(VLOOKUP(C88,MARÇO!B:F,3,0),"")</f>
        <v>16436.740000000002</v>
      </c>
      <c r="K88" s="14">
        <f t="shared" si="4"/>
        <v>5650.2300000000014</v>
      </c>
      <c r="L88" s="14">
        <f>IFERROR(VLOOKUP(C88,MARÇO!B:H,7,0),"")</f>
        <v>10786.51</v>
      </c>
      <c r="M88" s="74" t="str">
        <f>IFERROR(VLOOKUP(C88,FÉRIAS!C:D,2,0),"")</f>
        <v/>
      </c>
    </row>
    <row r="89" spans="2:13" s="36" customFormat="1">
      <c r="B89" s="20">
        <f t="shared" si="5"/>
        <v>81</v>
      </c>
      <c r="C89" s="70">
        <v>1056</v>
      </c>
      <c r="D89" s="71" t="s">
        <v>18</v>
      </c>
      <c r="E89" s="20" t="str">
        <f>IFERROR(VLOOKUP(C89,SRA!B:I,8,0),"")</f>
        <v>CLT</v>
      </c>
      <c r="F89" s="32" t="s">
        <v>621</v>
      </c>
      <c r="G89" s="20" t="str">
        <f>IFERROR(VLOOKUP(VLOOKUP(C89,SRA!B:F,5,0),FUNÇÃO!A:B,2,0),"")</f>
        <v>TEC.EM QUALIDADE</v>
      </c>
      <c r="H89" s="14">
        <f>IFERROR(VLOOKUP(C89,SRA!B:T,18,0),"")</f>
        <v>3700.16</v>
      </c>
      <c r="I89" s="14">
        <f>IFERROR(VLOOKUP(C89,SRA!B:T,19,0),"")</f>
        <v>0</v>
      </c>
      <c r="J89" s="14">
        <f>IFERROR(VLOOKUP(C89,MARÇO!B:F,3,0),"")</f>
        <v>5748.49</v>
      </c>
      <c r="K89" s="14">
        <f t="shared" si="4"/>
        <v>5448.51</v>
      </c>
      <c r="L89" s="14">
        <f>IFERROR(VLOOKUP(C89,MARÇO!B:H,7,0),"")</f>
        <v>299.98</v>
      </c>
      <c r="M89" s="74" t="str">
        <f>IFERROR(VLOOKUP(C89,FÉRIAS!C:D,2,0),"")</f>
        <v>VALERIA MARIA DA SILVA</v>
      </c>
    </row>
    <row r="90" spans="2:13" s="36" customFormat="1">
      <c r="B90" s="20">
        <f t="shared" si="5"/>
        <v>82</v>
      </c>
      <c r="C90" s="70">
        <v>1067</v>
      </c>
      <c r="D90" s="71" t="s">
        <v>19</v>
      </c>
      <c r="E90" s="20" t="str">
        <f>IFERROR(VLOOKUP(C90,SRA!B:I,8,0),"")</f>
        <v>CLT</v>
      </c>
      <c r="F90" s="32" t="s">
        <v>607</v>
      </c>
      <c r="G90" s="20" t="str">
        <f>IFERROR(VLOOKUP(VLOOKUP(C90,SRA!B:F,5,0),FUNÇÃO!A:B,2,0),"")</f>
        <v>OP. DE PROD. IND.</v>
      </c>
      <c r="H90" s="14">
        <f>IFERROR(VLOOKUP(C90,SRA!B:T,18,0),"")</f>
        <v>3931.39</v>
      </c>
      <c r="I90" s="14">
        <f>IFERROR(VLOOKUP(C90,SRA!B:T,19,0),"")</f>
        <v>0</v>
      </c>
      <c r="J90" s="14">
        <f>IFERROR(VLOOKUP(C90,MARÇO!B:F,3,0),"")</f>
        <v>5204.67</v>
      </c>
      <c r="K90" s="14">
        <f t="shared" si="4"/>
        <v>2545.06</v>
      </c>
      <c r="L90" s="14">
        <f>IFERROR(VLOOKUP(C90,MARÇO!B:H,7,0),"")</f>
        <v>2659.61</v>
      </c>
      <c r="M90" s="74" t="str">
        <f>IFERROR(VLOOKUP(C90,FÉRIAS!C:D,2,0),"")</f>
        <v/>
      </c>
    </row>
    <row r="91" spans="2:13" s="36" customFormat="1">
      <c r="B91" s="20">
        <f t="shared" si="5"/>
        <v>83</v>
      </c>
      <c r="C91" s="70">
        <v>1071</v>
      </c>
      <c r="D91" s="71" t="s">
        <v>20</v>
      </c>
      <c r="E91" s="20" t="str">
        <f>IFERROR(VLOOKUP(C91,SRA!B:I,8,0),"")</f>
        <v>CLT</v>
      </c>
      <c r="F91" s="32" t="s">
        <v>607</v>
      </c>
      <c r="G91" s="20" t="str">
        <f>IFERROR(VLOOKUP(VLOOKUP(C91,SRA!B:F,5,0),FUNÇÃO!A:B,2,0),"")</f>
        <v>OP. DE PROD. IND.</v>
      </c>
      <c r="H91" s="14">
        <f>IFERROR(VLOOKUP(C91,SRA!B:T,18,0),"")</f>
        <v>1702.21</v>
      </c>
      <c r="I91" s="14">
        <f>IFERROR(VLOOKUP(C91,SRA!B:T,19,0),"")</f>
        <v>0</v>
      </c>
      <c r="J91" s="14">
        <f>IFERROR(VLOOKUP(C91,MARÇO!B:F,3,0),"")</f>
        <v>1702.21</v>
      </c>
      <c r="K91" s="14">
        <f t="shared" si="4"/>
        <v>390.5300000000002</v>
      </c>
      <c r="L91" s="14">
        <f>IFERROR(VLOOKUP(C91,MARÇO!B:H,7,0),"")</f>
        <v>1311.6799999999998</v>
      </c>
      <c r="M91" s="74" t="str">
        <f>IFERROR(VLOOKUP(C91,FÉRIAS!C:D,2,0),"")</f>
        <v/>
      </c>
    </row>
    <row r="92" spans="2:13" s="36" customFormat="1">
      <c r="B92" s="20">
        <f t="shared" si="5"/>
        <v>84</v>
      </c>
      <c r="C92" s="70">
        <v>1080</v>
      </c>
      <c r="D92" s="71" t="s">
        <v>21</v>
      </c>
      <c r="E92" s="20" t="str">
        <f>IFERROR(VLOOKUP(C92,SRA!B:I,8,0),"")</f>
        <v>CLT</v>
      </c>
      <c r="F92" s="32" t="s">
        <v>607</v>
      </c>
      <c r="G92" s="20" t="str">
        <f>IFERROR(VLOOKUP(VLOOKUP(C92,SRA!B:F,5,0),FUNÇÃO!A:B,2,0),"")</f>
        <v>TEC. EM ADM. E FI</v>
      </c>
      <c r="H92" s="14">
        <f>IFERROR(VLOOKUP(C92,SRA!B:T,18,0),"")</f>
        <v>3356.17</v>
      </c>
      <c r="I92" s="14">
        <f>IFERROR(VLOOKUP(C92,SRA!B:T,19,0),"")</f>
        <v>0</v>
      </c>
      <c r="J92" s="14">
        <f>IFERROR(VLOOKUP(C92,MARÇO!B:F,3,0),"")</f>
        <v>3356.17</v>
      </c>
      <c r="K92" s="14">
        <f t="shared" si="4"/>
        <v>765.27000000000044</v>
      </c>
      <c r="L92" s="14">
        <f>IFERROR(VLOOKUP(C92,MARÇO!B:H,7,0),"")</f>
        <v>2590.8999999999996</v>
      </c>
      <c r="M92" s="74" t="str">
        <f>IFERROR(VLOOKUP(C92,FÉRIAS!C:D,2,0),"")</f>
        <v/>
      </c>
    </row>
    <row r="93" spans="2:13" s="36" customFormat="1">
      <c r="B93" s="20">
        <f t="shared" si="5"/>
        <v>85</v>
      </c>
      <c r="C93" s="70">
        <v>1099</v>
      </c>
      <c r="D93" s="71" t="s">
        <v>22</v>
      </c>
      <c r="E93" s="20" t="str">
        <f>IFERROR(VLOOKUP(C93,SRA!B:I,8,0),"")</f>
        <v>CLT</v>
      </c>
      <c r="F93" s="32" t="s">
        <v>607</v>
      </c>
      <c r="G93" s="20" t="str">
        <f>IFERROR(VLOOKUP(VLOOKUP(C93,SRA!B:F,5,0),FUNÇÃO!A:B,2,0),"")</f>
        <v>OP. DE PROD. IND.</v>
      </c>
      <c r="H93" s="14">
        <f>IFERROR(VLOOKUP(C93,SRA!B:T,18,0),"")</f>
        <v>3056.95</v>
      </c>
      <c r="I93" s="14">
        <f>IFERROR(VLOOKUP(C93,SRA!B:T,19,0),"")</f>
        <v>0</v>
      </c>
      <c r="J93" s="14">
        <f>IFERROR(VLOOKUP(C93,MARÇO!B:F,3,0),"")</f>
        <v>3056.95</v>
      </c>
      <c r="K93" s="14">
        <f t="shared" si="4"/>
        <v>409.81999999999971</v>
      </c>
      <c r="L93" s="14">
        <f>IFERROR(VLOOKUP(C93,MARÇO!B:H,7,0),"")</f>
        <v>2647.13</v>
      </c>
      <c r="M93" s="74" t="str">
        <f>IFERROR(VLOOKUP(C93,FÉRIAS!C:D,2,0),"")</f>
        <v/>
      </c>
    </row>
    <row r="94" spans="2:13" s="36" customFormat="1">
      <c r="B94" s="20">
        <f t="shared" si="5"/>
        <v>86</v>
      </c>
      <c r="C94" s="70">
        <v>1125</v>
      </c>
      <c r="D94" s="71" t="s">
        <v>23</v>
      </c>
      <c r="E94" s="20" t="str">
        <f>IFERROR(VLOOKUP(C94,SRA!B:I,8,0),"")</f>
        <v>CLT</v>
      </c>
      <c r="F94" s="32" t="s">
        <v>607</v>
      </c>
      <c r="G94" s="20" t="str">
        <f>IFERROR(VLOOKUP(VLOOKUP(C94,SRA!B:F,5,0),FUNÇÃO!A:B,2,0),"")</f>
        <v>ASS. DE SERVICOS</v>
      </c>
      <c r="H94" s="14">
        <f>IFERROR(VLOOKUP(C94,SRA!B:T,18,0),"")</f>
        <v>2514.9499999999998</v>
      </c>
      <c r="I94" s="14">
        <f>IFERROR(VLOOKUP(C94,SRA!B:T,19,0),"")</f>
        <v>0</v>
      </c>
      <c r="J94" s="14">
        <f>IFERROR(VLOOKUP(C94,MARÇO!B:F,3,0),"")</f>
        <v>2514.9499999999998</v>
      </c>
      <c r="K94" s="14">
        <f t="shared" si="4"/>
        <v>813.36999999999989</v>
      </c>
      <c r="L94" s="14">
        <f>IFERROR(VLOOKUP(C94,MARÇO!B:H,7,0),"")</f>
        <v>1701.58</v>
      </c>
      <c r="M94" s="74" t="str">
        <f>IFERROR(VLOOKUP(C94,FÉRIAS!C:D,2,0),"")</f>
        <v/>
      </c>
    </row>
    <row r="95" spans="2:13" s="36" customFormat="1">
      <c r="B95" s="20">
        <f t="shared" si="5"/>
        <v>87</v>
      </c>
      <c r="C95" s="70">
        <v>1126</v>
      </c>
      <c r="D95" s="71" t="s">
        <v>24</v>
      </c>
      <c r="E95" s="20" t="str">
        <f>IFERROR(VLOOKUP(C95,SRA!B:I,8,0),"")</f>
        <v>CLT</v>
      </c>
      <c r="F95" s="32" t="s">
        <v>607</v>
      </c>
      <c r="G95" s="20" t="str">
        <f>IFERROR(VLOOKUP(VLOOKUP(C95,SRA!B:F,5,0),FUNÇÃO!A:B,2,0),"")</f>
        <v>TEC. EM ADM. E FI</v>
      </c>
      <c r="H95" s="14">
        <f>IFERROR(VLOOKUP(C95,SRA!B:T,18,0),"")</f>
        <v>5247.17</v>
      </c>
      <c r="I95" s="14">
        <f>IFERROR(VLOOKUP(C95,SRA!B:T,19,0),"")</f>
        <v>0</v>
      </c>
      <c r="J95" s="14">
        <f>IFERROR(VLOOKUP(C95,MARÇO!B:F,3,0),"")</f>
        <v>5247.17</v>
      </c>
      <c r="K95" s="14">
        <f t="shared" si="4"/>
        <v>2004.69</v>
      </c>
      <c r="L95" s="14">
        <f>IFERROR(VLOOKUP(C95,MARÇO!B:H,7,0),"")</f>
        <v>3242.48</v>
      </c>
      <c r="M95" s="74" t="str">
        <f>IFERROR(VLOOKUP(C95,FÉRIAS!C:D,2,0),"")</f>
        <v/>
      </c>
    </row>
    <row r="96" spans="2:13" s="36" customFormat="1">
      <c r="B96" s="20">
        <f t="shared" si="5"/>
        <v>88</v>
      </c>
      <c r="C96" s="70">
        <v>1135</v>
      </c>
      <c r="D96" s="71" t="s">
        <v>424</v>
      </c>
      <c r="E96" s="20" t="str">
        <f>IFERROR(VLOOKUP(C96,SRA!B:I,8,0),"")</f>
        <v>CLT</v>
      </c>
      <c r="F96" s="32" t="s">
        <v>607</v>
      </c>
      <c r="G96" s="20" t="str">
        <f>IFERROR(VLOOKUP(VLOOKUP(C96,SRA!B:F,5,0),FUNÇÃO!A:B,2,0),"")</f>
        <v>TEC. EM ADM. E FI</v>
      </c>
      <c r="H96" s="14">
        <f>IFERROR(VLOOKUP(C96,SRA!B:T,18,0),"")</f>
        <v>2761.12</v>
      </c>
      <c r="I96" s="14">
        <f>IFERROR(VLOOKUP(C96,SRA!B:T,19,0),"")</f>
        <v>0</v>
      </c>
      <c r="J96" s="14">
        <f>IFERROR(VLOOKUP(C96,MARÇO!B:F,3,0),"")</f>
        <v>2761.12</v>
      </c>
      <c r="K96" s="14">
        <f t="shared" si="4"/>
        <v>1067.6799999999998</v>
      </c>
      <c r="L96" s="14">
        <f>IFERROR(VLOOKUP(C96,MARÇO!B:H,7,0),"")</f>
        <v>1693.44</v>
      </c>
      <c r="M96" s="74" t="str">
        <f>IFERROR(VLOOKUP(C96,FÉRIAS!C:D,2,0),"")</f>
        <v/>
      </c>
    </row>
    <row r="97" spans="2:13" s="36" customFormat="1">
      <c r="B97" s="20">
        <f t="shared" si="5"/>
        <v>89</v>
      </c>
      <c r="C97" s="70">
        <v>1159</v>
      </c>
      <c r="D97" s="71" t="s">
        <v>25</v>
      </c>
      <c r="E97" s="20" t="str">
        <f>IFERROR(VLOOKUP(C97,SRA!B:I,8,0),"")</f>
        <v>CLT</v>
      </c>
      <c r="F97" s="32" t="s">
        <v>607</v>
      </c>
      <c r="G97" s="20" t="str">
        <f>IFERROR(VLOOKUP(VLOOKUP(C97,SRA!B:F,5,0),FUNÇÃO!A:B,2,0),"")</f>
        <v>OP. DE PROD. IND.</v>
      </c>
      <c r="H97" s="14">
        <f>IFERROR(VLOOKUP(C97,SRA!B:T,18,0),"")</f>
        <v>1543.95</v>
      </c>
      <c r="I97" s="14">
        <f>IFERROR(VLOOKUP(C97,SRA!B:T,19,0),"")</f>
        <v>0</v>
      </c>
      <c r="J97" s="14">
        <f>IFERROR(VLOOKUP(C97,MARÇO!B:F,3,0),"")</f>
        <v>1543.95</v>
      </c>
      <c r="K97" s="14">
        <f t="shared" si="4"/>
        <v>933.57</v>
      </c>
      <c r="L97" s="14">
        <f>IFERROR(VLOOKUP(C97,MARÇO!B:H,7,0),"")</f>
        <v>610.38</v>
      </c>
      <c r="M97" s="74" t="str">
        <f>IFERROR(VLOOKUP(C97,FÉRIAS!C:D,2,0),"")</f>
        <v/>
      </c>
    </row>
    <row r="98" spans="2:13" s="36" customFormat="1">
      <c r="B98" s="20">
        <f t="shared" si="5"/>
        <v>90</v>
      </c>
      <c r="C98" s="70">
        <v>1164</v>
      </c>
      <c r="D98" s="71" t="s">
        <v>26</v>
      </c>
      <c r="E98" s="20" t="str">
        <f>IFERROR(VLOOKUP(C98,SRA!B:I,8,0),"")</f>
        <v>CLT</v>
      </c>
      <c r="F98" s="32" t="s">
        <v>607</v>
      </c>
      <c r="G98" s="20" t="str">
        <f>IFERROR(VLOOKUP(VLOOKUP(C98,SRA!B:F,5,0),FUNÇÃO!A:B,2,0),"")</f>
        <v>TEC. EM ADM. E FI</v>
      </c>
      <c r="H98" s="14">
        <f>IFERROR(VLOOKUP(C98,SRA!B:T,18,0),"")</f>
        <v>4283.3899999999994</v>
      </c>
      <c r="I98" s="14">
        <f>IFERROR(VLOOKUP(C98,SRA!B:T,19,0),"")</f>
        <v>0</v>
      </c>
      <c r="J98" s="14">
        <f>IFERROR(VLOOKUP(C98,MARÇO!B:F,3,0),"")</f>
        <v>4283.3900000000003</v>
      </c>
      <c r="K98" s="14">
        <f t="shared" si="4"/>
        <v>1003.0100000000002</v>
      </c>
      <c r="L98" s="14">
        <f>IFERROR(VLOOKUP(C98,MARÇO!B:H,7,0),"")</f>
        <v>3280.38</v>
      </c>
      <c r="M98" s="74" t="str">
        <f>IFERROR(VLOOKUP(C98,FÉRIAS!C:D,2,0),"")</f>
        <v/>
      </c>
    </row>
    <row r="99" spans="2:13" s="36" customFormat="1">
      <c r="B99" s="20">
        <f t="shared" si="5"/>
        <v>91</v>
      </c>
      <c r="C99" s="70">
        <v>1169</v>
      </c>
      <c r="D99" s="71" t="s">
        <v>27</v>
      </c>
      <c r="E99" s="20" t="str">
        <f>IFERROR(VLOOKUP(C99,SRA!B:I,8,0),"")</f>
        <v>CLT</v>
      </c>
      <c r="F99" s="32" t="s">
        <v>607</v>
      </c>
      <c r="G99" s="20" t="str">
        <f>IFERROR(VLOOKUP(VLOOKUP(C99,SRA!B:F,5,0),FUNÇÃO!A:B,2,0),"")</f>
        <v>OP. DE PROD. IND.</v>
      </c>
      <c r="H99" s="14">
        <f>IFERROR(VLOOKUP(C99,SRA!B:T,18,0),"")</f>
        <v>2640.68</v>
      </c>
      <c r="I99" s="14">
        <f>IFERROR(VLOOKUP(C99,SRA!B:T,19,0),"")</f>
        <v>0</v>
      </c>
      <c r="J99" s="14">
        <f>IFERROR(VLOOKUP(C99,MARÇO!B:F,3,0),"")</f>
        <v>3134.45</v>
      </c>
      <c r="K99" s="14">
        <f t="shared" si="4"/>
        <v>1436.8999999999996</v>
      </c>
      <c r="L99" s="14">
        <f>IFERROR(VLOOKUP(C99,MARÇO!B:H,7,0),"")</f>
        <v>1697.5500000000002</v>
      </c>
      <c r="M99" s="74" t="str">
        <f>IFERROR(VLOOKUP(C99,FÉRIAS!C:D,2,0),"")</f>
        <v/>
      </c>
    </row>
    <row r="100" spans="2:13" s="36" customFormat="1">
      <c r="B100" s="20">
        <f t="shared" si="5"/>
        <v>92</v>
      </c>
      <c r="C100" s="70">
        <v>1177</v>
      </c>
      <c r="D100" s="71" t="s">
        <v>28</v>
      </c>
      <c r="E100" s="20" t="str">
        <f>IFERROR(VLOOKUP(C100,SRA!B:I,8,0),"")</f>
        <v>CLT</v>
      </c>
      <c r="F100" s="32" t="s">
        <v>607</v>
      </c>
      <c r="G100" s="20" t="str">
        <f>IFERROR(VLOOKUP(VLOOKUP(C100,SRA!B:F,5,0),FUNÇÃO!A:B,2,0),"")</f>
        <v>TEC. EM ADM. E FI</v>
      </c>
      <c r="H100" s="14">
        <f>IFERROR(VLOOKUP(C100,SRA!B:T,18,0),"")</f>
        <v>3044.14</v>
      </c>
      <c r="I100" s="14">
        <f>IFERROR(VLOOKUP(C100,SRA!B:T,19,0),"")</f>
        <v>0</v>
      </c>
      <c r="J100" s="14">
        <f>IFERROR(VLOOKUP(C100,MARÇO!B:F,3,0),"")</f>
        <v>3044.14</v>
      </c>
      <c r="K100" s="14">
        <f t="shared" si="4"/>
        <v>1429.83</v>
      </c>
      <c r="L100" s="14">
        <f>IFERROR(VLOOKUP(C100,MARÇO!B:H,7,0),"")</f>
        <v>1614.31</v>
      </c>
      <c r="M100" s="74" t="str">
        <f>IFERROR(VLOOKUP(C100,FÉRIAS!C:D,2,0),"")</f>
        <v/>
      </c>
    </row>
    <row r="101" spans="2:13" s="36" customFormat="1">
      <c r="B101" s="20">
        <f t="shared" si="5"/>
        <v>93</v>
      </c>
      <c r="C101" s="70">
        <v>1221</v>
      </c>
      <c r="D101" s="71" t="s">
        <v>29</v>
      </c>
      <c r="E101" s="20" t="str">
        <f>IFERROR(VLOOKUP(C101,SRA!B:I,8,0),"")</f>
        <v>CLT</v>
      </c>
      <c r="F101" s="32" t="s">
        <v>607</v>
      </c>
      <c r="G101" s="20" t="str">
        <f>IFERROR(VLOOKUP(VLOOKUP(C101,SRA!B:F,5,0),FUNÇÃO!A:B,2,0),"")</f>
        <v>ANALISTA EM PCP</v>
      </c>
      <c r="H101" s="14">
        <f>IFERROR(VLOOKUP(C101,SRA!B:T,18,0),"")</f>
        <v>7783.09</v>
      </c>
      <c r="I101" s="14">
        <f>IFERROR(VLOOKUP(C101,SRA!B:T,19,0),"")</f>
        <v>0</v>
      </c>
      <c r="J101" s="14">
        <f>IFERROR(VLOOKUP(C101,MARÇO!B:F,3,0),"")</f>
        <v>7783.09</v>
      </c>
      <c r="K101" s="14">
        <f t="shared" si="4"/>
        <v>2385.3999999999996</v>
      </c>
      <c r="L101" s="14">
        <f>IFERROR(VLOOKUP(C101,MARÇO!B:H,7,0),"")</f>
        <v>5397.6900000000005</v>
      </c>
      <c r="M101" s="74" t="str">
        <f>IFERROR(VLOOKUP(C101,FÉRIAS!C:D,2,0),"")</f>
        <v/>
      </c>
    </row>
    <row r="102" spans="2:13" s="36" customFormat="1">
      <c r="B102" s="20">
        <f t="shared" si="5"/>
        <v>94</v>
      </c>
      <c r="C102" s="70">
        <v>1229</v>
      </c>
      <c r="D102" s="71" t="s">
        <v>30</v>
      </c>
      <c r="E102" s="20" t="str">
        <f>IFERROR(VLOOKUP(C102,SRA!B:I,8,0),"")</f>
        <v>CLT</v>
      </c>
      <c r="F102" s="32" t="s">
        <v>607</v>
      </c>
      <c r="G102" s="20" t="str">
        <f>IFERROR(VLOOKUP(VLOOKUP(C102,SRA!B:F,5,0),FUNÇÃO!A:B,2,0),"")</f>
        <v>OP. DE PROD. IND.</v>
      </c>
      <c r="H102" s="14">
        <f>IFERROR(VLOOKUP(C102,SRA!B:T,18,0),"")</f>
        <v>3209.78</v>
      </c>
      <c r="I102" s="14">
        <f>IFERROR(VLOOKUP(C102,SRA!B:T,19,0),"")</f>
        <v>0</v>
      </c>
      <c r="J102" s="14">
        <f>IFERROR(VLOOKUP(C102,MARÇO!B:F,3,0),"")</f>
        <v>4153.22</v>
      </c>
      <c r="K102" s="14">
        <f t="shared" ref="K102:K107" si="6">J102-L102</f>
        <v>1439.4700000000003</v>
      </c>
      <c r="L102" s="14">
        <f>IFERROR(VLOOKUP(C102,MARÇO!B:H,7,0),"")</f>
        <v>2713.75</v>
      </c>
      <c r="M102" s="74" t="str">
        <f>IFERROR(VLOOKUP(C102,FÉRIAS!C:D,2,0),"")</f>
        <v/>
      </c>
    </row>
    <row r="103" spans="2:13" s="36" customFormat="1">
      <c r="B103" s="20">
        <f t="shared" si="5"/>
        <v>95</v>
      </c>
      <c r="C103" s="70">
        <v>1243</v>
      </c>
      <c r="D103" s="71" t="s">
        <v>31</v>
      </c>
      <c r="E103" s="20" t="str">
        <f>IFERROR(VLOOKUP(C103,SRA!B:I,8,0),"")</f>
        <v>CLT</v>
      </c>
      <c r="F103" s="32" t="s">
        <v>607</v>
      </c>
      <c r="G103" s="20" t="str">
        <f>IFERROR(VLOOKUP(VLOOKUP(C103,SRA!B:F,5,0),FUNÇÃO!A:B,2,0),"")</f>
        <v>OP. DE PROD. IND.</v>
      </c>
      <c r="H103" s="14">
        <f>IFERROR(VLOOKUP(C103,SRA!B:T,18,0),"")</f>
        <v>2069.0500000000002</v>
      </c>
      <c r="I103" s="14">
        <f>IFERROR(VLOOKUP(C103,SRA!B:T,19,0),"")</f>
        <v>0</v>
      </c>
      <c r="J103" s="14">
        <f>IFERROR(VLOOKUP(C103,MARÇO!B:F,3,0),"")</f>
        <v>2069.0500000000002</v>
      </c>
      <c r="K103" s="14">
        <f t="shared" si="6"/>
        <v>873.44</v>
      </c>
      <c r="L103" s="14">
        <f>IFERROR(VLOOKUP(C103,MARÇO!B:H,7,0),"")</f>
        <v>1195.6100000000001</v>
      </c>
      <c r="M103" s="74" t="str">
        <f>IFERROR(VLOOKUP(C103,FÉRIAS!C:D,2,0),"")</f>
        <v/>
      </c>
    </row>
    <row r="104" spans="2:13" s="36" customFormat="1">
      <c r="B104" s="20">
        <f t="shared" si="5"/>
        <v>96</v>
      </c>
      <c r="C104" s="70">
        <v>1258</v>
      </c>
      <c r="D104" s="71" t="s">
        <v>32</v>
      </c>
      <c r="E104" s="20" t="str">
        <f>IFERROR(VLOOKUP(C104,SRA!B:I,8,0),"")</f>
        <v>CLT</v>
      </c>
      <c r="F104" s="32" t="s">
        <v>607</v>
      </c>
      <c r="G104" s="20" t="str">
        <f>IFERROR(VLOOKUP(VLOOKUP(C104,SRA!B:F,5,0),FUNÇÃO!A:B,2,0),"")</f>
        <v>TEC. EM ADM. E FI</v>
      </c>
      <c r="H104" s="14">
        <f>IFERROR(VLOOKUP(C104,SRA!B:T,18,0),"")</f>
        <v>4959.29</v>
      </c>
      <c r="I104" s="14">
        <f>IFERROR(VLOOKUP(C104,SRA!B:T,19,0),"")</f>
        <v>0</v>
      </c>
      <c r="J104" s="14">
        <f>IFERROR(VLOOKUP(C104,MARÇO!B:F,3,0),"")</f>
        <v>4959.29</v>
      </c>
      <c r="K104" s="14">
        <f t="shared" si="6"/>
        <v>2031.4499999999998</v>
      </c>
      <c r="L104" s="14">
        <f>IFERROR(VLOOKUP(C104,MARÇO!B:H,7,0),"")</f>
        <v>2927.84</v>
      </c>
      <c r="M104" s="74" t="str">
        <f>IFERROR(VLOOKUP(C104,FÉRIAS!C:D,2,0),"")</f>
        <v/>
      </c>
    </row>
    <row r="105" spans="2:13" s="36" customFormat="1">
      <c r="B105" s="20">
        <f t="shared" si="5"/>
        <v>97</v>
      </c>
      <c r="C105" s="70">
        <v>1263</v>
      </c>
      <c r="D105" s="71" t="s">
        <v>33</v>
      </c>
      <c r="E105" s="20" t="str">
        <f>IFERROR(VLOOKUP(C105,SRA!B:I,8,0),"")</f>
        <v>CLT</v>
      </c>
      <c r="F105" s="32" t="s">
        <v>621</v>
      </c>
      <c r="G105" s="20" t="str">
        <f>IFERROR(VLOOKUP(VLOOKUP(C105,SRA!B:F,5,0),FUNÇÃO!A:B,2,0),"")</f>
        <v>FARMACEUTICO IND</v>
      </c>
      <c r="H105" s="14">
        <f>IFERROR(VLOOKUP(C105,SRA!B:T,18,0),"")</f>
        <v>10914.84</v>
      </c>
      <c r="I105" s="14">
        <f>IFERROR(VLOOKUP(C105,SRA!B:T,19,0),"")</f>
        <v>0</v>
      </c>
      <c r="J105" s="14">
        <f>IFERROR(VLOOKUP(C105,MARÇO!B:F,3,0),"")</f>
        <v>12612.7</v>
      </c>
      <c r="K105" s="14">
        <f t="shared" si="6"/>
        <v>7578.85</v>
      </c>
      <c r="L105" s="14">
        <f>IFERROR(VLOOKUP(C105,MARÇO!B:H,7,0),"")</f>
        <v>5033.8500000000004</v>
      </c>
      <c r="M105" s="74" t="str">
        <f>IFERROR(VLOOKUP(C105,FÉRIAS!C:D,2,0),"")</f>
        <v>JOVITA MARIA DE FARIAS BRAGA</v>
      </c>
    </row>
    <row r="106" spans="2:13" s="36" customFormat="1">
      <c r="B106" s="20">
        <f t="shared" si="5"/>
        <v>98</v>
      </c>
      <c r="C106" s="70">
        <v>1267</v>
      </c>
      <c r="D106" s="71" t="s">
        <v>34</v>
      </c>
      <c r="E106" s="20" t="str">
        <f>IFERROR(VLOOKUP(C106,SRA!B:I,8,0),"")</f>
        <v>CLT</v>
      </c>
      <c r="F106" s="32" t="s">
        <v>607</v>
      </c>
      <c r="G106" s="20" t="str">
        <f>IFERROR(VLOOKUP(VLOOKUP(C106,SRA!B:F,5,0),FUNÇÃO!A:B,2,0),"")</f>
        <v>FARMACEUTICO IND</v>
      </c>
      <c r="H106" s="14">
        <f>IFERROR(VLOOKUP(C106,SRA!B:T,18,0),"")</f>
        <v>16786.309999999998</v>
      </c>
      <c r="I106" s="14">
        <f>IFERROR(VLOOKUP(C106,SRA!B:T,19,0),"")</f>
        <v>0</v>
      </c>
      <c r="J106" s="14">
        <f>IFERROR(VLOOKUP(C106,MARÇO!B:F,3,0),"")</f>
        <v>16786.310000000001</v>
      </c>
      <c r="K106" s="14">
        <f t="shared" si="6"/>
        <v>5767.6100000000006</v>
      </c>
      <c r="L106" s="14">
        <f>IFERROR(VLOOKUP(C106,MARÇO!B:H,7,0),"")</f>
        <v>11018.7</v>
      </c>
      <c r="M106" s="74" t="str">
        <f>IFERROR(VLOOKUP(C106,FÉRIAS!C:D,2,0),"")</f>
        <v/>
      </c>
    </row>
    <row r="107" spans="2:13" s="36" customFormat="1">
      <c r="B107" s="20">
        <f t="shared" si="5"/>
        <v>99</v>
      </c>
      <c r="C107" s="70">
        <v>1269</v>
      </c>
      <c r="D107" s="71" t="s">
        <v>35</v>
      </c>
      <c r="E107" s="20" t="str">
        <f>IFERROR(VLOOKUP(C107,SRA!B:I,8,0),"")</f>
        <v>CLT</v>
      </c>
      <c r="F107" s="32" t="s">
        <v>607</v>
      </c>
      <c r="G107" s="20" t="str">
        <f>IFERROR(VLOOKUP(VLOOKUP(C107,SRA!B:F,5,0),FUNÇÃO!A:B,2,0),"")</f>
        <v>ASS. DE SERVICOS</v>
      </c>
      <c r="H107" s="14">
        <f>IFERROR(VLOOKUP(C107,SRA!B:T,18,0),"")</f>
        <v>1543.95</v>
      </c>
      <c r="I107" s="14">
        <f>IFERROR(VLOOKUP(C107,SRA!B:T,19,0),"")</f>
        <v>0</v>
      </c>
      <c r="J107" s="14">
        <f>IFERROR(VLOOKUP(C107,MARÇO!B:F,3,0),"")</f>
        <v>1543.95</v>
      </c>
      <c r="K107" s="14">
        <f t="shared" si="6"/>
        <v>327.93000000000006</v>
      </c>
      <c r="L107" s="14">
        <f>IFERROR(VLOOKUP(C107,MARÇO!B:H,7,0),"")</f>
        <v>1216.02</v>
      </c>
      <c r="M107" s="74" t="str">
        <f>IFERROR(VLOOKUP(C107,FÉRIAS!C:D,2,0),"")</f>
        <v/>
      </c>
    </row>
    <row r="108" spans="2:13" s="36" customFormat="1">
      <c r="B108" s="20">
        <f t="shared" si="5"/>
        <v>100</v>
      </c>
      <c r="C108" s="70">
        <v>1284</v>
      </c>
      <c r="D108" s="71" t="s">
        <v>36</v>
      </c>
      <c r="E108" s="20" t="str">
        <f>IFERROR(VLOOKUP(C108,SRA!B:I,8,0),"")</f>
        <v>CLT</v>
      </c>
      <c r="F108" s="32" t="s">
        <v>724</v>
      </c>
      <c r="G108" s="20" t="str">
        <f>IFERROR(VLOOKUP(VLOOKUP(C108,SRA!B:F,5,0),FUNÇÃO!A:B,2,0),"")</f>
        <v>OP. DE PROD. IND.</v>
      </c>
      <c r="H108" s="14">
        <f>IFERROR(VLOOKUP(C108,SRA!B:T,18,0),"")</f>
        <v>1543.95</v>
      </c>
      <c r="I108" s="14">
        <f>IFERROR(VLOOKUP(C108,SRA!B:T,19,0),"")</f>
        <v>0</v>
      </c>
      <c r="J108" s="14">
        <v>10790.51</v>
      </c>
      <c r="K108" s="14">
        <f>J108-L108</f>
        <v>508.30999999999949</v>
      </c>
      <c r="L108" s="14">
        <v>10282.200000000001</v>
      </c>
      <c r="M108" s="74" t="str">
        <f>IFERROR(VLOOKUP(C108,FÉRIAS!C:D,2,0),"")</f>
        <v/>
      </c>
    </row>
    <row r="109" spans="2:13" s="36" customFormat="1">
      <c r="B109" s="20">
        <f t="shared" si="5"/>
        <v>101</v>
      </c>
      <c r="C109" s="70">
        <v>1328</v>
      </c>
      <c r="D109" s="71" t="s">
        <v>37</v>
      </c>
      <c r="E109" s="20" t="str">
        <f>IFERROR(VLOOKUP(C109,SRA!B:I,8,0),"")</f>
        <v>CLT</v>
      </c>
      <c r="F109" s="32" t="s">
        <v>607</v>
      </c>
      <c r="G109" s="20" t="str">
        <f>IFERROR(VLOOKUP(VLOOKUP(C109,SRA!B:F,5,0),FUNÇÃO!A:B,2,0),"")</f>
        <v>TEC. EM ADM. E FI</v>
      </c>
      <c r="H109" s="14">
        <f>IFERROR(VLOOKUP(C109,SRA!B:T,18,0),"")</f>
        <v>3044.14</v>
      </c>
      <c r="I109" s="14">
        <f>IFERROR(VLOOKUP(C109,SRA!B:T,19,0),"")</f>
        <v>0</v>
      </c>
      <c r="J109" s="14">
        <f>IFERROR(VLOOKUP(C109,MARÇO!B:F,3,0),"")</f>
        <v>3044.14</v>
      </c>
      <c r="K109" s="14">
        <f t="shared" ref="K109:K172" si="7">J109-L109</f>
        <v>1090.3999999999999</v>
      </c>
      <c r="L109" s="14">
        <f>IFERROR(VLOOKUP(C109,MARÇO!B:H,7,0),"")</f>
        <v>1953.74</v>
      </c>
      <c r="M109" s="74" t="str">
        <f>IFERROR(VLOOKUP(C109,FÉRIAS!C:D,2,0),"")</f>
        <v/>
      </c>
    </row>
    <row r="110" spans="2:13" s="36" customFormat="1">
      <c r="B110" s="20">
        <f t="shared" si="5"/>
        <v>102</v>
      </c>
      <c r="C110" s="70">
        <v>1330</v>
      </c>
      <c r="D110" s="71" t="s">
        <v>38</v>
      </c>
      <c r="E110" s="20" t="str">
        <f>IFERROR(VLOOKUP(C110,SRA!B:I,8,0),"")</f>
        <v>CLT</v>
      </c>
      <c r="F110" s="32" t="s">
        <v>607</v>
      </c>
      <c r="G110" s="20" t="str">
        <f>IFERROR(VLOOKUP(VLOOKUP(C110,SRA!B:F,5,0),FUNÇÃO!A:B,2,0),"")</f>
        <v>OP. DE PROD. IND.</v>
      </c>
      <c r="H110" s="14">
        <f>IFERROR(VLOOKUP(C110,SRA!B:T,18,0),"")</f>
        <v>2772.72</v>
      </c>
      <c r="I110" s="14">
        <f>IFERROR(VLOOKUP(C110,SRA!B:T,19,0),"")</f>
        <v>0</v>
      </c>
      <c r="J110" s="14">
        <f>IFERROR(VLOOKUP(C110,MARÇO!B:F,3,0),"")</f>
        <v>3023.76</v>
      </c>
      <c r="K110" s="14">
        <f t="shared" si="7"/>
        <v>1583.6400000000003</v>
      </c>
      <c r="L110" s="14">
        <f>IFERROR(VLOOKUP(C110,MARÇO!B:H,7,0),"")</f>
        <v>1440.12</v>
      </c>
      <c r="M110" s="74" t="str">
        <f>IFERROR(VLOOKUP(C110,FÉRIAS!C:D,2,0),"")</f>
        <v/>
      </c>
    </row>
    <row r="111" spans="2:13" s="36" customFormat="1">
      <c r="B111" s="20">
        <f t="shared" si="5"/>
        <v>103</v>
      </c>
      <c r="C111" s="70">
        <v>1333</v>
      </c>
      <c r="D111" s="71" t="s">
        <v>39</v>
      </c>
      <c r="E111" s="20" t="str">
        <f>IFERROR(VLOOKUP(C111,SRA!B:I,8,0),"")</f>
        <v>CLT</v>
      </c>
      <c r="F111" s="32" t="s">
        <v>607</v>
      </c>
      <c r="G111" s="20" t="str">
        <f>IFERROR(VLOOKUP(VLOOKUP(C111,SRA!B:F,5,0),FUNÇÃO!A:B,2,0),"")</f>
        <v>OP. DE PROD. IND.</v>
      </c>
      <c r="H111" s="14">
        <f>IFERROR(VLOOKUP(C111,SRA!B:T,18,0),"")</f>
        <v>3056.95</v>
      </c>
      <c r="I111" s="14">
        <f>IFERROR(VLOOKUP(C111,SRA!B:T,19,0),"")</f>
        <v>0</v>
      </c>
      <c r="J111" s="14">
        <f>IFERROR(VLOOKUP(C111,MARÇO!B:F,3,0),"")</f>
        <v>3056.95</v>
      </c>
      <c r="K111" s="14">
        <f t="shared" si="7"/>
        <v>1023.9299999999998</v>
      </c>
      <c r="L111" s="14">
        <f>IFERROR(VLOOKUP(C111,MARÇO!B:H,7,0),"")</f>
        <v>2033.02</v>
      </c>
      <c r="M111" s="74" t="str">
        <f>IFERROR(VLOOKUP(C111,FÉRIAS!C:D,2,0),"")</f>
        <v/>
      </c>
    </row>
    <row r="112" spans="2:13" s="36" customFormat="1">
      <c r="B112" s="20">
        <f t="shared" si="5"/>
        <v>104</v>
      </c>
      <c r="C112" s="70">
        <v>1337</v>
      </c>
      <c r="D112" s="71" t="s">
        <v>40</v>
      </c>
      <c r="E112" s="20" t="str">
        <f>IFERROR(VLOOKUP(C112,SRA!B:I,8,0),"")</f>
        <v>CLT</v>
      </c>
      <c r="F112" s="32" t="s">
        <v>607</v>
      </c>
      <c r="G112" s="20" t="str">
        <f>IFERROR(VLOOKUP(VLOOKUP(C112,SRA!B:F,5,0),FUNÇÃO!A:B,2,0),"")</f>
        <v>TEC. EM ADM. E FI</v>
      </c>
      <c r="H112" s="14">
        <f>IFERROR(VLOOKUP(C112,SRA!B:T,18,0),"")</f>
        <v>3791.81</v>
      </c>
      <c r="I112" s="14">
        <f>IFERROR(VLOOKUP(C112,SRA!B:T,19,0),"")</f>
        <v>0</v>
      </c>
      <c r="J112" s="14">
        <f>IFERROR(VLOOKUP(C112,MARÇO!B:F,3,0),"")</f>
        <v>3791.81</v>
      </c>
      <c r="K112" s="14">
        <f t="shared" si="7"/>
        <v>1710.0899999999997</v>
      </c>
      <c r="L112" s="14">
        <f>IFERROR(VLOOKUP(C112,MARÇO!B:H,7,0),"")</f>
        <v>2081.7200000000003</v>
      </c>
      <c r="M112" s="74" t="str">
        <f>IFERROR(VLOOKUP(C112,FÉRIAS!C:D,2,0),"")</f>
        <v/>
      </c>
    </row>
    <row r="113" spans="2:13" s="36" customFormat="1">
      <c r="B113" s="20">
        <f t="shared" si="5"/>
        <v>105</v>
      </c>
      <c r="C113" s="70">
        <v>1363</v>
      </c>
      <c r="D113" s="71" t="s">
        <v>41</v>
      </c>
      <c r="E113" s="20" t="str">
        <f>IFERROR(VLOOKUP(C113,SRA!B:I,8,0),"")</f>
        <v>CLT</v>
      </c>
      <c r="F113" s="32" t="s">
        <v>607</v>
      </c>
      <c r="G113" s="20" t="str">
        <f>IFERROR(VLOOKUP(VLOOKUP(C113,SRA!B:F,5,0),FUNÇÃO!A:B,2,0),"")</f>
        <v>TEC. EM ADM. E FI</v>
      </c>
      <c r="H113" s="14">
        <f>IFERROR(VLOOKUP(C113,SRA!B:T,18,0),"")</f>
        <v>3356.17</v>
      </c>
      <c r="I113" s="14">
        <f>IFERROR(VLOOKUP(C113,SRA!B:T,19,0),"")</f>
        <v>708.95</v>
      </c>
      <c r="J113" s="14">
        <f>IFERROR(VLOOKUP(C113,MARÇO!B:F,3,0),"")</f>
        <v>4065.12</v>
      </c>
      <c r="K113" s="14">
        <f t="shared" si="7"/>
        <v>1142.5299999999997</v>
      </c>
      <c r="L113" s="14">
        <f>IFERROR(VLOOKUP(C113,MARÇO!B:H,7,0),"")</f>
        <v>2922.59</v>
      </c>
      <c r="M113" s="74" t="str">
        <f>IFERROR(VLOOKUP(C113,FÉRIAS!C:D,2,0),"")</f>
        <v/>
      </c>
    </row>
    <row r="114" spans="2:13" s="36" customFormat="1">
      <c r="B114" s="20">
        <f t="shared" si="5"/>
        <v>106</v>
      </c>
      <c r="C114" s="70">
        <v>1369</v>
      </c>
      <c r="D114" s="71" t="s">
        <v>42</v>
      </c>
      <c r="E114" s="20" t="str">
        <f>IFERROR(VLOOKUP(C114,SRA!B:I,8,0),"")</f>
        <v>CLT</v>
      </c>
      <c r="F114" s="32" t="s">
        <v>607</v>
      </c>
      <c r="G114" s="20" t="str">
        <f>IFERROR(VLOOKUP(VLOOKUP(C114,SRA!B:F,5,0),FUNÇÃO!A:B,2,0),"")</f>
        <v>TEC.EM QUALIDADE</v>
      </c>
      <c r="H114" s="14">
        <f>IFERROR(VLOOKUP(C114,SRA!B:T,18,0),"")</f>
        <v>2060.39</v>
      </c>
      <c r="I114" s="14">
        <f>IFERROR(VLOOKUP(C114,SRA!B:T,19,0),"")</f>
        <v>0</v>
      </c>
      <c r="J114" s="14">
        <f>IFERROR(VLOOKUP(C114,MARÇO!B:F,3,0),"")</f>
        <v>2404.5500000000002</v>
      </c>
      <c r="K114" s="14">
        <f t="shared" si="7"/>
        <v>1093.9100000000003</v>
      </c>
      <c r="L114" s="14">
        <f>IFERROR(VLOOKUP(C114,MARÇO!B:H,7,0),"")</f>
        <v>1310.6399999999999</v>
      </c>
      <c r="M114" s="74" t="str">
        <f>IFERROR(VLOOKUP(C114,FÉRIAS!C:D,2,0),"")</f>
        <v/>
      </c>
    </row>
    <row r="115" spans="2:13" s="36" customFormat="1">
      <c r="B115" s="20">
        <f t="shared" si="5"/>
        <v>107</v>
      </c>
      <c r="C115" s="70">
        <v>1393</v>
      </c>
      <c r="D115" s="71" t="s">
        <v>43</v>
      </c>
      <c r="E115" s="20" t="str">
        <f>IFERROR(VLOOKUP(C115,SRA!B:I,8,0),"")</f>
        <v>CLT</v>
      </c>
      <c r="F115" s="32" t="s">
        <v>607</v>
      </c>
      <c r="G115" s="20" t="str">
        <f>IFERROR(VLOOKUP(VLOOKUP(C115,SRA!B:F,5,0),FUNÇÃO!A:B,2,0),"")</f>
        <v>TEC UTI TRA EFLUE</v>
      </c>
      <c r="H115" s="14">
        <f>IFERROR(VLOOKUP(C115,SRA!B:T,18,0),"")</f>
        <v>3044.14</v>
      </c>
      <c r="I115" s="14">
        <f>IFERROR(VLOOKUP(C115,SRA!B:T,19,0),"")</f>
        <v>0</v>
      </c>
      <c r="J115" s="14">
        <f>IFERROR(VLOOKUP(C115,MARÇO!B:F,3,0),"")</f>
        <v>3044.14</v>
      </c>
      <c r="K115" s="14">
        <f t="shared" si="7"/>
        <v>805.00999999999976</v>
      </c>
      <c r="L115" s="14">
        <f>IFERROR(VLOOKUP(C115,MARÇO!B:H,7,0),"")</f>
        <v>2239.13</v>
      </c>
      <c r="M115" s="74" t="str">
        <f>IFERROR(VLOOKUP(C115,FÉRIAS!C:D,2,0),"")</f>
        <v/>
      </c>
    </row>
    <row r="116" spans="2:13" s="36" customFormat="1">
      <c r="B116" s="20">
        <f t="shared" si="5"/>
        <v>108</v>
      </c>
      <c r="C116" s="70">
        <v>1413</v>
      </c>
      <c r="D116" s="71" t="s">
        <v>44</v>
      </c>
      <c r="E116" s="20" t="str">
        <f>IFERROR(VLOOKUP(C116,SRA!B:I,8,0),"")</f>
        <v>CLT</v>
      </c>
      <c r="F116" s="32" t="s">
        <v>607</v>
      </c>
      <c r="G116" s="20" t="str">
        <f>IFERROR(VLOOKUP(VLOOKUP(C116,SRA!B:F,5,0),FUNÇÃO!A:B,2,0),"")</f>
        <v>FARMACEUTICO IND</v>
      </c>
      <c r="H116" s="14">
        <f>IFERROR(VLOOKUP(C116,SRA!B:T,18,0),"")</f>
        <v>20469.650000000001</v>
      </c>
      <c r="I116" s="14">
        <f>IFERROR(VLOOKUP(C116,SRA!B:T,19,0),"")</f>
        <v>0</v>
      </c>
      <c r="J116" s="14">
        <f>IFERROR(VLOOKUP(C116,MARÇO!B:F,3,0),"")</f>
        <v>20924.53</v>
      </c>
      <c r="K116" s="14">
        <f t="shared" si="7"/>
        <v>9809.9999999999982</v>
      </c>
      <c r="L116" s="14">
        <f>IFERROR(VLOOKUP(C116,MARÇO!B:H,7,0),"")</f>
        <v>11114.53</v>
      </c>
      <c r="M116" s="74" t="str">
        <f>IFERROR(VLOOKUP(C116,FÉRIAS!C:D,2,0),"")</f>
        <v/>
      </c>
    </row>
    <row r="117" spans="2:13" s="36" customFormat="1">
      <c r="B117" s="20">
        <f t="shared" si="5"/>
        <v>109</v>
      </c>
      <c r="C117" s="70">
        <v>1418</v>
      </c>
      <c r="D117" s="71" t="s">
        <v>45</v>
      </c>
      <c r="E117" s="20" t="str">
        <f>IFERROR(VLOOKUP(C117,SRA!B:I,8,0),"")</f>
        <v>CLT</v>
      </c>
      <c r="F117" s="32" t="s">
        <v>607</v>
      </c>
      <c r="G117" s="20" t="str">
        <f>IFERROR(VLOOKUP(VLOOKUP(C117,SRA!B:F,5,0),FUNÇÃO!A:B,2,0),"")</f>
        <v>TEC. COMERCIAL</v>
      </c>
      <c r="H117" s="14">
        <f>IFERROR(VLOOKUP(C117,SRA!B:T,18,0),"")</f>
        <v>3700.16</v>
      </c>
      <c r="I117" s="14">
        <f>IFERROR(VLOOKUP(C117,SRA!B:T,19,0),"")</f>
        <v>0</v>
      </c>
      <c r="J117" s="14">
        <f>IFERROR(VLOOKUP(C117,MARÇO!B:F,3,0),"")</f>
        <v>3700.16</v>
      </c>
      <c r="K117" s="14">
        <f t="shared" si="7"/>
        <v>1233.4799999999996</v>
      </c>
      <c r="L117" s="14">
        <f>IFERROR(VLOOKUP(C117,MARÇO!B:H,7,0),"")</f>
        <v>2466.6800000000003</v>
      </c>
      <c r="M117" s="74" t="str">
        <f>IFERROR(VLOOKUP(C117,FÉRIAS!C:D,2,0),"")</f>
        <v/>
      </c>
    </row>
    <row r="118" spans="2:13" s="36" customFormat="1">
      <c r="B118" s="20">
        <f t="shared" si="5"/>
        <v>110</v>
      </c>
      <c r="C118" s="70">
        <v>1427</v>
      </c>
      <c r="D118" s="71" t="s">
        <v>46</v>
      </c>
      <c r="E118" s="20" t="str">
        <f>IFERROR(VLOOKUP(C118,SRA!B:I,8,0),"")</f>
        <v>CLT</v>
      </c>
      <c r="F118" s="32" t="s">
        <v>621</v>
      </c>
      <c r="G118" s="20" t="str">
        <f>IFERROR(VLOOKUP(VLOOKUP(C118,SRA!B:F,5,0),FUNÇÃO!A:B,2,0),"")</f>
        <v>FARMACEUTICO IND</v>
      </c>
      <c r="H118" s="14">
        <f>IFERROR(VLOOKUP(C118,SRA!B:T,18,0),"")</f>
        <v>10914.84</v>
      </c>
      <c r="I118" s="14">
        <f>IFERROR(VLOOKUP(C118,SRA!B:T,19,0),"")</f>
        <v>0</v>
      </c>
      <c r="J118" s="14">
        <f>IFERROR(VLOOKUP(C118,MARÇO!B:F,3,0),"")</f>
        <v>11521.22</v>
      </c>
      <c r="K118" s="14">
        <f t="shared" si="7"/>
        <v>5212.8399999999992</v>
      </c>
      <c r="L118" s="14">
        <f>IFERROR(VLOOKUP(C118,MARÇO!B:H,7,0),"")</f>
        <v>6308.38</v>
      </c>
      <c r="M118" s="74" t="str">
        <f>IFERROR(VLOOKUP(C118,FÉRIAS!C:D,2,0),"")</f>
        <v>ANA MARIA ELOI DA H  DA SILVA</v>
      </c>
    </row>
    <row r="119" spans="2:13" s="36" customFormat="1">
      <c r="B119" s="20">
        <f t="shared" si="5"/>
        <v>111</v>
      </c>
      <c r="C119" s="70">
        <v>1429</v>
      </c>
      <c r="D119" s="71" t="s">
        <v>47</v>
      </c>
      <c r="E119" s="20" t="str">
        <f>IFERROR(VLOOKUP(C119,SRA!B:I,8,0),"")</f>
        <v>CLT</v>
      </c>
      <c r="F119" s="32" t="s">
        <v>607</v>
      </c>
      <c r="G119" s="20" t="str">
        <f>IFERROR(VLOOKUP(VLOOKUP(C119,SRA!B:F,5,0),FUNÇÃO!A:B,2,0),"")</f>
        <v>OP. PROD. IND. (D</v>
      </c>
      <c r="H119" s="14">
        <f>IFERROR(VLOOKUP(C119,SRA!B:T,18,0),"")</f>
        <v>3981.34</v>
      </c>
      <c r="I119" s="14">
        <f>IFERROR(VLOOKUP(C119,SRA!B:T,19,0),"")</f>
        <v>0</v>
      </c>
      <c r="J119" s="14">
        <f>IFERROR(VLOOKUP(C119,MARÇO!B:F,3,0),"")</f>
        <v>4313.6000000000004</v>
      </c>
      <c r="K119" s="14">
        <f t="shared" si="7"/>
        <v>767.72000000000025</v>
      </c>
      <c r="L119" s="14">
        <f>IFERROR(VLOOKUP(C119,MARÇO!B:H,7,0),"")</f>
        <v>3545.88</v>
      </c>
      <c r="M119" s="74" t="str">
        <f>IFERROR(VLOOKUP(C119,FÉRIAS!C:D,2,0),"")</f>
        <v/>
      </c>
    </row>
    <row r="120" spans="2:13" s="36" customFormat="1">
      <c r="B120" s="20">
        <f t="shared" si="5"/>
        <v>112</v>
      </c>
      <c r="C120" s="70">
        <v>1454</v>
      </c>
      <c r="D120" s="71" t="s">
        <v>48</v>
      </c>
      <c r="E120" s="20" t="str">
        <f>IFERROR(VLOOKUP(C120,SRA!B:I,8,0),"")</f>
        <v>CLT</v>
      </c>
      <c r="F120" s="32" t="s">
        <v>607</v>
      </c>
      <c r="G120" s="20" t="str">
        <f>IFERROR(VLOOKUP(VLOOKUP(C120,SRA!B:F,5,0),FUNÇÃO!A:B,2,0),"")</f>
        <v>OP. PROD. IND. (D</v>
      </c>
      <c r="H120" s="14">
        <f>IFERROR(VLOOKUP(C120,SRA!B:T,18,0),"")</f>
        <v>3645.2599999999998</v>
      </c>
      <c r="I120" s="14">
        <f>IFERROR(VLOOKUP(C120,SRA!B:T,19,0),"")</f>
        <v>0</v>
      </c>
      <c r="J120" s="14">
        <f>IFERROR(VLOOKUP(C120,MARÇO!B:F,3,0),"")</f>
        <v>3645.26</v>
      </c>
      <c r="K120" s="14">
        <f t="shared" si="7"/>
        <v>1505.2600000000002</v>
      </c>
      <c r="L120" s="14">
        <f>IFERROR(VLOOKUP(C120,MARÇO!B:H,7,0),"")</f>
        <v>2140</v>
      </c>
      <c r="M120" s="74" t="str">
        <f>IFERROR(VLOOKUP(C120,FÉRIAS!C:D,2,0),"")</f>
        <v/>
      </c>
    </row>
    <row r="121" spans="2:13" s="36" customFormat="1">
      <c r="B121" s="20">
        <f t="shared" si="5"/>
        <v>113</v>
      </c>
      <c r="C121" s="70">
        <v>1475</v>
      </c>
      <c r="D121" s="71" t="s">
        <v>49</v>
      </c>
      <c r="E121" s="20" t="str">
        <f>IFERROR(VLOOKUP(C121,SRA!B:I,8,0),"")</f>
        <v>CLT</v>
      </c>
      <c r="F121" s="32" t="s">
        <v>607</v>
      </c>
      <c r="G121" s="20" t="str">
        <f>IFERROR(VLOOKUP(VLOOKUP(C121,SRA!B:F,5,0),FUNÇÃO!A:B,2,0),"")</f>
        <v>TEC. CONTABIL</v>
      </c>
      <c r="H121" s="14">
        <f>IFERROR(VLOOKUP(C121,SRA!B:T,18,0),"")</f>
        <v>3044.14</v>
      </c>
      <c r="I121" s="14">
        <f>IFERROR(VLOOKUP(C121,SRA!B:T,19,0),"")</f>
        <v>0</v>
      </c>
      <c r="J121" s="14">
        <f>IFERROR(VLOOKUP(C121,MARÇO!B:F,3,0),"")</f>
        <v>3044.14</v>
      </c>
      <c r="K121" s="14">
        <f t="shared" si="7"/>
        <v>471.53999999999996</v>
      </c>
      <c r="L121" s="14">
        <f>IFERROR(VLOOKUP(C121,MARÇO!B:H,7,0),"")</f>
        <v>2572.6</v>
      </c>
      <c r="M121" s="74" t="str">
        <f>IFERROR(VLOOKUP(C121,FÉRIAS!C:D,2,0),"")</f>
        <v/>
      </c>
    </row>
    <row r="122" spans="2:13" s="36" customFormat="1">
      <c r="B122" s="20">
        <f t="shared" si="5"/>
        <v>114</v>
      </c>
      <c r="C122" s="70">
        <v>1483</v>
      </c>
      <c r="D122" s="71" t="s">
        <v>50</v>
      </c>
      <c r="E122" s="20" t="str">
        <f>IFERROR(VLOOKUP(C122,SRA!B:I,8,0),"")</f>
        <v>CLT</v>
      </c>
      <c r="F122" s="32" t="s">
        <v>607</v>
      </c>
      <c r="G122" s="20" t="str">
        <f>IFERROR(VLOOKUP(VLOOKUP(C122,SRA!B:F,5,0),FUNÇÃO!A:B,2,0),"")</f>
        <v>OP. DE PROD. IND.</v>
      </c>
      <c r="H122" s="14">
        <f>IFERROR(VLOOKUP(C122,SRA!B:T,18,0),"")</f>
        <v>1702.21</v>
      </c>
      <c r="I122" s="14">
        <f>IFERROR(VLOOKUP(C122,SRA!B:T,19,0),"")</f>
        <v>0</v>
      </c>
      <c r="J122" s="14">
        <f>IFERROR(VLOOKUP(C122,MARÇO!B:F,3,0),"")</f>
        <v>1702.21</v>
      </c>
      <c r="K122" s="14">
        <f t="shared" si="7"/>
        <v>890.85</v>
      </c>
      <c r="L122" s="14">
        <f>IFERROR(VLOOKUP(C122,MARÇO!B:H,7,0),"")</f>
        <v>811.36</v>
      </c>
      <c r="M122" s="74" t="str">
        <f>IFERROR(VLOOKUP(C122,FÉRIAS!C:D,2,0),"")</f>
        <v/>
      </c>
    </row>
    <row r="123" spans="2:13" s="36" customFormat="1">
      <c r="B123" s="20">
        <f t="shared" si="5"/>
        <v>115</v>
      </c>
      <c r="C123" s="70">
        <v>1522</v>
      </c>
      <c r="D123" s="71" t="s">
        <v>51</v>
      </c>
      <c r="E123" s="20" t="str">
        <f>IFERROR(VLOOKUP(C123,SRA!B:I,8,0),"")</f>
        <v>CLT</v>
      </c>
      <c r="F123" s="32" t="s">
        <v>607</v>
      </c>
      <c r="G123" s="20" t="str">
        <f>IFERROR(VLOOKUP(VLOOKUP(C123,SRA!B:F,5,0),FUNÇÃO!A:B,2,0),"")</f>
        <v>OP. DE PROD. IND.</v>
      </c>
      <c r="H123" s="14">
        <f>IFERROR(VLOOKUP(C123,SRA!B:T,18,0),"")</f>
        <v>1470.44</v>
      </c>
      <c r="I123" s="14">
        <f>IFERROR(VLOOKUP(C123,SRA!B:T,19,0),"")</f>
        <v>0</v>
      </c>
      <c r="J123" s="14">
        <f>IFERROR(VLOOKUP(C123,MARÇO!B:F,3,0),"")</f>
        <v>1470.44</v>
      </c>
      <c r="K123" s="14">
        <f t="shared" si="7"/>
        <v>398.03999999999996</v>
      </c>
      <c r="L123" s="14">
        <f>IFERROR(VLOOKUP(C123,MARÇO!B:H,7,0),"")</f>
        <v>1072.4000000000001</v>
      </c>
      <c r="M123" s="74" t="str">
        <f>IFERROR(VLOOKUP(C123,FÉRIAS!C:D,2,0),"")</f>
        <v/>
      </c>
    </row>
    <row r="124" spans="2:13" s="36" customFormat="1">
      <c r="B124" s="20">
        <f t="shared" si="5"/>
        <v>116</v>
      </c>
      <c r="C124" s="70">
        <v>1536</v>
      </c>
      <c r="D124" s="71" t="s">
        <v>52</v>
      </c>
      <c r="E124" s="20" t="str">
        <f>IFERROR(VLOOKUP(C124,SRA!B:I,8,0),"")</f>
        <v>CLT</v>
      </c>
      <c r="F124" s="32" t="s">
        <v>607</v>
      </c>
      <c r="G124" s="20" t="str">
        <f>IFERROR(VLOOKUP(VLOOKUP(C124,SRA!B:F,5,0),FUNÇÃO!A:B,2,0),"")</f>
        <v>TEC. EM ADM. E FI</v>
      </c>
      <c r="H124" s="14">
        <f>IFERROR(VLOOKUP(C124,SRA!B:T,18,0),"")</f>
        <v>2761.12</v>
      </c>
      <c r="I124" s="14">
        <f>IFERROR(VLOOKUP(C124,SRA!B:T,19,0),"")</f>
        <v>0</v>
      </c>
      <c r="J124" s="14">
        <f>IFERROR(VLOOKUP(C124,MARÇO!B:F,3,0),"")</f>
        <v>2761.12</v>
      </c>
      <c r="K124" s="14">
        <f t="shared" si="7"/>
        <v>1251.77</v>
      </c>
      <c r="L124" s="14">
        <f>IFERROR(VLOOKUP(C124,MARÇO!B:H,7,0),"")</f>
        <v>1509.35</v>
      </c>
      <c r="M124" s="74" t="str">
        <f>IFERROR(VLOOKUP(C124,FÉRIAS!C:D,2,0),"")</f>
        <v/>
      </c>
    </row>
    <row r="125" spans="2:13" s="36" customFormat="1">
      <c r="B125" s="20">
        <f t="shared" si="5"/>
        <v>117</v>
      </c>
      <c r="C125" s="70">
        <v>1545</v>
      </c>
      <c r="D125" s="71" t="s">
        <v>53</v>
      </c>
      <c r="E125" s="20" t="str">
        <f>IFERROR(VLOOKUP(C125,SRA!B:I,8,0),"")</f>
        <v>CLT</v>
      </c>
      <c r="F125" s="32" t="s">
        <v>607</v>
      </c>
      <c r="G125" s="20" t="str">
        <f>IFERROR(VLOOKUP(VLOOKUP(C125,SRA!B:F,5,0),FUNÇÃO!A:B,2,0),"")</f>
        <v>ASS. DE SERVICOS</v>
      </c>
      <c r="H125" s="14">
        <f>IFERROR(VLOOKUP(C125,SRA!B:T,18,0),"")</f>
        <v>3300.2299999999996</v>
      </c>
      <c r="I125" s="14">
        <f>IFERROR(VLOOKUP(C125,SRA!B:T,19,0),"")</f>
        <v>0</v>
      </c>
      <c r="J125" s="14">
        <f>IFERROR(VLOOKUP(C125,MARÇO!B:F,3,0),"")</f>
        <v>3300.23</v>
      </c>
      <c r="K125" s="14">
        <f t="shared" si="7"/>
        <v>1734.27</v>
      </c>
      <c r="L125" s="14">
        <f>IFERROR(VLOOKUP(C125,MARÇO!B:H,7,0),"")</f>
        <v>1565.96</v>
      </c>
      <c r="M125" s="74" t="str">
        <f>IFERROR(VLOOKUP(C125,FÉRIAS!C:D,2,0),"")</f>
        <v/>
      </c>
    </row>
    <row r="126" spans="2:13" s="36" customFormat="1">
      <c r="B126" s="20">
        <f t="shared" si="5"/>
        <v>118</v>
      </c>
      <c r="C126" s="70">
        <v>1549</v>
      </c>
      <c r="D126" s="71" t="s">
        <v>54</v>
      </c>
      <c r="E126" s="20" t="str">
        <f>IFERROR(VLOOKUP(C126,SRA!B:I,8,0),"")</f>
        <v>CLT</v>
      </c>
      <c r="F126" s="32" t="s">
        <v>607</v>
      </c>
      <c r="G126" s="20" t="str">
        <f>IFERROR(VLOOKUP(VLOOKUP(C126,SRA!B:F,5,0),FUNÇÃO!A:B,2,0),"")</f>
        <v>TEC. EM ADM. E FI</v>
      </c>
      <c r="H126" s="14">
        <f>IFERROR(VLOOKUP(C126,SRA!B:T,18,0),"")</f>
        <v>3196.35</v>
      </c>
      <c r="I126" s="14">
        <f>IFERROR(VLOOKUP(C126,SRA!B:T,19,0),"")</f>
        <v>0</v>
      </c>
      <c r="J126" s="14">
        <f>IFERROR(VLOOKUP(C126,MARÇO!B:F,3,0),"")</f>
        <v>3196.35</v>
      </c>
      <c r="K126" s="14">
        <f t="shared" si="7"/>
        <v>477.15999999999985</v>
      </c>
      <c r="L126" s="14">
        <f>IFERROR(VLOOKUP(C126,MARÇO!B:H,7,0),"")</f>
        <v>2719.19</v>
      </c>
      <c r="M126" s="74" t="str">
        <f>IFERROR(VLOOKUP(C126,FÉRIAS!C:D,2,0),"")</f>
        <v/>
      </c>
    </row>
    <row r="127" spans="2:13" s="36" customFormat="1">
      <c r="B127" s="20">
        <f t="shared" si="5"/>
        <v>119</v>
      </c>
      <c r="C127" s="70">
        <v>1553</v>
      </c>
      <c r="D127" s="71" t="s">
        <v>55</v>
      </c>
      <c r="E127" s="20" t="str">
        <f>IFERROR(VLOOKUP(C127,SRA!B:I,8,0),"")</f>
        <v>CLT</v>
      </c>
      <c r="F127" s="32" t="s">
        <v>607</v>
      </c>
      <c r="G127" s="20" t="str">
        <f>IFERROR(VLOOKUP(VLOOKUP(C127,SRA!B:F,5,0),FUNÇÃO!A:B,2,0),"")</f>
        <v>OP. DE PROD. IND.</v>
      </c>
      <c r="H127" s="14">
        <f>IFERROR(VLOOKUP(C127,SRA!B:T,18,0),"")</f>
        <v>3056.95</v>
      </c>
      <c r="I127" s="14">
        <f>IFERROR(VLOOKUP(C127,SRA!B:T,19,0),"")</f>
        <v>0</v>
      </c>
      <c r="J127" s="14">
        <f>IFERROR(VLOOKUP(C127,MARÇO!B:F,3,0),"")</f>
        <v>3056.95</v>
      </c>
      <c r="K127" s="14">
        <f t="shared" si="7"/>
        <v>372.17000000000007</v>
      </c>
      <c r="L127" s="14">
        <f>IFERROR(VLOOKUP(C127,MARÇO!B:H,7,0),"")</f>
        <v>2684.7799999999997</v>
      </c>
      <c r="M127" s="74" t="str">
        <f>IFERROR(VLOOKUP(C127,FÉRIAS!C:D,2,0),"")</f>
        <v/>
      </c>
    </row>
    <row r="128" spans="2:13" s="36" customFormat="1">
      <c r="B128" s="20">
        <f t="shared" si="5"/>
        <v>120</v>
      </c>
      <c r="C128" s="70">
        <v>1554</v>
      </c>
      <c r="D128" s="71" t="s">
        <v>56</v>
      </c>
      <c r="E128" s="20" t="str">
        <f>IFERROR(VLOOKUP(C128,SRA!B:I,8,0),"")</f>
        <v>CLT</v>
      </c>
      <c r="F128" s="32" t="s">
        <v>607</v>
      </c>
      <c r="G128" s="20" t="str">
        <f>IFERROR(VLOOKUP(VLOOKUP(C128,SRA!B:F,5,0),FUNÇÃO!A:B,2,0),"")</f>
        <v>TEC. EM ADM. E FI</v>
      </c>
      <c r="H128" s="14">
        <f>IFERROR(VLOOKUP(C128,SRA!B:T,18,0),"")</f>
        <v>4722.4500000000007</v>
      </c>
      <c r="I128" s="14">
        <f>IFERROR(VLOOKUP(C128,SRA!B:T,19,0),"")</f>
        <v>0</v>
      </c>
      <c r="J128" s="14">
        <f>IFERROR(VLOOKUP(C128,MARÇO!B:F,3,0),"")</f>
        <v>4722.45</v>
      </c>
      <c r="K128" s="14">
        <f t="shared" si="7"/>
        <v>2037.9699999999998</v>
      </c>
      <c r="L128" s="14">
        <f>IFERROR(VLOOKUP(C128,MARÇO!B:H,7,0),"")</f>
        <v>2684.48</v>
      </c>
      <c r="M128" s="74" t="str">
        <f>IFERROR(VLOOKUP(C128,FÉRIAS!C:D,2,0),"")</f>
        <v/>
      </c>
    </row>
    <row r="129" spans="2:13" s="36" customFormat="1">
      <c r="B129" s="20">
        <f t="shared" si="5"/>
        <v>121</v>
      </c>
      <c r="C129" s="70">
        <v>1561</v>
      </c>
      <c r="D129" s="71" t="s">
        <v>57</v>
      </c>
      <c r="E129" s="20" t="str">
        <f>IFERROR(VLOOKUP(C129,SRA!B:I,8,0),"")</f>
        <v>CLT</v>
      </c>
      <c r="F129" s="32" t="s">
        <v>607</v>
      </c>
      <c r="G129" s="20" t="str">
        <f>IFERROR(VLOOKUP(VLOOKUP(C129,SRA!B:F,5,0),FUNÇÃO!A:B,2,0),"")</f>
        <v>OP. DE PROD. IND.</v>
      </c>
      <c r="H129" s="14">
        <f>IFERROR(VLOOKUP(C129,SRA!B:T,18,0),"")</f>
        <v>1470.44</v>
      </c>
      <c r="I129" s="14">
        <f>IFERROR(VLOOKUP(C129,SRA!B:T,19,0),"")</f>
        <v>0</v>
      </c>
      <c r="J129" s="14">
        <f>IFERROR(VLOOKUP(C129,MARÇO!B:F,3,0),"")</f>
        <v>1470.44</v>
      </c>
      <c r="K129" s="14">
        <f t="shared" si="7"/>
        <v>413.02</v>
      </c>
      <c r="L129" s="14">
        <f>IFERROR(VLOOKUP(C129,MARÇO!B:H,7,0),"")</f>
        <v>1057.42</v>
      </c>
      <c r="M129" s="74" t="str">
        <f>IFERROR(VLOOKUP(C129,FÉRIAS!C:D,2,0),"")</f>
        <v/>
      </c>
    </row>
    <row r="130" spans="2:13" s="36" customFormat="1">
      <c r="B130" s="20">
        <f t="shared" si="5"/>
        <v>122</v>
      </c>
      <c r="C130" s="70">
        <v>1577</v>
      </c>
      <c r="D130" s="71" t="s">
        <v>58</v>
      </c>
      <c r="E130" s="20" t="str">
        <f>IFERROR(VLOOKUP(C130,SRA!B:I,8,0),"")</f>
        <v>CLT</v>
      </c>
      <c r="F130" s="32" t="s">
        <v>607</v>
      </c>
      <c r="G130" s="20" t="str">
        <f>IFERROR(VLOOKUP(VLOOKUP(C130,SRA!B:F,5,0),FUNÇÃO!A:B,2,0),"")</f>
        <v>OP. DE PROD. IND.</v>
      </c>
      <c r="H130" s="14">
        <f>IFERROR(VLOOKUP(C130,SRA!B:T,18,0),"")</f>
        <v>1470.44</v>
      </c>
      <c r="I130" s="14">
        <f>IFERROR(VLOOKUP(C130,SRA!B:T,19,0),"")</f>
        <v>0</v>
      </c>
      <c r="J130" s="14">
        <f>IFERROR(VLOOKUP(C130,MARÇO!B:F,3,0),"")</f>
        <v>1470.44</v>
      </c>
      <c r="K130" s="14">
        <f t="shared" si="7"/>
        <v>786.12000000000012</v>
      </c>
      <c r="L130" s="14">
        <f>IFERROR(VLOOKUP(C130,MARÇO!B:H,7,0),"")</f>
        <v>684.31999999999994</v>
      </c>
      <c r="M130" s="74" t="str">
        <f>IFERROR(VLOOKUP(C130,FÉRIAS!C:D,2,0),"")</f>
        <v/>
      </c>
    </row>
    <row r="131" spans="2:13" s="36" customFormat="1">
      <c r="B131" s="20">
        <f t="shared" si="5"/>
        <v>123</v>
      </c>
      <c r="C131" s="70">
        <v>1588</v>
      </c>
      <c r="D131" s="71" t="s">
        <v>59</v>
      </c>
      <c r="E131" s="20" t="str">
        <f>IFERROR(VLOOKUP(C131,SRA!B:I,8,0),"")</f>
        <v>CLT</v>
      </c>
      <c r="F131" s="32" t="s">
        <v>607</v>
      </c>
      <c r="G131" s="20" t="str">
        <f>IFERROR(VLOOKUP(VLOOKUP(C131,SRA!B:F,5,0),FUNÇÃO!A:B,2,0),"")</f>
        <v>OP. DE PROD. IND.</v>
      </c>
      <c r="H131" s="14">
        <f>IFERROR(VLOOKUP(C131,SRA!B:T,18,0),"")</f>
        <v>1543.95</v>
      </c>
      <c r="I131" s="14">
        <f>IFERROR(VLOOKUP(C131,SRA!B:T,19,0),"")</f>
        <v>0</v>
      </c>
      <c r="J131" s="14">
        <f>IFERROR(VLOOKUP(C131,MARÇO!B:F,3,0),"")</f>
        <v>1543.95</v>
      </c>
      <c r="K131" s="14">
        <f t="shared" si="7"/>
        <v>899.96</v>
      </c>
      <c r="L131" s="14">
        <f>IFERROR(VLOOKUP(C131,MARÇO!B:H,7,0),"")</f>
        <v>643.99</v>
      </c>
      <c r="M131" s="74" t="str">
        <f>IFERROR(VLOOKUP(C131,FÉRIAS!C:D,2,0),"")</f>
        <v/>
      </c>
    </row>
    <row r="132" spans="2:13" s="36" customFormat="1">
      <c r="B132" s="20">
        <f t="shared" si="5"/>
        <v>124</v>
      </c>
      <c r="C132" s="70">
        <v>1589</v>
      </c>
      <c r="D132" s="71" t="s">
        <v>60</v>
      </c>
      <c r="E132" s="20" t="str">
        <f>IFERROR(VLOOKUP(C132,SRA!B:I,8,0),"")</f>
        <v>CLT</v>
      </c>
      <c r="F132" s="32" t="s">
        <v>621</v>
      </c>
      <c r="G132" s="20" t="str">
        <f>IFERROR(VLOOKUP(VLOOKUP(C132,SRA!B:F,5,0),FUNÇÃO!A:B,2,0),"")</f>
        <v>OP. DE PROD. IND.</v>
      </c>
      <c r="H132" s="14">
        <f>IFERROR(VLOOKUP(C132,SRA!B:T,18,0),"")</f>
        <v>1470.44</v>
      </c>
      <c r="I132" s="14">
        <f>IFERROR(VLOOKUP(C132,SRA!B:T,19,0),"")</f>
        <v>0</v>
      </c>
      <c r="J132" s="14">
        <f>IFERROR(VLOOKUP(C132,MARÇO!B:F,3,0),"")</f>
        <v>1975.99</v>
      </c>
      <c r="K132" s="14">
        <f t="shared" si="7"/>
        <v>1975.99</v>
      </c>
      <c r="L132" s="14">
        <f>IFERROR(VLOOKUP(C132,MARÇO!B:H,7,0),"")</f>
        <v>0</v>
      </c>
      <c r="M132" s="74" t="str">
        <f>IFERROR(VLOOKUP(C132,FÉRIAS!C:D,2,0),"")</f>
        <v>SEVERINA DE SANTANA NEVES</v>
      </c>
    </row>
    <row r="133" spans="2:13" s="36" customFormat="1">
      <c r="B133" s="20">
        <f t="shared" si="5"/>
        <v>125</v>
      </c>
      <c r="C133" s="70">
        <v>1596</v>
      </c>
      <c r="D133" s="71" t="s">
        <v>61</v>
      </c>
      <c r="E133" s="20" t="str">
        <f>IFERROR(VLOOKUP(C133,SRA!B:I,8,0),"")</f>
        <v>CLT</v>
      </c>
      <c r="F133" s="32" t="s">
        <v>607</v>
      </c>
      <c r="G133" s="20" t="str">
        <f>IFERROR(VLOOKUP(VLOOKUP(C133,SRA!B:F,5,0),FUNÇÃO!A:B,2,0),"")</f>
        <v>TELEFONISTA</v>
      </c>
      <c r="H133" s="14">
        <f>IFERROR(VLOOKUP(C133,SRA!B:T,18,0),"")</f>
        <v>2069.0500000000002</v>
      </c>
      <c r="I133" s="14">
        <f>IFERROR(VLOOKUP(C133,SRA!B:T,19,0),"")</f>
        <v>0</v>
      </c>
      <c r="J133" s="14">
        <f>IFERROR(VLOOKUP(C133,MARÇO!B:F,3,0),"")</f>
        <v>2069.0500000000002</v>
      </c>
      <c r="K133" s="14">
        <f t="shared" si="7"/>
        <v>1237.6600000000003</v>
      </c>
      <c r="L133" s="14">
        <f>IFERROR(VLOOKUP(C133,MARÇO!B:H,7,0),"")</f>
        <v>831.39</v>
      </c>
      <c r="M133" s="74" t="str">
        <f>IFERROR(VLOOKUP(C133,FÉRIAS!C:D,2,0),"")</f>
        <v/>
      </c>
    </row>
    <row r="134" spans="2:13" s="36" customFormat="1">
      <c r="B134" s="20">
        <f t="shared" si="5"/>
        <v>126</v>
      </c>
      <c r="C134" s="70">
        <v>1597</v>
      </c>
      <c r="D134" s="71" t="s">
        <v>62</v>
      </c>
      <c r="E134" s="20" t="str">
        <f>IFERROR(VLOOKUP(C134,SRA!B:I,8,0),"")</f>
        <v>CLT</v>
      </c>
      <c r="F134" s="32" t="s">
        <v>607</v>
      </c>
      <c r="G134" s="20" t="str">
        <f>IFERROR(VLOOKUP(VLOOKUP(C134,SRA!B:F,5,0),FUNÇÃO!A:B,2,0),"")</f>
        <v>TEC. EM ADM. E FI</v>
      </c>
      <c r="H134" s="14">
        <f>IFERROR(VLOOKUP(C134,SRA!B:T,18,0),"")</f>
        <v>3044.14</v>
      </c>
      <c r="I134" s="14">
        <f>IFERROR(VLOOKUP(C134,SRA!B:T,19,0),"")</f>
        <v>0</v>
      </c>
      <c r="J134" s="14">
        <f>IFERROR(VLOOKUP(C134,MARÇO!B:F,3,0),"")</f>
        <v>3044.14</v>
      </c>
      <c r="K134" s="14">
        <f t="shared" si="7"/>
        <v>1589.07</v>
      </c>
      <c r="L134" s="14">
        <f>IFERROR(VLOOKUP(C134,MARÇO!B:H,7,0),"")</f>
        <v>1455.07</v>
      </c>
      <c r="M134" s="74" t="str">
        <f>IFERROR(VLOOKUP(C134,FÉRIAS!C:D,2,0),"")</f>
        <v/>
      </c>
    </row>
    <row r="135" spans="2:13" s="36" customFormat="1">
      <c r="B135" s="20">
        <f t="shared" si="5"/>
        <v>127</v>
      </c>
      <c r="C135" s="70">
        <v>1631</v>
      </c>
      <c r="D135" s="71" t="s">
        <v>63</v>
      </c>
      <c r="E135" s="20" t="str">
        <f>IFERROR(VLOOKUP(C135,SRA!B:I,8,0),"")</f>
        <v>CLT</v>
      </c>
      <c r="F135" s="32" t="s">
        <v>607</v>
      </c>
      <c r="G135" s="20" t="str">
        <f>IFERROR(VLOOKUP(VLOOKUP(C135,SRA!B:F,5,0),FUNÇÃO!A:B,2,0),"")</f>
        <v>ASS. DE SERVICOS</v>
      </c>
      <c r="H135" s="14">
        <f>IFERROR(VLOOKUP(C135,SRA!B:T,18,0),"")</f>
        <v>1876.7</v>
      </c>
      <c r="I135" s="14">
        <f>IFERROR(VLOOKUP(C135,SRA!B:T,19,0),"")</f>
        <v>0</v>
      </c>
      <c r="J135" s="14">
        <f>IFERROR(VLOOKUP(C135,MARÇO!B:F,3,0),"")</f>
        <v>1876.7</v>
      </c>
      <c r="K135" s="14">
        <f t="shared" si="7"/>
        <v>775.06</v>
      </c>
      <c r="L135" s="14">
        <f>IFERROR(VLOOKUP(C135,MARÇO!B:H,7,0),"")</f>
        <v>1101.6400000000001</v>
      </c>
      <c r="M135" s="74" t="str">
        <f>IFERROR(VLOOKUP(C135,FÉRIAS!C:D,2,0),"")</f>
        <v/>
      </c>
    </row>
    <row r="136" spans="2:13" s="36" customFormat="1">
      <c r="B136" s="20">
        <f t="shared" si="5"/>
        <v>128</v>
      </c>
      <c r="C136" s="70">
        <v>1641</v>
      </c>
      <c r="D136" s="71" t="s">
        <v>64</v>
      </c>
      <c r="E136" s="20" t="str">
        <f>IFERROR(VLOOKUP(C136,SRA!B:I,8,0),"")</f>
        <v>CLT</v>
      </c>
      <c r="F136" s="32" t="s">
        <v>607</v>
      </c>
      <c r="G136" s="20" t="str">
        <f>IFERROR(VLOOKUP(VLOOKUP(C136,SRA!B:F,5,0),FUNÇÃO!A:B,2,0),"")</f>
        <v>OP. DE PROD. IND.</v>
      </c>
      <c r="H136" s="14">
        <f>IFERROR(VLOOKUP(C136,SRA!B:T,18,0),"")</f>
        <v>1876.7</v>
      </c>
      <c r="I136" s="14">
        <f>IFERROR(VLOOKUP(C136,SRA!B:T,19,0),"")</f>
        <v>0</v>
      </c>
      <c r="J136" s="14">
        <f>IFERROR(VLOOKUP(C136,MARÇO!B:F,3,0),"")</f>
        <v>2260.2600000000002</v>
      </c>
      <c r="K136" s="14">
        <f t="shared" si="7"/>
        <v>614.11000000000013</v>
      </c>
      <c r="L136" s="14">
        <f>IFERROR(VLOOKUP(C136,MARÇO!B:H,7,0),"")</f>
        <v>1646.15</v>
      </c>
      <c r="M136" s="74" t="str">
        <f>IFERROR(VLOOKUP(C136,FÉRIAS!C:D,2,0),"")</f>
        <v/>
      </c>
    </row>
    <row r="137" spans="2:13" s="36" customFormat="1">
      <c r="B137" s="20">
        <f t="shared" si="5"/>
        <v>129</v>
      </c>
      <c r="C137" s="70">
        <v>1650</v>
      </c>
      <c r="D137" s="71" t="s">
        <v>65</v>
      </c>
      <c r="E137" s="20" t="str">
        <f>IFERROR(VLOOKUP(C137,SRA!B:I,8,0),"")</f>
        <v>CLT</v>
      </c>
      <c r="F137" s="32" t="s">
        <v>607</v>
      </c>
      <c r="G137" s="20" t="str">
        <f>IFERROR(VLOOKUP(VLOOKUP(C137,SRA!B:F,5,0),FUNÇÃO!A:B,2,0),"")</f>
        <v>OP. DE PROD. IND.</v>
      </c>
      <c r="H137" s="14">
        <f>IFERROR(VLOOKUP(C137,SRA!B:T,18,0),"")</f>
        <v>1702.21</v>
      </c>
      <c r="I137" s="14">
        <f>IFERROR(VLOOKUP(C137,SRA!B:T,19,0),"")</f>
        <v>0</v>
      </c>
      <c r="J137" s="14">
        <f>IFERROR(VLOOKUP(C137,MARÇO!B:F,3,0),"")</f>
        <v>1791.78</v>
      </c>
      <c r="K137" s="14">
        <f t="shared" si="7"/>
        <v>1213.03</v>
      </c>
      <c r="L137" s="14">
        <f>IFERROR(VLOOKUP(C137,MARÇO!B:H,7,0),"")</f>
        <v>578.75</v>
      </c>
      <c r="M137" s="74" t="str">
        <f>IFERROR(VLOOKUP(C137,FÉRIAS!C:D,2,0),"")</f>
        <v/>
      </c>
    </row>
    <row r="138" spans="2:13" s="36" customFormat="1">
      <c r="B138" s="20">
        <f t="shared" si="5"/>
        <v>130</v>
      </c>
      <c r="C138" s="70">
        <v>1652</v>
      </c>
      <c r="D138" s="71" t="s">
        <v>66</v>
      </c>
      <c r="E138" s="20" t="str">
        <f>IFERROR(VLOOKUP(C138,SRA!B:I,8,0),"")</f>
        <v>CLT</v>
      </c>
      <c r="F138" s="32" t="s">
        <v>621</v>
      </c>
      <c r="G138" s="20" t="str">
        <f>IFERROR(VLOOKUP(VLOOKUP(C138,SRA!B:F,5,0),FUNÇÃO!A:B,2,0),"")</f>
        <v>OP. DE PROD. IND.</v>
      </c>
      <c r="H138" s="14">
        <f>IFERROR(VLOOKUP(C138,SRA!B:T,18,0),"")</f>
        <v>1702.21</v>
      </c>
      <c r="I138" s="14">
        <f>IFERROR(VLOOKUP(C138,SRA!B:T,19,0),"")</f>
        <v>0</v>
      </c>
      <c r="J138" s="14">
        <f>IFERROR(VLOOKUP(C138,MARÇO!B:F,3,0),"")</f>
        <v>3285.06</v>
      </c>
      <c r="K138" s="14">
        <f t="shared" si="7"/>
        <v>2652.7799999999997</v>
      </c>
      <c r="L138" s="14">
        <f>IFERROR(VLOOKUP(C138,MARÇO!B:H,7,0),"")</f>
        <v>632.28</v>
      </c>
      <c r="M138" s="74" t="str">
        <f>IFERROR(VLOOKUP(C138,FÉRIAS!C:D,2,0),"")</f>
        <v>ROMILDO NUNES DIAS</v>
      </c>
    </row>
    <row r="139" spans="2:13" s="36" customFormat="1">
      <c r="B139" s="20">
        <f t="shared" ref="B139:B202" si="8">B138+1</f>
        <v>131</v>
      </c>
      <c r="C139" s="70">
        <v>1665</v>
      </c>
      <c r="D139" s="71" t="s">
        <v>67</v>
      </c>
      <c r="E139" s="20" t="str">
        <f>IFERROR(VLOOKUP(C139,SRA!B:I,8,0),"")</f>
        <v>CLT</v>
      </c>
      <c r="F139" s="32" t="s">
        <v>607</v>
      </c>
      <c r="G139" s="20" t="str">
        <f>IFERROR(VLOOKUP(VLOOKUP(C139,SRA!B:F,5,0),FUNÇÃO!A:B,2,0),"")</f>
        <v>TELEFONISTA</v>
      </c>
      <c r="H139" s="14">
        <f>IFERROR(VLOOKUP(C139,SRA!B:T,18,0),"")</f>
        <v>1876.7</v>
      </c>
      <c r="I139" s="14">
        <f>IFERROR(VLOOKUP(C139,SRA!B:T,19,0),"")</f>
        <v>0</v>
      </c>
      <c r="J139" s="14">
        <f>IFERROR(VLOOKUP(C139,MARÇO!B:F,3,0),"")</f>
        <v>1876.7</v>
      </c>
      <c r="K139" s="14">
        <f t="shared" si="7"/>
        <v>1000.41</v>
      </c>
      <c r="L139" s="14">
        <f>IFERROR(VLOOKUP(C139,MARÇO!B:H,7,0),"")</f>
        <v>876.29000000000008</v>
      </c>
      <c r="M139" s="74" t="str">
        <f>IFERROR(VLOOKUP(C139,FÉRIAS!C:D,2,0),"")</f>
        <v/>
      </c>
    </row>
    <row r="140" spans="2:13" s="36" customFormat="1">
      <c r="B140" s="20">
        <f t="shared" si="8"/>
        <v>132</v>
      </c>
      <c r="C140" s="70">
        <v>1672</v>
      </c>
      <c r="D140" s="71" t="s">
        <v>68</v>
      </c>
      <c r="E140" s="20" t="str">
        <f>IFERROR(VLOOKUP(C140,SRA!B:I,8,0),"")</f>
        <v>CLT</v>
      </c>
      <c r="F140" s="32" t="s">
        <v>607</v>
      </c>
      <c r="G140" s="20" t="str">
        <f>IFERROR(VLOOKUP(VLOOKUP(C140,SRA!B:F,5,0),FUNÇÃO!A:B,2,0),"")</f>
        <v>ASS. DE SERVICOS</v>
      </c>
      <c r="H140" s="14">
        <f>IFERROR(VLOOKUP(C140,SRA!B:T,18,0),"")</f>
        <v>1876.7</v>
      </c>
      <c r="I140" s="14">
        <f>IFERROR(VLOOKUP(C140,SRA!B:T,19,0),"")</f>
        <v>0</v>
      </c>
      <c r="J140" s="14">
        <f>IFERROR(VLOOKUP(C140,MARÇO!B:F,3,0),"")</f>
        <v>1876.7</v>
      </c>
      <c r="K140" s="14">
        <f t="shared" si="7"/>
        <v>723.7</v>
      </c>
      <c r="L140" s="14">
        <f>IFERROR(VLOOKUP(C140,MARÇO!B:H,7,0),"")</f>
        <v>1153</v>
      </c>
      <c r="M140" s="74" t="str">
        <f>IFERROR(VLOOKUP(C140,FÉRIAS!C:D,2,0),"")</f>
        <v/>
      </c>
    </row>
    <row r="141" spans="2:13" s="36" customFormat="1">
      <c r="B141" s="20">
        <f t="shared" si="8"/>
        <v>133</v>
      </c>
      <c r="C141" s="70">
        <v>1674</v>
      </c>
      <c r="D141" s="71" t="s">
        <v>69</v>
      </c>
      <c r="E141" s="20" t="str">
        <f>IFERROR(VLOOKUP(C141,SRA!B:I,8,0),"")</f>
        <v>CLT</v>
      </c>
      <c r="F141" s="32" t="s">
        <v>607</v>
      </c>
      <c r="G141" s="20" t="str">
        <f>IFERROR(VLOOKUP(VLOOKUP(C141,SRA!B:F,5,0),FUNÇÃO!A:B,2,0),"")</f>
        <v>OP. DE PROD. IND.</v>
      </c>
      <c r="H141" s="14">
        <f>IFERROR(VLOOKUP(C141,SRA!B:T,18,0),"")</f>
        <v>1543.95</v>
      </c>
      <c r="I141" s="14">
        <f>IFERROR(VLOOKUP(C141,SRA!B:T,19,0),"")</f>
        <v>0</v>
      </c>
      <c r="J141" s="14">
        <f>IFERROR(VLOOKUP(C141,MARÇO!B:F,3,0),"")</f>
        <v>1543.95</v>
      </c>
      <c r="K141" s="14">
        <f t="shared" si="7"/>
        <v>634.97</v>
      </c>
      <c r="L141" s="14">
        <f>IFERROR(VLOOKUP(C141,MARÇO!B:H,7,0),"")</f>
        <v>908.98</v>
      </c>
      <c r="M141" s="74" t="str">
        <f>IFERROR(VLOOKUP(C141,FÉRIAS!C:D,2,0),"")</f>
        <v/>
      </c>
    </row>
    <row r="142" spans="2:13" s="36" customFormat="1">
      <c r="B142" s="20">
        <f t="shared" si="8"/>
        <v>134</v>
      </c>
      <c r="C142" s="70">
        <v>1682</v>
      </c>
      <c r="D142" s="71" t="s">
        <v>444</v>
      </c>
      <c r="E142" s="20" t="str">
        <f>IFERROR(VLOOKUP(C142,SRA!B:I,8,0),"")</f>
        <v>CLT</v>
      </c>
      <c r="F142" s="32" t="s">
        <v>607</v>
      </c>
      <c r="G142" s="20" t="str">
        <f>IFERROR(VLOOKUP(VLOOKUP(C142,SRA!B:F,5,0),FUNÇÃO!A:B,2,0),"")</f>
        <v>VIGILANTE 2</v>
      </c>
      <c r="H142" s="14">
        <f>IFERROR(VLOOKUP(C142,SRA!B:T,18,0),"")</f>
        <v>2514.9499999999998</v>
      </c>
      <c r="I142" s="14">
        <f>IFERROR(VLOOKUP(C142,SRA!B:T,19,0),"")</f>
        <v>0</v>
      </c>
      <c r="J142" s="14">
        <f>IFERROR(VLOOKUP(C142,MARÇO!B:F,3,0),"")</f>
        <v>3269.44</v>
      </c>
      <c r="K142" s="14">
        <f t="shared" si="7"/>
        <v>963.17000000000007</v>
      </c>
      <c r="L142" s="14">
        <f>IFERROR(VLOOKUP(C142,MARÇO!B:H,7,0),"")</f>
        <v>2306.27</v>
      </c>
      <c r="M142" s="74" t="str">
        <f>IFERROR(VLOOKUP(C142,FÉRIAS!C:D,2,0),"")</f>
        <v/>
      </c>
    </row>
    <row r="143" spans="2:13" s="36" customFormat="1">
      <c r="B143" s="20">
        <f t="shared" si="8"/>
        <v>135</v>
      </c>
      <c r="C143" s="70">
        <v>1683</v>
      </c>
      <c r="D143" s="71" t="s">
        <v>482</v>
      </c>
      <c r="E143" s="20" t="str">
        <f>IFERROR(VLOOKUP(C143,SRA!B:I,8,0),"")</f>
        <v>CLT</v>
      </c>
      <c r="F143" s="32" t="s">
        <v>607</v>
      </c>
      <c r="G143" s="20" t="str">
        <f>IFERROR(VLOOKUP(VLOOKUP(C143,SRA!B:F,5,0),FUNÇÃO!A:B,2,0),"")</f>
        <v>VIGILANTE 2</v>
      </c>
      <c r="H143" s="14">
        <f>IFERROR(VLOOKUP(C143,SRA!B:T,18,0),"")</f>
        <v>2514.9499999999998</v>
      </c>
      <c r="I143" s="14">
        <f>IFERROR(VLOOKUP(C143,SRA!B:T,19,0),"")</f>
        <v>0</v>
      </c>
      <c r="J143" s="14">
        <f>IFERROR(VLOOKUP(C143,MARÇO!B:F,3,0),"")</f>
        <v>3269.44</v>
      </c>
      <c r="K143" s="14">
        <f t="shared" si="7"/>
        <v>1860.0700000000002</v>
      </c>
      <c r="L143" s="14">
        <f>IFERROR(VLOOKUP(C143,MARÇO!B:H,7,0),"")</f>
        <v>1409.37</v>
      </c>
      <c r="M143" s="74" t="str">
        <f>IFERROR(VLOOKUP(C143,FÉRIAS!C:D,2,0),"")</f>
        <v/>
      </c>
    </row>
    <row r="144" spans="2:13" s="36" customFormat="1">
      <c r="B144" s="20">
        <f t="shared" si="8"/>
        <v>136</v>
      </c>
      <c r="C144" s="70">
        <v>1726</v>
      </c>
      <c r="D144" s="71" t="s">
        <v>483</v>
      </c>
      <c r="E144" s="20" t="str">
        <f>IFERROR(VLOOKUP(C144,SRA!B:I,8,0),"")</f>
        <v>CLT</v>
      </c>
      <c r="F144" s="32" t="s">
        <v>607</v>
      </c>
      <c r="G144" s="20" t="str">
        <f>IFERROR(VLOOKUP(VLOOKUP(C144,SRA!B:F,5,0),FUNÇÃO!A:B,2,0),"")</f>
        <v>VIGILANTE 2</v>
      </c>
      <c r="H144" s="14">
        <f>IFERROR(VLOOKUP(C144,SRA!B:T,18,0),"")</f>
        <v>2514.9499999999998</v>
      </c>
      <c r="I144" s="14">
        <f>IFERROR(VLOOKUP(C144,SRA!B:T,19,0),"")</f>
        <v>0</v>
      </c>
      <c r="J144" s="14">
        <f>IFERROR(VLOOKUP(C144,MARÇO!B:F,3,0),"")</f>
        <v>3269.44</v>
      </c>
      <c r="K144" s="14">
        <f t="shared" si="7"/>
        <v>1218.3200000000002</v>
      </c>
      <c r="L144" s="14">
        <f>IFERROR(VLOOKUP(C144,MARÇO!B:H,7,0),"")</f>
        <v>2051.12</v>
      </c>
      <c r="M144" s="74" t="str">
        <f>IFERROR(VLOOKUP(C144,FÉRIAS!C:D,2,0),"")</f>
        <v/>
      </c>
    </row>
    <row r="145" spans="2:13" s="36" customFormat="1">
      <c r="B145" s="20">
        <f t="shared" si="8"/>
        <v>137</v>
      </c>
      <c r="C145" s="70">
        <v>1741</v>
      </c>
      <c r="D145" s="71" t="s">
        <v>70</v>
      </c>
      <c r="E145" s="20" t="str">
        <f>IFERROR(VLOOKUP(C145,SRA!B:I,8,0),"")</f>
        <v>CLT</v>
      </c>
      <c r="F145" s="32" t="s">
        <v>607</v>
      </c>
      <c r="G145" s="20" t="str">
        <f>IFERROR(VLOOKUP(VLOOKUP(C145,SRA!B:F,5,0),FUNÇÃO!A:B,2,0),"")</f>
        <v>OP. DE PROD. IND.</v>
      </c>
      <c r="H145" s="14">
        <f>IFERROR(VLOOKUP(C145,SRA!B:T,18,0),"")</f>
        <v>2640.68</v>
      </c>
      <c r="I145" s="14">
        <f>IFERROR(VLOOKUP(C145,SRA!B:T,19,0),"")</f>
        <v>0</v>
      </c>
      <c r="J145" s="14">
        <f>IFERROR(VLOOKUP(C145,MARÇO!B:F,3,0),"")</f>
        <v>2640.68</v>
      </c>
      <c r="K145" s="14">
        <f t="shared" si="7"/>
        <v>982.02999999999975</v>
      </c>
      <c r="L145" s="14">
        <f>IFERROR(VLOOKUP(C145,MARÇO!B:H,7,0),"")</f>
        <v>1658.65</v>
      </c>
      <c r="M145" s="74" t="str">
        <f>IFERROR(VLOOKUP(C145,FÉRIAS!C:D,2,0),"")</f>
        <v/>
      </c>
    </row>
    <row r="146" spans="2:13" s="36" customFormat="1">
      <c r="B146" s="20">
        <f t="shared" si="8"/>
        <v>138</v>
      </c>
      <c r="C146" s="70">
        <v>1749</v>
      </c>
      <c r="D146" s="71" t="s">
        <v>71</v>
      </c>
      <c r="E146" s="20" t="str">
        <f>IFERROR(VLOOKUP(C146,SRA!B:I,8,0),"")</f>
        <v>CLT</v>
      </c>
      <c r="F146" s="32" t="s">
        <v>607</v>
      </c>
      <c r="G146" s="20" t="str">
        <f>IFERROR(VLOOKUP(VLOOKUP(C146,SRA!B:F,5,0),FUNÇÃO!A:B,2,0),"")</f>
        <v>TEC. EM ADM. E FI</v>
      </c>
      <c r="H146" s="14">
        <f>IFERROR(VLOOKUP(C146,SRA!B:T,18,0),"")</f>
        <v>1868.82</v>
      </c>
      <c r="I146" s="14">
        <f>IFERROR(VLOOKUP(C146,SRA!B:T,19,0),"")</f>
        <v>0</v>
      </c>
      <c r="J146" s="14">
        <f>IFERROR(VLOOKUP(C146,MARÇO!B:F,3,0),"")</f>
        <v>1868.82</v>
      </c>
      <c r="K146" s="14">
        <f t="shared" si="7"/>
        <v>587.03</v>
      </c>
      <c r="L146" s="14">
        <f>IFERROR(VLOOKUP(C146,MARÇO!B:H,7,0),"")</f>
        <v>1281.79</v>
      </c>
      <c r="M146" s="74" t="str">
        <f>IFERROR(VLOOKUP(C146,FÉRIAS!C:D,2,0),"")</f>
        <v/>
      </c>
    </row>
    <row r="147" spans="2:13" s="36" customFormat="1">
      <c r="B147" s="20">
        <f t="shared" si="8"/>
        <v>139</v>
      </c>
      <c r="C147" s="70">
        <v>1774</v>
      </c>
      <c r="D147" s="71" t="s">
        <v>72</v>
      </c>
      <c r="E147" s="20" t="str">
        <f>IFERROR(VLOOKUP(C147,SRA!B:I,8,0),"")</f>
        <v>CLT</v>
      </c>
      <c r="F147" s="32" t="s">
        <v>607</v>
      </c>
      <c r="G147" s="20" t="str">
        <f>IFERROR(VLOOKUP(VLOOKUP(C147,SRA!B:F,5,0),FUNÇÃO!A:B,2,0),"")</f>
        <v>OP. DE PROD. IND.</v>
      </c>
      <c r="H147" s="14">
        <f>IFERROR(VLOOKUP(C147,SRA!B:T,18,0),"")</f>
        <v>1970.53</v>
      </c>
      <c r="I147" s="14">
        <f>IFERROR(VLOOKUP(C147,SRA!B:T,19,0),"")</f>
        <v>0</v>
      </c>
      <c r="J147" s="14">
        <f>IFERROR(VLOOKUP(C147,MARÇO!B:F,3,0),"")</f>
        <v>2156.4499999999998</v>
      </c>
      <c r="K147" s="14">
        <f t="shared" si="7"/>
        <v>494.06999999999971</v>
      </c>
      <c r="L147" s="14">
        <f>IFERROR(VLOOKUP(C147,MARÇO!B:H,7,0),"")</f>
        <v>1662.38</v>
      </c>
      <c r="M147" s="74" t="str">
        <f>IFERROR(VLOOKUP(C147,FÉRIAS!C:D,2,0),"")</f>
        <v/>
      </c>
    </row>
    <row r="148" spans="2:13" s="36" customFormat="1">
      <c r="B148" s="20">
        <f t="shared" si="8"/>
        <v>140</v>
      </c>
      <c r="C148" s="70">
        <v>1794</v>
      </c>
      <c r="D148" s="71" t="s">
        <v>73</v>
      </c>
      <c r="E148" s="20" t="str">
        <f>IFERROR(VLOOKUP(C148,SRA!B:I,8,0),"")</f>
        <v>CLT</v>
      </c>
      <c r="F148" s="32" t="s">
        <v>607</v>
      </c>
      <c r="G148" s="20" t="str">
        <f>IFERROR(VLOOKUP(VLOOKUP(C148,SRA!B:F,5,0),FUNÇÃO!A:B,2,0),"")</f>
        <v>TEC.EM QUALIDADE</v>
      </c>
      <c r="H148" s="14">
        <f>IFERROR(VLOOKUP(C148,SRA!B:T,18,0),"")</f>
        <v>3523.98</v>
      </c>
      <c r="I148" s="14">
        <f>IFERROR(VLOOKUP(C148,SRA!B:T,19,0),"")</f>
        <v>0</v>
      </c>
      <c r="J148" s="14">
        <f>IFERROR(VLOOKUP(C148,MARÇO!B:F,3,0),"")</f>
        <v>4101.33</v>
      </c>
      <c r="K148" s="14">
        <f t="shared" si="7"/>
        <v>2222.1899999999996</v>
      </c>
      <c r="L148" s="14">
        <f>IFERROR(VLOOKUP(C148,MARÇO!B:H,7,0),"")</f>
        <v>1879.14</v>
      </c>
      <c r="M148" s="74" t="str">
        <f>IFERROR(VLOOKUP(C148,FÉRIAS!C:D,2,0),"")</f>
        <v/>
      </c>
    </row>
    <row r="149" spans="2:13" s="36" customFormat="1">
      <c r="B149" s="20">
        <f t="shared" si="8"/>
        <v>141</v>
      </c>
      <c r="C149" s="70">
        <v>1796</v>
      </c>
      <c r="D149" s="71" t="s">
        <v>74</v>
      </c>
      <c r="E149" s="20" t="str">
        <f>IFERROR(VLOOKUP(C149,SRA!B:I,8,0),"")</f>
        <v>CLT</v>
      </c>
      <c r="F149" s="32" t="s">
        <v>607</v>
      </c>
      <c r="G149" s="20" t="str">
        <f>IFERROR(VLOOKUP(VLOOKUP(C149,SRA!B:F,5,0),FUNÇÃO!A:B,2,0),"")</f>
        <v>OP. DE PROD. IND.</v>
      </c>
      <c r="H149" s="14">
        <f>IFERROR(VLOOKUP(C149,SRA!B:T,18,0),"")</f>
        <v>1543.95</v>
      </c>
      <c r="I149" s="14">
        <f>IFERROR(VLOOKUP(C149,SRA!B:T,19,0),"")</f>
        <v>0</v>
      </c>
      <c r="J149" s="14">
        <f>IFERROR(VLOOKUP(C149,MARÇO!B:F,3,0),"")</f>
        <v>1681.19</v>
      </c>
      <c r="K149" s="14">
        <f t="shared" si="7"/>
        <v>478.90000000000009</v>
      </c>
      <c r="L149" s="14">
        <f>IFERROR(VLOOKUP(C149,MARÇO!B:H,7,0),"")</f>
        <v>1202.29</v>
      </c>
      <c r="M149" s="74" t="str">
        <f>IFERROR(VLOOKUP(C149,FÉRIAS!C:D,2,0),"")</f>
        <v/>
      </c>
    </row>
    <row r="150" spans="2:13" s="36" customFormat="1">
      <c r="B150" s="20">
        <f t="shared" si="8"/>
        <v>142</v>
      </c>
      <c r="C150" s="70">
        <v>1809</v>
      </c>
      <c r="D150" s="71" t="s">
        <v>75</v>
      </c>
      <c r="E150" s="20" t="str">
        <f>IFERROR(VLOOKUP(C150,SRA!B:I,8,0),"")</f>
        <v>CLT</v>
      </c>
      <c r="F150" s="32" t="s">
        <v>607</v>
      </c>
      <c r="G150" s="20" t="str">
        <f>IFERROR(VLOOKUP(VLOOKUP(C150,SRA!B:F,5,0),FUNÇÃO!A:B,2,0),"")</f>
        <v>TEC.EM MAN. MEC.</v>
      </c>
      <c r="H150" s="14">
        <f>IFERROR(VLOOKUP(C150,SRA!B:T,18,0),"")</f>
        <v>2629.63</v>
      </c>
      <c r="I150" s="14">
        <f>IFERROR(VLOOKUP(C150,SRA!B:T,19,0),"")</f>
        <v>0</v>
      </c>
      <c r="J150" s="14">
        <f>IFERROR(VLOOKUP(C150,MARÇO!B:F,3,0),"")</f>
        <v>3149.28</v>
      </c>
      <c r="K150" s="14">
        <f t="shared" si="7"/>
        <v>851.07000000000016</v>
      </c>
      <c r="L150" s="14">
        <f>IFERROR(VLOOKUP(C150,MARÇO!B:H,7,0),"")</f>
        <v>2298.21</v>
      </c>
      <c r="M150" s="74" t="str">
        <f>IFERROR(VLOOKUP(C150,FÉRIAS!C:D,2,0),"")</f>
        <v/>
      </c>
    </row>
    <row r="151" spans="2:13" s="36" customFormat="1">
      <c r="B151" s="20">
        <f t="shared" si="8"/>
        <v>143</v>
      </c>
      <c r="C151" s="70">
        <v>1821</v>
      </c>
      <c r="D151" s="71" t="s">
        <v>76</v>
      </c>
      <c r="E151" s="20" t="str">
        <f>IFERROR(VLOOKUP(C151,SRA!B:I,8,0),"")</f>
        <v>CLT</v>
      </c>
      <c r="F151" s="32" t="s">
        <v>607</v>
      </c>
      <c r="G151" s="20" t="str">
        <f>IFERROR(VLOOKUP(VLOOKUP(C151,SRA!B:F,5,0),FUNÇÃO!A:B,2,0),"")</f>
        <v>MOTORISTA 2</v>
      </c>
      <c r="H151" s="14">
        <f>IFERROR(VLOOKUP(C151,SRA!B:T,18,0),"")</f>
        <v>3341.06</v>
      </c>
      <c r="I151" s="14">
        <f>IFERROR(VLOOKUP(C151,SRA!B:T,19,0),"")</f>
        <v>0</v>
      </c>
      <c r="J151" s="14">
        <f>IFERROR(VLOOKUP(C151,MARÇO!B:F,3,0),"")</f>
        <v>3341.06</v>
      </c>
      <c r="K151" s="14">
        <f t="shared" si="7"/>
        <v>1822.9499999999998</v>
      </c>
      <c r="L151" s="14">
        <f>IFERROR(VLOOKUP(C151,MARÇO!B:H,7,0),"")</f>
        <v>1518.1100000000001</v>
      </c>
      <c r="M151" s="74" t="str">
        <f>IFERROR(VLOOKUP(C151,FÉRIAS!C:D,2,0),"")</f>
        <v/>
      </c>
    </row>
    <row r="152" spans="2:13" s="36" customFormat="1">
      <c r="B152" s="20">
        <f t="shared" si="8"/>
        <v>144</v>
      </c>
      <c r="C152" s="70">
        <v>1822</v>
      </c>
      <c r="D152" s="71" t="s">
        <v>77</v>
      </c>
      <c r="E152" s="20" t="str">
        <f>IFERROR(VLOOKUP(C152,SRA!B:I,8,0),"")</f>
        <v>CLT</v>
      </c>
      <c r="F152" s="32" t="s">
        <v>607</v>
      </c>
      <c r="G152" s="20" t="str">
        <f>IFERROR(VLOOKUP(VLOOKUP(C152,SRA!B:F,5,0),FUNÇÃO!A:B,2,0),"")</f>
        <v>ASS. DE SERVICOS</v>
      </c>
      <c r="H152" s="14">
        <f>IFERROR(VLOOKUP(C152,SRA!B:T,18,0),"")</f>
        <v>1400.41</v>
      </c>
      <c r="I152" s="14">
        <f>IFERROR(VLOOKUP(C152,SRA!B:T,19,0),"")</f>
        <v>0</v>
      </c>
      <c r="J152" s="14">
        <f>IFERROR(VLOOKUP(C152,MARÇO!B:F,3,0),"")</f>
        <v>1400.41</v>
      </c>
      <c r="K152" s="14">
        <f t="shared" si="7"/>
        <v>157.52999999999997</v>
      </c>
      <c r="L152" s="14">
        <f>IFERROR(VLOOKUP(C152,MARÇO!B:H,7,0),"")</f>
        <v>1242.8800000000001</v>
      </c>
      <c r="M152" s="74" t="str">
        <f>IFERROR(VLOOKUP(C152,FÉRIAS!C:D,2,0),"")</f>
        <v/>
      </c>
    </row>
    <row r="153" spans="2:13" s="36" customFormat="1">
      <c r="B153" s="20">
        <f t="shared" si="8"/>
        <v>145</v>
      </c>
      <c r="C153" s="70">
        <v>1906</v>
      </c>
      <c r="D153" s="71" t="s">
        <v>78</v>
      </c>
      <c r="E153" s="20" t="str">
        <f>IFERROR(VLOOKUP(C153,SRA!B:I,8,0),"")</f>
        <v>CLT</v>
      </c>
      <c r="F153" s="32" t="s">
        <v>607</v>
      </c>
      <c r="G153" s="20" t="str">
        <f>IFERROR(VLOOKUP(VLOOKUP(C153,SRA!B:F,5,0),FUNÇÃO!A:B,2,0),"")</f>
        <v>TEC. EM ADM. E FI</v>
      </c>
      <c r="H153" s="14">
        <f>IFERROR(VLOOKUP(C153,SRA!B:T,18,0),"")</f>
        <v>2899.18</v>
      </c>
      <c r="I153" s="14">
        <f>IFERROR(VLOOKUP(C153,SRA!B:T,19,0),"")</f>
        <v>0</v>
      </c>
      <c r="J153" s="14">
        <f>IFERROR(VLOOKUP(C153,MARÇO!B:F,3,0),"")</f>
        <v>2899.18</v>
      </c>
      <c r="K153" s="14">
        <f t="shared" si="7"/>
        <v>1282.7999999999997</v>
      </c>
      <c r="L153" s="14">
        <f>IFERROR(VLOOKUP(C153,MARÇO!B:H,7,0),"")</f>
        <v>1616.38</v>
      </c>
      <c r="M153" s="74" t="str">
        <f>IFERROR(VLOOKUP(C153,FÉRIAS!C:D,2,0),"")</f>
        <v/>
      </c>
    </row>
    <row r="154" spans="2:13" s="36" customFormat="1">
      <c r="B154" s="20">
        <f t="shared" si="8"/>
        <v>146</v>
      </c>
      <c r="C154" s="70">
        <v>1907</v>
      </c>
      <c r="D154" s="71" t="s">
        <v>79</v>
      </c>
      <c r="E154" s="20" t="str">
        <f>IFERROR(VLOOKUP(C154,SRA!B:I,8,0),"")</f>
        <v>CLT</v>
      </c>
      <c r="F154" s="32" t="s">
        <v>607</v>
      </c>
      <c r="G154" s="20" t="str">
        <f>IFERROR(VLOOKUP(VLOOKUP(C154,SRA!B:F,5,0),FUNÇÃO!A:B,2,0),"")</f>
        <v>TEC. COMERCIAL</v>
      </c>
      <c r="H154" s="14">
        <f>IFERROR(VLOOKUP(C154,SRA!B:T,18,0),"")</f>
        <v>3700.16</v>
      </c>
      <c r="I154" s="14">
        <f>IFERROR(VLOOKUP(C154,SRA!B:T,19,0),"")</f>
        <v>1993.92</v>
      </c>
      <c r="J154" s="14">
        <f>IFERROR(VLOOKUP(C154,MARÇO!B:F,3,0),"")</f>
        <v>5694.08</v>
      </c>
      <c r="K154" s="14">
        <f t="shared" si="7"/>
        <v>2981.29</v>
      </c>
      <c r="L154" s="14">
        <f>IFERROR(VLOOKUP(C154,MARÇO!B:H,7,0),"")</f>
        <v>2712.79</v>
      </c>
      <c r="M154" s="74" t="str">
        <f>IFERROR(VLOOKUP(C154,FÉRIAS!C:D,2,0),"")</f>
        <v/>
      </c>
    </row>
    <row r="155" spans="2:13" s="36" customFormat="1">
      <c r="B155" s="20">
        <f t="shared" si="8"/>
        <v>147</v>
      </c>
      <c r="C155" s="70">
        <v>1908</v>
      </c>
      <c r="D155" s="71" t="s">
        <v>80</v>
      </c>
      <c r="E155" s="20" t="str">
        <f>IFERROR(VLOOKUP(C155,SRA!B:I,8,0),"")</f>
        <v>CLT</v>
      </c>
      <c r="F155" s="32" t="s">
        <v>621</v>
      </c>
      <c r="G155" s="20" t="str">
        <f>IFERROR(VLOOKUP(VLOOKUP(C155,SRA!B:F,5,0),FUNÇÃO!A:B,2,0),"")</f>
        <v>TEC. EM ADM. E FI</v>
      </c>
      <c r="H155" s="14">
        <f>IFERROR(VLOOKUP(C155,SRA!B:T,18,0),"")</f>
        <v>3196.35</v>
      </c>
      <c r="I155" s="14">
        <f>IFERROR(VLOOKUP(C155,SRA!B:T,19,0),"")</f>
        <v>3000</v>
      </c>
      <c r="J155" s="14">
        <f>IFERROR(VLOOKUP(C155,MARÇO!B:F,3,0),"")</f>
        <v>16958.150000000001</v>
      </c>
      <c r="K155" s="14">
        <f t="shared" si="7"/>
        <v>8311.090000000002</v>
      </c>
      <c r="L155" s="14">
        <f>IFERROR(VLOOKUP(C155,MARÇO!B:H,7,0),"")</f>
        <v>8647.06</v>
      </c>
      <c r="M155" s="74" t="str">
        <f>IFERROR(VLOOKUP(C155,FÉRIAS!C:D,2,0),"")</f>
        <v>LUCIA MARIA ARAUJO LAVOR</v>
      </c>
    </row>
    <row r="156" spans="2:13" s="36" customFormat="1">
      <c r="B156" s="20">
        <f t="shared" si="8"/>
        <v>148</v>
      </c>
      <c r="C156" s="70">
        <v>1909</v>
      </c>
      <c r="D156" s="71" t="s">
        <v>81</v>
      </c>
      <c r="E156" s="20" t="str">
        <f>IFERROR(VLOOKUP(C156,SRA!B:I,8,0),"")</f>
        <v>CLT</v>
      </c>
      <c r="F156" s="32" t="s">
        <v>607</v>
      </c>
      <c r="G156" s="20" t="str">
        <f>IFERROR(VLOOKUP(VLOOKUP(C156,SRA!B:F,5,0),FUNÇÃO!A:B,2,0),"")</f>
        <v>OP. DE PROD. IND.</v>
      </c>
      <c r="H156" s="14">
        <f>IFERROR(VLOOKUP(C156,SRA!B:T,18,0),"")</f>
        <v>2514.9499999999998</v>
      </c>
      <c r="I156" s="14">
        <f>IFERROR(VLOOKUP(C156,SRA!B:T,19,0),"")</f>
        <v>0</v>
      </c>
      <c r="J156" s="14">
        <f>IFERROR(VLOOKUP(C156,MARÇO!B:F,3,0),"")</f>
        <v>3010.28</v>
      </c>
      <c r="K156" s="14">
        <f t="shared" si="7"/>
        <v>564.36000000000013</v>
      </c>
      <c r="L156" s="14">
        <f>IFERROR(VLOOKUP(C156,MARÇO!B:H,7,0),"")</f>
        <v>2445.92</v>
      </c>
      <c r="M156" s="74" t="str">
        <f>IFERROR(VLOOKUP(C156,FÉRIAS!C:D,2,0),"")</f>
        <v/>
      </c>
    </row>
    <row r="157" spans="2:13" s="36" customFormat="1">
      <c r="B157" s="20">
        <f t="shared" si="8"/>
        <v>149</v>
      </c>
      <c r="C157" s="70">
        <v>1916</v>
      </c>
      <c r="D157" s="71" t="s">
        <v>440</v>
      </c>
      <c r="E157" s="20" t="str">
        <f>IFERROR(VLOOKUP(C157,SRA!B:I,8,0),"")</f>
        <v>CLT</v>
      </c>
      <c r="F157" s="32" t="s">
        <v>621</v>
      </c>
      <c r="G157" s="20" t="str">
        <f>IFERROR(VLOOKUP(VLOOKUP(C157,SRA!B:F,5,0),FUNÇÃO!A:B,2,0),"")</f>
        <v>TEC.ADM.FINANCAS</v>
      </c>
      <c r="H157" s="14">
        <f>IFERROR(VLOOKUP(C157,SRA!B:T,18,0),"")</f>
        <v>2310.41</v>
      </c>
      <c r="I157" s="14">
        <f>IFERROR(VLOOKUP(C157,SRA!B:T,19,0),"")</f>
        <v>0</v>
      </c>
      <c r="J157" s="14">
        <f>IFERROR(VLOOKUP(C157,MARÇO!B:F,3,0),"")</f>
        <v>4036.49</v>
      </c>
      <c r="K157" s="14">
        <f t="shared" si="7"/>
        <v>3354.9799999999996</v>
      </c>
      <c r="L157" s="14">
        <f>IFERROR(VLOOKUP(C157,MARÇO!B:H,7,0),"")</f>
        <v>681.51</v>
      </c>
      <c r="M157" s="74" t="str">
        <f>IFERROR(VLOOKUP(C157,FÉRIAS!C:D,2,0),"")</f>
        <v>FABIOLA ALBUQUERQUE PINHEIRO</v>
      </c>
    </row>
    <row r="158" spans="2:13" s="36" customFormat="1">
      <c r="B158" s="20">
        <f t="shared" si="8"/>
        <v>150</v>
      </c>
      <c r="C158" s="70">
        <v>1921</v>
      </c>
      <c r="D158" s="71" t="s">
        <v>82</v>
      </c>
      <c r="E158" s="20" t="str">
        <f>IFERROR(VLOOKUP(C158,SRA!B:I,8,0),"")</f>
        <v>CLT</v>
      </c>
      <c r="F158" s="32" t="s">
        <v>607</v>
      </c>
      <c r="G158" s="20" t="str">
        <f>IFERROR(VLOOKUP(VLOOKUP(C158,SRA!B:F,5,0),FUNÇÃO!A:B,2,0),"")</f>
        <v>FARMACEUTICO IND</v>
      </c>
      <c r="H158" s="14">
        <f>IFERROR(VLOOKUP(C158,SRA!B:T,18,0),"")</f>
        <v>9680.630000000001</v>
      </c>
      <c r="I158" s="14">
        <f>IFERROR(VLOOKUP(C158,SRA!B:T,19,0),"")</f>
        <v>0</v>
      </c>
      <c r="J158" s="14">
        <f>IFERROR(VLOOKUP(C158,MARÇO!B:F,3,0),"")</f>
        <v>9680.6299999999992</v>
      </c>
      <c r="K158" s="14">
        <f t="shared" si="7"/>
        <v>3151.2299999999996</v>
      </c>
      <c r="L158" s="14">
        <f>IFERROR(VLOOKUP(C158,MARÇO!B:H,7,0),"")</f>
        <v>6529.4</v>
      </c>
      <c r="M158" s="74" t="str">
        <f>IFERROR(VLOOKUP(C158,FÉRIAS!C:D,2,0),"")</f>
        <v/>
      </c>
    </row>
    <row r="159" spans="2:13" s="36" customFormat="1">
      <c r="B159" s="20">
        <f t="shared" si="8"/>
        <v>151</v>
      </c>
      <c r="C159" s="70">
        <v>1924</v>
      </c>
      <c r="D159" s="71" t="s">
        <v>83</v>
      </c>
      <c r="E159" s="20" t="str">
        <f>IFERROR(VLOOKUP(C159,SRA!B:I,8,0),"")</f>
        <v>CLT</v>
      </c>
      <c r="F159" s="32" t="s">
        <v>607</v>
      </c>
      <c r="G159" s="20" t="str">
        <f>IFERROR(VLOOKUP(VLOOKUP(C159,SRA!B:F,5,0),FUNÇÃO!A:B,2,0),"")</f>
        <v>TEC. EM ADM. E FI</v>
      </c>
      <c r="H159" s="14">
        <f>IFERROR(VLOOKUP(C159,SRA!B:T,18,0),"")</f>
        <v>5905.4400000000005</v>
      </c>
      <c r="I159" s="14">
        <f>IFERROR(VLOOKUP(C159,SRA!B:T,19,0),"")</f>
        <v>0</v>
      </c>
      <c r="J159" s="14">
        <f>IFERROR(VLOOKUP(C159,MARÇO!B:F,3,0),"")</f>
        <v>6735.41</v>
      </c>
      <c r="K159" s="14">
        <f t="shared" si="7"/>
        <v>2855.8</v>
      </c>
      <c r="L159" s="14">
        <f>IFERROR(VLOOKUP(C159,MARÇO!B:H,7,0),"")</f>
        <v>3879.6099999999997</v>
      </c>
      <c r="M159" s="74" t="str">
        <f>IFERROR(VLOOKUP(C159,FÉRIAS!C:D,2,0),"")</f>
        <v/>
      </c>
    </row>
    <row r="160" spans="2:13" s="36" customFormat="1">
      <c r="B160" s="20">
        <f t="shared" si="8"/>
        <v>152</v>
      </c>
      <c r="C160" s="70">
        <v>1927</v>
      </c>
      <c r="D160" s="71" t="s">
        <v>84</v>
      </c>
      <c r="E160" s="20" t="str">
        <f>IFERROR(VLOOKUP(C160,SRA!B:I,8,0),"")</f>
        <v>CLT</v>
      </c>
      <c r="F160" s="32" t="s">
        <v>607</v>
      </c>
      <c r="G160" s="20" t="str">
        <f>IFERROR(VLOOKUP(VLOOKUP(C160,SRA!B:F,5,0),FUNÇÃO!A:B,2,0),"")</f>
        <v>OP. DE PROD. IND.</v>
      </c>
      <c r="H160" s="14">
        <f>IFERROR(VLOOKUP(C160,SRA!B:T,18,0),"")</f>
        <v>4391.08</v>
      </c>
      <c r="I160" s="14">
        <f>IFERROR(VLOOKUP(C160,SRA!B:T,19,0),"")</f>
        <v>0</v>
      </c>
      <c r="J160" s="14">
        <f>IFERROR(VLOOKUP(C160,MARÇO!B:F,3,0),"")</f>
        <v>7391.08</v>
      </c>
      <c r="K160" s="14">
        <f t="shared" si="7"/>
        <v>2845.1899999999996</v>
      </c>
      <c r="L160" s="14">
        <f>IFERROR(VLOOKUP(C160,MARÇO!B:H,7,0),"")</f>
        <v>4545.8900000000003</v>
      </c>
      <c r="M160" s="74" t="str">
        <f>IFERROR(VLOOKUP(C160,FÉRIAS!C:D,2,0),"")</f>
        <v/>
      </c>
    </row>
    <row r="161" spans="2:13" s="36" customFormat="1">
      <c r="B161" s="20">
        <f t="shared" si="8"/>
        <v>153</v>
      </c>
      <c r="C161" s="70">
        <v>1932</v>
      </c>
      <c r="D161" s="71" t="s">
        <v>85</v>
      </c>
      <c r="E161" s="20" t="str">
        <f>IFERROR(VLOOKUP(C161,SRA!B:I,8,0),"")</f>
        <v>CLT</v>
      </c>
      <c r="F161" s="32" t="s">
        <v>607</v>
      </c>
      <c r="G161" s="20" t="str">
        <f>IFERROR(VLOOKUP(VLOOKUP(C161,SRA!B:F,5,0),FUNÇÃO!A:B,2,0),"")</f>
        <v>TEC. EM ADM. E FI</v>
      </c>
      <c r="H161" s="14">
        <f>IFERROR(VLOOKUP(C161,SRA!B:T,18,0),"")</f>
        <v>5591.03</v>
      </c>
      <c r="I161" s="14">
        <f>IFERROR(VLOOKUP(C161,SRA!B:T,19,0),"")</f>
        <v>0</v>
      </c>
      <c r="J161" s="14">
        <f>IFERROR(VLOOKUP(C161,MARÇO!B:F,3,0),"")</f>
        <v>5591.03</v>
      </c>
      <c r="K161" s="14">
        <f t="shared" si="7"/>
        <v>2084.1699999999996</v>
      </c>
      <c r="L161" s="14">
        <f>IFERROR(VLOOKUP(C161,MARÇO!B:H,7,0),"")</f>
        <v>3506.86</v>
      </c>
      <c r="M161" s="74" t="str">
        <f>IFERROR(VLOOKUP(C161,FÉRIAS!C:D,2,0),"")</f>
        <v/>
      </c>
    </row>
    <row r="162" spans="2:13" s="36" customFormat="1">
      <c r="B162" s="20">
        <f t="shared" si="8"/>
        <v>154</v>
      </c>
      <c r="C162" s="70">
        <v>1937</v>
      </c>
      <c r="D162" s="71" t="s">
        <v>86</v>
      </c>
      <c r="E162" s="20" t="str">
        <f>IFERROR(VLOOKUP(C162,SRA!B:I,8,0),"")</f>
        <v>CLT</v>
      </c>
      <c r="F162" s="32" t="s">
        <v>607</v>
      </c>
      <c r="G162" s="20" t="str">
        <f>IFERROR(VLOOKUP(VLOOKUP(C162,SRA!B:F,5,0),FUNÇÃO!A:B,2,0),"")</f>
        <v>OP. PROD. IND. (D</v>
      </c>
      <c r="H162" s="14">
        <f>IFERROR(VLOOKUP(C162,SRA!B:T,18,0),"")</f>
        <v>2717.0299999999997</v>
      </c>
      <c r="I162" s="14">
        <f>IFERROR(VLOOKUP(C162,SRA!B:T,19,0),"")</f>
        <v>0</v>
      </c>
      <c r="J162" s="14">
        <f>IFERROR(VLOOKUP(C162,MARÇO!B:F,3,0),"")</f>
        <v>2717.03</v>
      </c>
      <c r="K162" s="14">
        <f t="shared" si="7"/>
        <v>1092.0200000000002</v>
      </c>
      <c r="L162" s="14">
        <f>IFERROR(VLOOKUP(C162,MARÇO!B:H,7,0),"")</f>
        <v>1625.01</v>
      </c>
      <c r="M162" s="74" t="str">
        <f>IFERROR(VLOOKUP(C162,FÉRIAS!C:D,2,0),"")</f>
        <v/>
      </c>
    </row>
    <row r="163" spans="2:13" s="36" customFormat="1">
      <c r="B163" s="20">
        <f t="shared" si="8"/>
        <v>155</v>
      </c>
      <c r="C163" s="70">
        <v>1980</v>
      </c>
      <c r="D163" s="71" t="s">
        <v>87</v>
      </c>
      <c r="E163" s="20" t="str">
        <f>IFERROR(VLOOKUP(C163,SRA!B:I,8,0),"")</f>
        <v>CLT</v>
      </c>
      <c r="F163" s="32" t="s">
        <v>607</v>
      </c>
      <c r="G163" s="20" t="str">
        <f>IFERROR(VLOOKUP(VLOOKUP(C163,SRA!B:F,5,0),FUNÇÃO!A:B,2,0),"")</f>
        <v>TEC.EM MAN. MEC.</v>
      </c>
      <c r="H163" s="14">
        <f>IFERROR(VLOOKUP(C163,SRA!B:T,18,0),"")</f>
        <v>10284.669999999998</v>
      </c>
      <c r="I163" s="14">
        <f>IFERROR(VLOOKUP(C163,SRA!B:T,19,0),"")</f>
        <v>0</v>
      </c>
      <c r="J163" s="14">
        <f>IFERROR(VLOOKUP(C163,MARÇO!B:F,3,0),"")</f>
        <v>10284.67</v>
      </c>
      <c r="K163" s="14">
        <f t="shared" si="7"/>
        <v>3060.6800000000003</v>
      </c>
      <c r="L163" s="14">
        <f>IFERROR(VLOOKUP(C163,MARÇO!B:H,7,0),"")</f>
        <v>7223.99</v>
      </c>
      <c r="M163" s="74" t="str">
        <f>IFERROR(VLOOKUP(C163,FÉRIAS!C:D,2,0),"")</f>
        <v/>
      </c>
    </row>
    <row r="164" spans="2:13" s="36" customFormat="1">
      <c r="B164" s="20">
        <f t="shared" si="8"/>
        <v>156</v>
      </c>
      <c r="C164" s="70">
        <v>1988</v>
      </c>
      <c r="D164" s="71" t="s">
        <v>88</v>
      </c>
      <c r="E164" s="20" t="str">
        <f>IFERROR(VLOOKUP(C164,SRA!B:I,8,0),"")</f>
        <v>CLT</v>
      </c>
      <c r="F164" s="32" t="s">
        <v>607</v>
      </c>
      <c r="G164" s="20" t="str">
        <f>IFERROR(VLOOKUP(VLOOKUP(C164,SRA!B:F,5,0),FUNÇÃO!A:B,2,0),"")</f>
        <v>TEC. EM ADM. E FI</v>
      </c>
      <c r="H164" s="14">
        <f>IFERROR(VLOOKUP(C164,SRA!B:T,18,0),"")</f>
        <v>2899.18</v>
      </c>
      <c r="I164" s="14">
        <f>IFERROR(VLOOKUP(C164,SRA!B:T,19,0),"")</f>
        <v>708.95</v>
      </c>
      <c r="J164" s="14">
        <f>IFERROR(VLOOKUP(C164,MARÇO!B:F,3,0),"")</f>
        <v>3608.13</v>
      </c>
      <c r="K164" s="14">
        <f t="shared" si="7"/>
        <v>1040.4700000000003</v>
      </c>
      <c r="L164" s="14">
        <f>IFERROR(VLOOKUP(C164,MARÇO!B:H,7,0),"")</f>
        <v>2567.66</v>
      </c>
      <c r="M164" s="74" t="str">
        <f>IFERROR(VLOOKUP(C164,FÉRIAS!C:D,2,0),"")</f>
        <v/>
      </c>
    </row>
    <row r="165" spans="2:13" s="36" customFormat="1">
      <c r="B165" s="20">
        <f t="shared" si="8"/>
        <v>157</v>
      </c>
      <c r="C165" s="70">
        <v>1994</v>
      </c>
      <c r="D165" s="71" t="s">
        <v>89</v>
      </c>
      <c r="E165" s="20" t="str">
        <f>IFERROR(VLOOKUP(C165,SRA!B:I,8,0),"")</f>
        <v>CLT</v>
      </c>
      <c r="F165" s="32" t="s">
        <v>607</v>
      </c>
      <c r="G165" s="20" t="str">
        <f>IFERROR(VLOOKUP(VLOOKUP(C165,SRA!B:F,5,0),FUNÇÃO!A:B,2,0),"")</f>
        <v>TEC. EM OPTICA</v>
      </c>
      <c r="H165" s="14">
        <f>IFERROR(VLOOKUP(C165,SRA!B:T,18,0),"")</f>
        <v>3836.38</v>
      </c>
      <c r="I165" s="14">
        <f>IFERROR(VLOOKUP(C165,SRA!B:T,19,0),"")</f>
        <v>0</v>
      </c>
      <c r="J165" s="14">
        <f>IFERROR(VLOOKUP(C165,MARÇO!B:F,3,0),"")</f>
        <v>3836.38</v>
      </c>
      <c r="K165" s="14">
        <f t="shared" si="7"/>
        <v>1137</v>
      </c>
      <c r="L165" s="14">
        <f>IFERROR(VLOOKUP(C165,MARÇO!B:H,7,0),"")</f>
        <v>2699.38</v>
      </c>
      <c r="M165" s="74" t="str">
        <f>IFERROR(VLOOKUP(C165,FÉRIAS!C:D,2,0),"")</f>
        <v/>
      </c>
    </row>
    <row r="166" spans="2:13" s="36" customFormat="1">
      <c r="B166" s="20">
        <f t="shared" si="8"/>
        <v>158</v>
      </c>
      <c r="C166" s="70">
        <v>1999</v>
      </c>
      <c r="D166" s="71" t="s">
        <v>90</v>
      </c>
      <c r="E166" s="20" t="str">
        <f>IFERROR(VLOOKUP(C166,SRA!B:I,8,0),"")</f>
        <v>CLT</v>
      </c>
      <c r="F166" s="32" t="s">
        <v>607</v>
      </c>
      <c r="G166" s="20" t="str">
        <f>IFERROR(VLOOKUP(VLOOKUP(C166,SRA!B:F,5,0),FUNÇÃO!A:B,2,0),"")</f>
        <v>TEC. EM OPTICA</v>
      </c>
      <c r="H166" s="14">
        <f>IFERROR(VLOOKUP(C166,SRA!B:T,18,0),"")</f>
        <v>2163.4</v>
      </c>
      <c r="I166" s="14">
        <f>IFERROR(VLOOKUP(C166,SRA!B:T,19,0),"")</f>
        <v>0</v>
      </c>
      <c r="J166" s="14">
        <f>IFERROR(VLOOKUP(C166,MARÇO!B:F,3,0),"")</f>
        <v>2163.4</v>
      </c>
      <c r="K166" s="14">
        <f t="shared" si="7"/>
        <v>1001.3000000000002</v>
      </c>
      <c r="L166" s="14">
        <f>IFERROR(VLOOKUP(C166,MARÇO!B:H,7,0),"")</f>
        <v>1162.0999999999999</v>
      </c>
      <c r="M166" s="74" t="str">
        <f>IFERROR(VLOOKUP(C166,FÉRIAS!C:D,2,0),"")</f>
        <v/>
      </c>
    </row>
    <row r="167" spans="2:13" s="36" customFormat="1">
      <c r="B167" s="20">
        <f t="shared" si="8"/>
        <v>159</v>
      </c>
      <c r="C167" s="70">
        <v>2008</v>
      </c>
      <c r="D167" s="71" t="s">
        <v>91</v>
      </c>
      <c r="E167" s="20" t="str">
        <f>IFERROR(VLOOKUP(C167,SRA!B:I,8,0),"")</f>
        <v>CLT</v>
      </c>
      <c r="F167" s="32" t="s">
        <v>607</v>
      </c>
      <c r="G167" s="20" t="str">
        <f>IFERROR(VLOOKUP(VLOOKUP(C167,SRA!B:F,5,0),FUNÇÃO!A:B,2,0),"")</f>
        <v>OP. DE PROD. IND.</v>
      </c>
      <c r="H167" s="14">
        <f>IFERROR(VLOOKUP(C167,SRA!B:T,18,0),"")</f>
        <v>2911.36</v>
      </c>
      <c r="I167" s="14">
        <f>IFERROR(VLOOKUP(C167,SRA!B:T,19,0),"")</f>
        <v>0</v>
      </c>
      <c r="J167" s="14">
        <f>IFERROR(VLOOKUP(C167,MARÇO!B:F,3,0),"")</f>
        <v>2911.36</v>
      </c>
      <c r="K167" s="14">
        <f t="shared" si="7"/>
        <v>330.86999999999989</v>
      </c>
      <c r="L167" s="14">
        <f>IFERROR(VLOOKUP(C167,MARÇO!B:H,7,0),"")</f>
        <v>2580.4900000000002</v>
      </c>
      <c r="M167" s="74" t="str">
        <f>IFERROR(VLOOKUP(C167,FÉRIAS!C:D,2,0),"")</f>
        <v/>
      </c>
    </row>
    <row r="168" spans="2:13" s="36" customFormat="1">
      <c r="B168" s="20">
        <f t="shared" si="8"/>
        <v>160</v>
      </c>
      <c r="C168" s="70">
        <v>2014</v>
      </c>
      <c r="D168" s="71" t="s">
        <v>92</v>
      </c>
      <c r="E168" s="20" t="str">
        <f>IFERROR(VLOOKUP(C168,SRA!B:I,8,0),"")</f>
        <v>CLT</v>
      </c>
      <c r="F168" s="32" t="s">
        <v>607</v>
      </c>
      <c r="G168" s="20" t="str">
        <f>IFERROR(VLOOKUP(VLOOKUP(C168,SRA!B:F,5,0),FUNÇÃO!A:B,2,0),"")</f>
        <v>OP. DE PROD. IND.</v>
      </c>
      <c r="H168" s="14">
        <f>IFERROR(VLOOKUP(C168,SRA!B:T,18,0),"")</f>
        <v>1970.53</v>
      </c>
      <c r="I168" s="14">
        <f>IFERROR(VLOOKUP(C168,SRA!B:T,19,0),"")</f>
        <v>0</v>
      </c>
      <c r="J168" s="14">
        <f>IFERROR(VLOOKUP(C168,MARÇO!B:F,3,0),"")</f>
        <v>1970.53</v>
      </c>
      <c r="K168" s="14">
        <f t="shared" si="7"/>
        <v>481.07999999999993</v>
      </c>
      <c r="L168" s="14">
        <f>IFERROR(VLOOKUP(C168,MARÇO!B:H,7,0),"")</f>
        <v>1489.45</v>
      </c>
      <c r="M168" s="74" t="str">
        <f>IFERROR(VLOOKUP(C168,FÉRIAS!C:D,2,0),"")</f>
        <v/>
      </c>
    </row>
    <row r="169" spans="2:13" s="36" customFormat="1">
      <c r="B169" s="20">
        <f t="shared" si="8"/>
        <v>161</v>
      </c>
      <c r="C169" s="70">
        <v>2015</v>
      </c>
      <c r="D169" s="71" t="s">
        <v>93</v>
      </c>
      <c r="E169" s="20" t="str">
        <f>IFERROR(VLOOKUP(C169,SRA!B:I,8,0),"")</f>
        <v>CLT</v>
      </c>
      <c r="F169" s="32" t="s">
        <v>607</v>
      </c>
      <c r="G169" s="20" t="str">
        <f>IFERROR(VLOOKUP(VLOOKUP(C169,SRA!B:F,5,0),FUNÇÃO!A:B,2,0),"")</f>
        <v>OP. DE PROD. IND.</v>
      </c>
      <c r="H169" s="14">
        <f>IFERROR(VLOOKUP(C169,SRA!B:T,18,0),"")</f>
        <v>8594.880000000001</v>
      </c>
      <c r="I169" s="14">
        <f>IFERROR(VLOOKUP(C169,SRA!B:T,19,0),"")</f>
        <v>0</v>
      </c>
      <c r="J169" s="14">
        <f>IFERROR(VLOOKUP(C169,MARÇO!B:F,3,0),"")</f>
        <v>8594.8799999999992</v>
      </c>
      <c r="K169" s="14">
        <f t="shared" si="7"/>
        <v>2952.1799999999985</v>
      </c>
      <c r="L169" s="14">
        <f>IFERROR(VLOOKUP(C169,MARÇO!B:H,7,0),"")</f>
        <v>5642.7000000000007</v>
      </c>
      <c r="M169" s="74" t="str">
        <f>IFERROR(VLOOKUP(C169,FÉRIAS!C:D,2,0),"")</f>
        <v/>
      </c>
    </row>
    <row r="170" spans="2:13" s="36" customFormat="1">
      <c r="B170" s="20">
        <f t="shared" si="8"/>
        <v>162</v>
      </c>
      <c r="C170" s="70">
        <v>2019</v>
      </c>
      <c r="D170" s="71" t="s">
        <v>94</v>
      </c>
      <c r="E170" s="20" t="str">
        <f>IFERROR(VLOOKUP(C170,SRA!B:I,8,0),"")</f>
        <v>CLT</v>
      </c>
      <c r="F170" s="32" t="s">
        <v>607</v>
      </c>
      <c r="G170" s="20" t="str">
        <f>IFERROR(VLOOKUP(VLOOKUP(C170,SRA!B:F,5,0),FUNÇÃO!A:B,2,0),"")</f>
        <v>TEC. EM OPTICA</v>
      </c>
      <c r="H170" s="14">
        <f>IFERROR(VLOOKUP(C170,SRA!B:T,18,0),"")</f>
        <v>1779.83</v>
      </c>
      <c r="I170" s="14">
        <f>IFERROR(VLOOKUP(C170,SRA!B:T,19,0),"")</f>
        <v>0</v>
      </c>
      <c r="J170" s="14">
        <f>IFERROR(VLOOKUP(C170,MARÇO!B:F,3,0),"")</f>
        <v>1779.83</v>
      </c>
      <c r="K170" s="14">
        <f t="shared" si="7"/>
        <v>406.83999999999992</v>
      </c>
      <c r="L170" s="14">
        <f>IFERROR(VLOOKUP(C170,MARÇO!B:H,7,0),"")</f>
        <v>1372.99</v>
      </c>
      <c r="M170" s="74" t="str">
        <f>IFERROR(VLOOKUP(C170,FÉRIAS!C:D,2,0),"")</f>
        <v/>
      </c>
    </row>
    <row r="171" spans="2:13" s="36" customFormat="1">
      <c r="B171" s="20">
        <f t="shared" si="8"/>
        <v>163</v>
      </c>
      <c r="C171" s="70">
        <v>2038</v>
      </c>
      <c r="D171" s="71" t="s">
        <v>95</v>
      </c>
      <c r="E171" s="20" t="str">
        <f>IFERROR(VLOOKUP(C171,SRA!B:I,8,0),"")</f>
        <v>CLT</v>
      </c>
      <c r="F171" s="32" t="s">
        <v>607</v>
      </c>
      <c r="G171" s="20" t="str">
        <f>IFERROR(VLOOKUP(VLOOKUP(C171,SRA!B:F,5,0),FUNÇÃO!A:B,2,0),"")</f>
        <v>OP. DE PROD. IND.</v>
      </c>
      <c r="H171" s="14">
        <f>IFERROR(VLOOKUP(C171,SRA!B:T,18,0),"")</f>
        <v>3001.2200000000003</v>
      </c>
      <c r="I171" s="14">
        <f>IFERROR(VLOOKUP(C171,SRA!B:T,19,0),"")</f>
        <v>0</v>
      </c>
      <c r="J171" s="14">
        <f>IFERROR(VLOOKUP(C171,MARÇO!B:F,3,0),"")</f>
        <v>3001.22</v>
      </c>
      <c r="K171" s="14">
        <f t="shared" si="7"/>
        <v>1381.75</v>
      </c>
      <c r="L171" s="14">
        <f>IFERROR(VLOOKUP(C171,MARÇO!B:H,7,0),"")</f>
        <v>1619.4699999999998</v>
      </c>
      <c r="M171" s="74" t="str">
        <f>IFERROR(VLOOKUP(C171,FÉRIAS!C:D,2,0),"")</f>
        <v/>
      </c>
    </row>
    <row r="172" spans="2:13" s="36" customFormat="1">
      <c r="B172" s="20">
        <f t="shared" si="8"/>
        <v>164</v>
      </c>
      <c r="C172" s="70">
        <v>2043</v>
      </c>
      <c r="D172" s="71" t="s">
        <v>96</v>
      </c>
      <c r="E172" s="20" t="str">
        <f>IFERROR(VLOOKUP(C172,SRA!B:I,8,0),"")</f>
        <v>CLT</v>
      </c>
      <c r="F172" s="32" t="s">
        <v>607</v>
      </c>
      <c r="G172" s="20" t="str">
        <f>IFERROR(VLOOKUP(VLOOKUP(C172,SRA!B:F,5,0),FUNÇÃO!A:B,2,0),"")</f>
        <v>OP. DE PROD. IND.</v>
      </c>
      <c r="H172" s="14">
        <f>IFERROR(VLOOKUP(C172,SRA!B:T,18,0),"")</f>
        <v>2514.9499999999998</v>
      </c>
      <c r="I172" s="14">
        <f>IFERROR(VLOOKUP(C172,SRA!B:T,19,0),"")</f>
        <v>0</v>
      </c>
      <c r="J172" s="14">
        <f>IFERROR(VLOOKUP(C172,MARÇO!B:F,3,0),"")</f>
        <v>3501.69</v>
      </c>
      <c r="K172" s="14">
        <f t="shared" si="7"/>
        <v>818.01000000000022</v>
      </c>
      <c r="L172" s="14">
        <f>IFERROR(VLOOKUP(C172,MARÇO!B:H,7,0),"")</f>
        <v>2683.68</v>
      </c>
      <c r="M172" s="74" t="str">
        <f>IFERROR(VLOOKUP(C172,FÉRIAS!C:D,2,0),"")</f>
        <v/>
      </c>
    </row>
    <row r="173" spans="2:13" s="36" customFormat="1">
      <c r="B173" s="20">
        <f t="shared" si="8"/>
        <v>165</v>
      </c>
      <c r="C173" s="70">
        <v>2052</v>
      </c>
      <c r="D173" s="71" t="s">
        <v>97</v>
      </c>
      <c r="E173" s="20" t="str">
        <f>IFERROR(VLOOKUP(C173,SRA!B:I,8,0),"")</f>
        <v>CLT</v>
      </c>
      <c r="F173" s="32" t="s">
        <v>607</v>
      </c>
      <c r="G173" s="20" t="str">
        <f>IFERROR(VLOOKUP(VLOOKUP(C173,SRA!B:F,5,0),FUNÇÃO!A:B,2,0),"")</f>
        <v>OP. DE PROD. IND.</v>
      </c>
      <c r="H173" s="14">
        <f>IFERROR(VLOOKUP(C173,SRA!B:T,18,0),"")</f>
        <v>2911.36</v>
      </c>
      <c r="I173" s="14">
        <f>IFERROR(VLOOKUP(C173,SRA!B:T,19,0),"")</f>
        <v>0</v>
      </c>
      <c r="J173" s="14">
        <f>IFERROR(VLOOKUP(C173,MARÇO!B:F,3,0),"")</f>
        <v>3864.55</v>
      </c>
      <c r="K173" s="14">
        <f t="shared" ref="K173:K236" si="9">J173-L173</f>
        <v>2874.69</v>
      </c>
      <c r="L173" s="14">
        <f>IFERROR(VLOOKUP(C173,MARÇO!B:H,7,0),"")</f>
        <v>989.86</v>
      </c>
      <c r="M173" s="74" t="str">
        <f>IFERROR(VLOOKUP(C173,FÉRIAS!C:D,2,0),"")</f>
        <v/>
      </c>
    </row>
    <row r="174" spans="2:13" s="36" customFormat="1">
      <c r="B174" s="20">
        <f t="shared" si="8"/>
        <v>166</v>
      </c>
      <c r="C174" s="70">
        <v>2063</v>
      </c>
      <c r="D174" s="71" t="s">
        <v>98</v>
      </c>
      <c r="E174" s="20" t="str">
        <f>IFERROR(VLOOKUP(C174,SRA!B:I,8,0),"")</f>
        <v>CLT</v>
      </c>
      <c r="F174" s="32" t="s">
        <v>607</v>
      </c>
      <c r="G174" s="20" t="str">
        <f>IFERROR(VLOOKUP(VLOOKUP(C174,SRA!B:F,5,0),FUNÇÃO!A:B,2,0),"")</f>
        <v>ANA MANUT ELET IN</v>
      </c>
      <c r="H174" s="14">
        <f>IFERROR(VLOOKUP(C174,SRA!B:T,18,0),"")</f>
        <v>12169.96</v>
      </c>
      <c r="I174" s="14">
        <f>IFERROR(VLOOKUP(C174,SRA!B:T,19,0),"")</f>
        <v>0</v>
      </c>
      <c r="J174" s="14">
        <f>IFERROR(VLOOKUP(C174,MARÇO!B:F,3,0),"")</f>
        <v>12169.96</v>
      </c>
      <c r="K174" s="14">
        <f t="shared" si="9"/>
        <v>5124.6399999999994</v>
      </c>
      <c r="L174" s="14">
        <f>IFERROR(VLOOKUP(C174,MARÇO!B:H,7,0),"")</f>
        <v>7045.32</v>
      </c>
      <c r="M174" s="74" t="str">
        <f>IFERROR(VLOOKUP(C174,FÉRIAS!C:D,2,0),"")</f>
        <v/>
      </c>
    </row>
    <row r="175" spans="2:13" s="36" customFormat="1">
      <c r="B175" s="20">
        <f t="shared" si="8"/>
        <v>167</v>
      </c>
      <c r="C175" s="70">
        <v>2065</v>
      </c>
      <c r="D175" s="71" t="s">
        <v>517</v>
      </c>
      <c r="E175" s="20" t="str">
        <f>IFERROR(VLOOKUP(C175,SRA!B:I,8,0),"")</f>
        <v>CLT</v>
      </c>
      <c r="F175" s="32" t="s">
        <v>747</v>
      </c>
      <c r="G175" s="20" t="str">
        <f>IFERROR(VLOOKUP(VLOOKUP(C175,SRA!B:F,5,0),FUNÇÃO!A:B,2,0),"")</f>
        <v>ANALISTA EM RH II</v>
      </c>
      <c r="H175" s="14">
        <f>IFERROR(VLOOKUP(C175,SRA!B:T,18,0),"")</f>
        <v>4911.0200000000004</v>
      </c>
      <c r="I175" s="14">
        <f>IFERROR(VLOOKUP(C175,SRA!B:T,19,0),"")</f>
        <v>0</v>
      </c>
      <c r="J175" s="14">
        <v>0</v>
      </c>
      <c r="K175" s="14">
        <f t="shared" si="9"/>
        <v>0</v>
      </c>
      <c r="L175" s="14">
        <v>0</v>
      </c>
      <c r="M175" s="74" t="str">
        <f>IFERROR(VLOOKUP(C175,FÉRIAS!C:D,2,0),"")</f>
        <v/>
      </c>
    </row>
    <row r="176" spans="2:13" s="36" customFormat="1">
      <c r="B176" s="20">
        <f t="shared" si="8"/>
        <v>168</v>
      </c>
      <c r="C176" s="70">
        <v>2069</v>
      </c>
      <c r="D176" s="71" t="s">
        <v>99</v>
      </c>
      <c r="E176" s="20" t="str">
        <f>IFERROR(VLOOKUP(C176,SRA!B:I,8,0),"")</f>
        <v>CLT</v>
      </c>
      <c r="F176" s="32" t="s">
        <v>607</v>
      </c>
      <c r="G176" s="20" t="str">
        <f>IFERROR(VLOOKUP(VLOOKUP(C176,SRA!B:F,5,0),FUNÇÃO!A:B,2,0),"")</f>
        <v>FARMACEUTICO IND</v>
      </c>
      <c r="H176" s="14">
        <f>IFERROR(VLOOKUP(C176,SRA!B:T,18,0),"")</f>
        <v>15520.32</v>
      </c>
      <c r="I176" s="14">
        <f>IFERROR(VLOOKUP(C176,SRA!B:T,19,0),"")</f>
        <v>0</v>
      </c>
      <c r="J176" s="14">
        <f>IFERROR(VLOOKUP(C176,MARÇO!B:F,3,0),"")</f>
        <v>15520.32</v>
      </c>
      <c r="K176" s="14">
        <f t="shared" si="9"/>
        <v>5251.84</v>
      </c>
      <c r="L176" s="14">
        <f>IFERROR(VLOOKUP(C176,MARÇO!B:H,7,0),"")</f>
        <v>10268.48</v>
      </c>
      <c r="M176" s="74" t="str">
        <f>IFERROR(VLOOKUP(C176,FÉRIAS!C:D,2,0),"")</f>
        <v/>
      </c>
    </row>
    <row r="177" spans="2:13" s="36" customFormat="1">
      <c r="B177" s="20">
        <f t="shared" si="8"/>
        <v>169</v>
      </c>
      <c r="C177" s="70">
        <v>2079</v>
      </c>
      <c r="D177" s="71" t="s">
        <v>100</v>
      </c>
      <c r="E177" s="20" t="str">
        <f>IFERROR(VLOOKUP(C177,SRA!B:I,8,0),"")</f>
        <v>CLT</v>
      </c>
      <c r="F177" s="32" t="s">
        <v>607</v>
      </c>
      <c r="G177" s="20" t="str">
        <f>IFERROR(VLOOKUP(VLOOKUP(C177,SRA!B:F,5,0),FUNÇÃO!A:B,2,0),"")</f>
        <v>OP. DE PROD. IND.</v>
      </c>
      <c r="H177" s="14">
        <f>IFERROR(VLOOKUP(C177,SRA!B:T,18,0),"")</f>
        <v>2514.9499999999998</v>
      </c>
      <c r="I177" s="14">
        <f>IFERROR(VLOOKUP(C177,SRA!B:T,19,0),"")</f>
        <v>0</v>
      </c>
      <c r="J177" s="14">
        <f>IFERROR(VLOOKUP(C177,MARÇO!B:F,3,0),"")</f>
        <v>2519.2399999999998</v>
      </c>
      <c r="K177" s="14">
        <f t="shared" si="9"/>
        <v>1233.4099999999999</v>
      </c>
      <c r="L177" s="14">
        <f>IFERROR(VLOOKUP(C177,MARÇO!B:H,7,0),"")</f>
        <v>1285.83</v>
      </c>
      <c r="M177" s="74" t="str">
        <f>IFERROR(VLOOKUP(C177,FÉRIAS!C:D,2,0),"")</f>
        <v/>
      </c>
    </row>
    <row r="178" spans="2:13" s="36" customFormat="1">
      <c r="B178" s="20">
        <f t="shared" si="8"/>
        <v>170</v>
      </c>
      <c r="C178" s="70">
        <v>2086</v>
      </c>
      <c r="D178" s="71" t="s">
        <v>101</v>
      </c>
      <c r="E178" s="20" t="str">
        <f>IFERROR(VLOOKUP(C178,SRA!B:I,8,0),"")</f>
        <v>CLT</v>
      </c>
      <c r="F178" s="32" t="s">
        <v>607</v>
      </c>
      <c r="G178" s="20" t="str">
        <f>IFERROR(VLOOKUP(VLOOKUP(C178,SRA!B:F,5,0),FUNÇÃO!A:B,2,0),"")</f>
        <v>ASS. DE SERVICOS</v>
      </c>
      <c r="H178" s="14">
        <f>IFERROR(VLOOKUP(C178,SRA!B:T,18,0),"")</f>
        <v>1470.44</v>
      </c>
      <c r="I178" s="14">
        <f>IFERROR(VLOOKUP(C178,SRA!B:T,19,0),"")</f>
        <v>708.95</v>
      </c>
      <c r="J178" s="14">
        <f>IFERROR(VLOOKUP(C178,MARÇO!B:F,3,0),"")</f>
        <v>2179.39</v>
      </c>
      <c r="K178" s="14">
        <f t="shared" si="9"/>
        <v>472.73</v>
      </c>
      <c r="L178" s="14">
        <f>IFERROR(VLOOKUP(C178,MARÇO!B:H,7,0),"")</f>
        <v>1706.6599999999999</v>
      </c>
      <c r="M178" s="74" t="str">
        <f>IFERROR(VLOOKUP(C178,FÉRIAS!C:D,2,0),"")</f>
        <v/>
      </c>
    </row>
    <row r="179" spans="2:13" s="36" customFormat="1">
      <c r="B179" s="20">
        <f t="shared" si="8"/>
        <v>171</v>
      </c>
      <c r="C179" s="70">
        <v>2092</v>
      </c>
      <c r="D179" s="71" t="s">
        <v>102</v>
      </c>
      <c r="E179" s="20" t="str">
        <f>IFERROR(VLOOKUP(C179,SRA!B:I,8,0),"")</f>
        <v>CLT</v>
      </c>
      <c r="F179" s="32" t="s">
        <v>607</v>
      </c>
      <c r="G179" s="20" t="str">
        <f>IFERROR(VLOOKUP(VLOOKUP(C179,SRA!B:F,5,0),FUNÇÃO!A:B,2,0),"")</f>
        <v>TEC. EM OPTICA</v>
      </c>
      <c r="H179" s="14">
        <f>IFERROR(VLOOKUP(C179,SRA!B:T,18,0),"")</f>
        <v>1962.27</v>
      </c>
      <c r="I179" s="14">
        <f>IFERROR(VLOOKUP(C179,SRA!B:T,19,0),"")</f>
        <v>0</v>
      </c>
      <c r="J179" s="14">
        <f>IFERROR(VLOOKUP(C179,MARÇO!B:F,3,0),"")</f>
        <v>1962.27</v>
      </c>
      <c r="K179" s="14">
        <f t="shared" si="9"/>
        <v>794.78</v>
      </c>
      <c r="L179" s="14">
        <f>IFERROR(VLOOKUP(C179,MARÇO!B:H,7,0),"")</f>
        <v>1167.49</v>
      </c>
      <c r="M179" s="74" t="str">
        <f>IFERROR(VLOOKUP(C179,FÉRIAS!C:D,2,0),"")</f>
        <v/>
      </c>
    </row>
    <row r="180" spans="2:13" s="36" customFormat="1">
      <c r="B180" s="20">
        <f t="shared" si="8"/>
        <v>172</v>
      </c>
      <c r="C180" s="70">
        <v>2093</v>
      </c>
      <c r="D180" s="71" t="s">
        <v>103</v>
      </c>
      <c r="E180" s="20" t="str">
        <f>IFERROR(VLOOKUP(C180,SRA!B:I,8,0),"")</f>
        <v>CLT</v>
      </c>
      <c r="F180" s="32" t="s">
        <v>607</v>
      </c>
      <c r="G180" s="20" t="str">
        <f>IFERROR(VLOOKUP(VLOOKUP(C180,SRA!B:F,5,0),FUNÇÃO!A:B,2,0),"")</f>
        <v>TEC. EM OPTICA</v>
      </c>
      <c r="H180" s="14">
        <f>IFERROR(VLOOKUP(C180,SRA!B:T,18,0),"")</f>
        <v>1779.83</v>
      </c>
      <c r="I180" s="14">
        <f>IFERROR(VLOOKUP(C180,SRA!B:T,19,0),"")</f>
        <v>0</v>
      </c>
      <c r="J180" s="14">
        <f>IFERROR(VLOOKUP(C180,MARÇO!B:F,3,0),"")</f>
        <v>2050.13</v>
      </c>
      <c r="K180" s="14">
        <f t="shared" si="9"/>
        <v>1355.2000000000003</v>
      </c>
      <c r="L180" s="14">
        <f>IFERROR(VLOOKUP(C180,MARÇO!B:H,7,0),"")</f>
        <v>694.93</v>
      </c>
      <c r="M180" s="74" t="str">
        <f>IFERROR(VLOOKUP(C180,FÉRIAS!C:D,2,0),"")</f>
        <v/>
      </c>
    </row>
    <row r="181" spans="2:13" s="36" customFormat="1">
      <c r="B181" s="20">
        <f t="shared" si="8"/>
        <v>173</v>
      </c>
      <c r="C181" s="70">
        <v>2096</v>
      </c>
      <c r="D181" s="71" t="s">
        <v>432</v>
      </c>
      <c r="E181" s="20" t="str">
        <f>IFERROR(VLOOKUP(C181,SRA!B:I,8,0),"")</f>
        <v>CLT</v>
      </c>
      <c r="F181" s="32" t="s">
        <v>607</v>
      </c>
      <c r="G181" s="20" t="str">
        <f>IFERROR(VLOOKUP(VLOOKUP(C181,SRA!B:F,5,0),FUNÇÃO!A:B,2,0),"")</f>
        <v>VIGILANTE 2</v>
      </c>
      <c r="H181" s="14">
        <f>IFERROR(VLOOKUP(C181,SRA!B:T,18,0),"")</f>
        <v>2514.9499999999998</v>
      </c>
      <c r="I181" s="14">
        <f>IFERROR(VLOOKUP(C181,SRA!B:T,19,0),"")</f>
        <v>0</v>
      </c>
      <c r="J181" s="14">
        <f>IFERROR(VLOOKUP(C181,MARÇO!B:F,3,0),"")</f>
        <v>3269.44</v>
      </c>
      <c r="K181" s="14">
        <f t="shared" si="9"/>
        <v>1121.02</v>
      </c>
      <c r="L181" s="14">
        <f>IFERROR(VLOOKUP(C181,MARÇO!B:H,7,0),"")</f>
        <v>2148.42</v>
      </c>
      <c r="M181" s="74" t="str">
        <f>IFERROR(VLOOKUP(C181,FÉRIAS!C:D,2,0),"")</f>
        <v/>
      </c>
    </row>
    <row r="182" spans="2:13" s="36" customFormat="1">
      <c r="B182" s="20">
        <f t="shared" si="8"/>
        <v>174</v>
      </c>
      <c r="C182" s="70">
        <v>2101</v>
      </c>
      <c r="D182" s="71" t="s">
        <v>104</v>
      </c>
      <c r="E182" s="20" t="str">
        <f>IFERROR(VLOOKUP(C182,SRA!B:I,8,0),"")</f>
        <v>CLT</v>
      </c>
      <c r="F182" s="32" t="s">
        <v>607</v>
      </c>
      <c r="G182" s="20" t="str">
        <f>IFERROR(VLOOKUP(VLOOKUP(C182,SRA!B:F,5,0),FUNÇÃO!A:B,2,0),"")</f>
        <v>OP. DE PROD. IND.</v>
      </c>
      <c r="H182" s="14">
        <f>IFERROR(VLOOKUP(C182,SRA!B:T,18,0),"")</f>
        <v>2514.9499999999998</v>
      </c>
      <c r="I182" s="14">
        <f>IFERROR(VLOOKUP(C182,SRA!B:T,19,0),"")</f>
        <v>0</v>
      </c>
      <c r="J182" s="14">
        <f>IFERROR(VLOOKUP(C182,MARÇO!B:F,3,0),"")</f>
        <v>2514.9499999999998</v>
      </c>
      <c r="K182" s="14">
        <f t="shared" si="9"/>
        <v>1170.0299999999997</v>
      </c>
      <c r="L182" s="14">
        <f>IFERROR(VLOOKUP(C182,MARÇO!B:H,7,0),"")</f>
        <v>1344.92</v>
      </c>
      <c r="M182" s="74" t="str">
        <f>IFERROR(VLOOKUP(C182,FÉRIAS!C:D,2,0),"")</f>
        <v/>
      </c>
    </row>
    <row r="183" spans="2:13" s="36" customFormat="1">
      <c r="B183" s="20">
        <f t="shared" si="8"/>
        <v>175</v>
      </c>
      <c r="C183" s="70">
        <v>2115</v>
      </c>
      <c r="D183" s="71" t="s">
        <v>445</v>
      </c>
      <c r="E183" s="20" t="str">
        <f>IFERROR(VLOOKUP(C183,SRA!B:I,8,0),"")</f>
        <v>CLT</v>
      </c>
      <c r="F183" s="32" t="s">
        <v>607</v>
      </c>
      <c r="G183" s="20" t="str">
        <f>IFERROR(VLOOKUP(VLOOKUP(C183,SRA!B:F,5,0),FUNÇÃO!A:B,2,0),"")</f>
        <v>VIGILANTE 2</v>
      </c>
      <c r="H183" s="14">
        <f>IFERROR(VLOOKUP(C183,SRA!B:T,18,0),"")</f>
        <v>2514.9499999999998</v>
      </c>
      <c r="I183" s="14">
        <f>IFERROR(VLOOKUP(C183,SRA!B:T,19,0),"")</f>
        <v>0</v>
      </c>
      <c r="J183" s="14">
        <f>IFERROR(VLOOKUP(C183,MARÇO!B:F,3,0),"")</f>
        <v>3269.44</v>
      </c>
      <c r="K183" s="14">
        <f t="shared" si="9"/>
        <v>843.58000000000038</v>
      </c>
      <c r="L183" s="14">
        <f>IFERROR(VLOOKUP(C183,MARÇO!B:H,7,0),"")</f>
        <v>2425.8599999999997</v>
      </c>
      <c r="M183" s="74" t="str">
        <f>IFERROR(VLOOKUP(C183,FÉRIAS!C:D,2,0),"")</f>
        <v/>
      </c>
    </row>
    <row r="184" spans="2:13" s="36" customFormat="1">
      <c r="B184" s="20">
        <f t="shared" si="8"/>
        <v>176</v>
      </c>
      <c r="C184" s="70">
        <v>2117</v>
      </c>
      <c r="D184" s="71" t="s">
        <v>105</v>
      </c>
      <c r="E184" s="20" t="str">
        <f>IFERROR(VLOOKUP(C184,SRA!B:I,8,0),"")</f>
        <v>CLT</v>
      </c>
      <c r="F184" s="32" t="s">
        <v>607</v>
      </c>
      <c r="G184" s="20" t="str">
        <f>IFERROR(VLOOKUP(VLOOKUP(C184,SRA!B:F,5,0),FUNÇÃO!A:B,2,0),"")</f>
        <v>ASS. DE SERVICOS</v>
      </c>
      <c r="H184" s="14">
        <f>IFERROR(VLOOKUP(C184,SRA!B:T,18,0),"")</f>
        <v>1876.7</v>
      </c>
      <c r="I184" s="14">
        <f>IFERROR(VLOOKUP(C184,SRA!B:T,19,0),"")</f>
        <v>0</v>
      </c>
      <c r="J184" s="14">
        <f>IFERROR(VLOOKUP(C184,MARÇO!B:F,3,0),"")</f>
        <v>1876.7</v>
      </c>
      <c r="K184" s="14">
        <f t="shared" si="9"/>
        <v>322.41000000000008</v>
      </c>
      <c r="L184" s="14">
        <f>IFERROR(VLOOKUP(C184,MARÇO!B:H,7,0),"")</f>
        <v>1554.29</v>
      </c>
      <c r="M184" s="74" t="str">
        <f>IFERROR(VLOOKUP(C184,FÉRIAS!C:D,2,0),"")</f>
        <v/>
      </c>
    </row>
    <row r="185" spans="2:13" s="36" customFormat="1">
      <c r="B185" s="20">
        <f t="shared" si="8"/>
        <v>177</v>
      </c>
      <c r="C185" s="70">
        <v>2120</v>
      </c>
      <c r="D185" s="71" t="s">
        <v>106</v>
      </c>
      <c r="E185" s="20" t="str">
        <f>IFERROR(VLOOKUP(C185,SRA!B:I,8,0),"")</f>
        <v>CLT</v>
      </c>
      <c r="F185" s="32" t="s">
        <v>607</v>
      </c>
      <c r="G185" s="20" t="str">
        <f>IFERROR(VLOOKUP(VLOOKUP(C185,SRA!B:F,5,0),FUNÇÃO!A:B,2,0),"")</f>
        <v>ASS. DE SERVICOS</v>
      </c>
      <c r="H185" s="14">
        <f>IFERROR(VLOOKUP(C185,SRA!B:T,18,0),"")</f>
        <v>1994.99</v>
      </c>
      <c r="I185" s="14">
        <f>IFERROR(VLOOKUP(C185,SRA!B:T,19,0),"")</f>
        <v>0</v>
      </c>
      <c r="J185" s="14">
        <f>IFERROR(VLOOKUP(C185,MARÇO!B:F,3,0),"")</f>
        <v>1994.99</v>
      </c>
      <c r="K185" s="14">
        <f t="shared" si="9"/>
        <v>637.06000000000017</v>
      </c>
      <c r="L185" s="14">
        <f>IFERROR(VLOOKUP(C185,MARÇO!B:H,7,0),"")</f>
        <v>1357.9299999999998</v>
      </c>
      <c r="M185" s="74" t="str">
        <f>IFERROR(VLOOKUP(C185,FÉRIAS!C:D,2,0),"")</f>
        <v/>
      </c>
    </row>
    <row r="186" spans="2:13" s="36" customFormat="1">
      <c r="B186" s="20">
        <f t="shared" si="8"/>
        <v>178</v>
      </c>
      <c r="C186" s="70">
        <v>2121</v>
      </c>
      <c r="D186" s="71" t="s">
        <v>107</v>
      </c>
      <c r="E186" s="20" t="str">
        <f>IFERROR(VLOOKUP(C186,SRA!B:I,8,0),"")</f>
        <v>CLT</v>
      </c>
      <c r="F186" s="32" t="s">
        <v>607</v>
      </c>
      <c r="G186" s="20" t="str">
        <f>IFERROR(VLOOKUP(VLOOKUP(C186,SRA!B:F,5,0),FUNÇÃO!A:B,2,0),"")</f>
        <v>TEC. EM OPTICA</v>
      </c>
      <c r="H186" s="14">
        <f>IFERROR(VLOOKUP(C186,SRA!B:T,18,0),"")</f>
        <v>1779.83</v>
      </c>
      <c r="I186" s="14">
        <f>IFERROR(VLOOKUP(C186,SRA!B:T,19,0),"")</f>
        <v>0</v>
      </c>
      <c r="J186" s="14">
        <f>IFERROR(VLOOKUP(C186,MARÇO!B:F,3,0),"")</f>
        <v>1779.84</v>
      </c>
      <c r="K186" s="14">
        <f t="shared" si="9"/>
        <v>614.82999999999993</v>
      </c>
      <c r="L186" s="14">
        <f>IFERROR(VLOOKUP(C186,MARÇO!B:H,7,0),"")</f>
        <v>1165.01</v>
      </c>
      <c r="M186" s="74" t="str">
        <f>IFERROR(VLOOKUP(C186,FÉRIAS!C:D,2,0),"")</f>
        <v/>
      </c>
    </row>
    <row r="187" spans="2:13" s="36" customFormat="1">
      <c r="B187" s="20">
        <f t="shared" si="8"/>
        <v>179</v>
      </c>
      <c r="C187" s="70">
        <v>2122</v>
      </c>
      <c r="D187" s="71" t="s">
        <v>108</v>
      </c>
      <c r="E187" s="20" t="str">
        <f>IFERROR(VLOOKUP(C187,SRA!B:I,8,0),"")</f>
        <v>CLT</v>
      </c>
      <c r="F187" s="32" t="s">
        <v>607</v>
      </c>
      <c r="G187" s="20" t="str">
        <f>IFERROR(VLOOKUP(VLOOKUP(C187,SRA!B:F,5,0),FUNÇÃO!A:B,2,0),"")</f>
        <v>TEC. EM OPTICA</v>
      </c>
      <c r="H187" s="14">
        <f>IFERROR(VLOOKUP(C187,SRA!B:T,18,0),"")</f>
        <v>1779.83</v>
      </c>
      <c r="I187" s="14">
        <f>IFERROR(VLOOKUP(C187,SRA!B:T,19,0),"")</f>
        <v>0</v>
      </c>
      <c r="J187" s="14">
        <f>IFERROR(VLOOKUP(C187,MARÇO!B:F,3,0),"")</f>
        <v>1779.83</v>
      </c>
      <c r="K187" s="14">
        <f t="shared" si="9"/>
        <v>977.16</v>
      </c>
      <c r="L187" s="14">
        <f>IFERROR(VLOOKUP(C187,MARÇO!B:H,7,0),"")</f>
        <v>802.67</v>
      </c>
      <c r="M187" s="74" t="str">
        <f>IFERROR(VLOOKUP(C187,FÉRIAS!C:D,2,0),"")</f>
        <v/>
      </c>
    </row>
    <row r="188" spans="2:13" s="36" customFormat="1">
      <c r="B188" s="20">
        <f t="shared" si="8"/>
        <v>180</v>
      </c>
      <c r="C188" s="70">
        <v>2124</v>
      </c>
      <c r="D188" s="71" t="s">
        <v>436</v>
      </c>
      <c r="E188" s="20" t="str">
        <f>IFERROR(VLOOKUP(C188,SRA!B:I,8,0),"")</f>
        <v>CLT</v>
      </c>
      <c r="F188" s="32" t="s">
        <v>607</v>
      </c>
      <c r="G188" s="20" t="str">
        <f>IFERROR(VLOOKUP(VLOOKUP(C188,SRA!B:F,5,0),FUNÇÃO!A:B,2,0),"")</f>
        <v>VIGILANTE 2</v>
      </c>
      <c r="H188" s="14">
        <f>IFERROR(VLOOKUP(C188,SRA!B:T,18,0),"")</f>
        <v>2514.9499999999998</v>
      </c>
      <c r="I188" s="14">
        <f>IFERROR(VLOOKUP(C188,SRA!B:T,19,0),"")</f>
        <v>0</v>
      </c>
      <c r="J188" s="14">
        <f>IFERROR(VLOOKUP(C188,MARÇO!B:F,3,0),"")</f>
        <v>3269.44</v>
      </c>
      <c r="K188" s="14">
        <f t="shared" si="9"/>
        <v>848.84000000000015</v>
      </c>
      <c r="L188" s="14">
        <f>IFERROR(VLOOKUP(C188,MARÇO!B:H,7,0),"")</f>
        <v>2420.6</v>
      </c>
      <c r="M188" s="74" t="str">
        <f>IFERROR(VLOOKUP(C188,FÉRIAS!C:D,2,0),"")</f>
        <v/>
      </c>
    </row>
    <row r="189" spans="2:13" s="36" customFormat="1">
      <c r="B189" s="20">
        <f t="shared" si="8"/>
        <v>181</v>
      </c>
      <c r="C189" s="70">
        <v>2125</v>
      </c>
      <c r="D189" s="71" t="s">
        <v>109</v>
      </c>
      <c r="E189" s="20" t="str">
        <f>IFERROR(VLOOKUP(C189,SRA!B:I,8,0),"")</f>
        <v>CLT</v>
      </c>
      <c r="F189" s="32" t="s">
        <v>607</v>
      </c>
      <c r="G189" s="20" t="str">
        <f>IFERROR(VLOOKUP(VLOOKUP(C189,SRA!B:F,5,0),FUNÇÃO!A:B,2,0),"")</f>
        <v>OP. DE PROD. IND.</v>
      </c>
      <c r="H189" s="14">
        <f>IFERROR(VLOOKUP(C189,SRA!B:T,18,0),"")</f>
        <v>2772.72</v>
      </c>
      <c r="I189" s="14">
        <f>IFERROR(VLOOKUP(C189,SRA!B:T,19,0),"")</f>
        <v>708.95</v>
      </c>
      <c r="J189" s="14">
        <f>IFERROR(VLOOKUP(C189,MARÇO!B:F,3,0),"")</f>
        <v>3481.67</v>
      </c>
      <c r="K189" s="14">
        <f t="shared" si="9"/>
        <v>1159.9099999999999</v>
      </c>
      <c r="L189" s="14">
        <f>IFERROR(VLOOKUP(C189,MARÇO!B:H,7,0),"")</f>
        <v>2321.7600000000002</v>
      </c>
      <c r="M189" s="74" t="str">
        <f>IFERROR(VLOOKUP(C189,FÉRIAS!C:D,2,0),"")</f>
        <v/>
      </c>
    </row>
    <row r="190" spans="2:13" s="36" customFormat="1">
      <c r="B190" s="20">
        <f t="shared" si="8"/>
        <v>182</v>
      </c>
      <c r="C190" s="70">
        <v>2126</v>
      </c>
      <c r="D190" s="71" t="s">
        <v>110</v>
      </c>
      <c r="E190" s="20" t="str">
        <f>IFERROR(VLOOKUP(C190,SRA!B:I,8,0),"")</f>
        <v>CLT</v>
      </c>
      <c r="F190" s="32" t="s">
        <v>607</v>
      </c>
      <c r="G190" s="20" t="str">
        <f>IFERROR(VLOOKUP(VLOOKUP(C190,SRA!B:F,5,0),FUNÇÃO!A:B,2,0),"")</f>
        <v>OP. DE PROD. IND.</v>
      </c>
      <c r="H190" s="14">
        <f>IFERROR(VLOOKUP(C190,SRA!B:T,18,0),"")</f>
        <v>2772.72</v>
      </c>
      <c r="I190" s="14">
        <f>IFERROR(VLOOKUP(C190,SRA!B:T,19,0),"")</f>
        <v>0</v>
      </c>
      <c r="J190" s="14">
        <f>IFERROR(VLOOKUP(C190,MARÇO!B:F,3,0),"")</f>
        <v>2772.72</v>
      </c>
      <c r="K190" s="14">
        <f t="shared" si="9"/>
        <v>1391.62</v>
      </c>
      <c r="L190" s="14">
        <f>IFERROR(VLOOKUP(C190,MARÇO!B:H,7,0),"")</f>
        <v>1381.1</v>
      </c>
      <c r="M190" s="74" t="str">
        <f>IFERROR(VLOOKUP(C190,FÉRIAS!C:D,2,0),"")</f>
        <v/>
      </c>
    </row>
    <row r="191" spans="2:13" s="36" customFormat="1">
      <c r="B191" s="20">
        <f t="shared" si="8"/>
        <v>183</v>
      </c>
      <c r="C191" s="70">
        <v>2128</v>
      </c>
      <c r="D191" s="71" t="s">
        <v>111</v>
      </c>
      <c r="E191" s="20" t="str">
        <f>IFERROR(VLOOKUP(C191,SRA!B:I,8,0),"")</f>
        <v>CLT</v>
      </c>
      <c r="F191" s="32" t="s">
        <v>607</v>
      </c>
      <c r="G191" s="20" t="str">
        <f>IFERROR(VLOOKUP(VLOOKUP(C191,SRA!B:F,5,0),FUNÇÃO!A:B,2,0),"")</f>
        <v>OP. DE PROD. IND.</v>
      </c>
      <c r="H191" s="14">
        <f>IFERROR(VLOOKUP(C191,SRA!B:T,18,0),"")</f>
        <v>7613.57</v>
      </c>
      <c r="I191" s="14">
        <f>IFERROR(VLOOKUP(C191,SRA!B:T,19,0),"")</f>
        <v>0</v>
      </c>
      <c r="J191" s="14">
        <f>IFERROR(VLOOKUP(C191,MARÇO!B:F,3,0),"")</f>
        <v>7883.87</v>
      </c>
      <c r="K191" s="14">
        <f t="shared" si="9"/>
        <v>4264.2699999999995</v>
      </c>
      <c r="L191" s="14">
        <f>IFERROR(VLOOKUP(C191,MARÇO!B:H,7,0),"")</f>
        <v>3619.6000000000004</v>
      </c>
      <c r="M191" s="74" t="str">
        <f>IFERROR(VLOOKUP(C191,FÉRIAS!C:D,2,0),"")</f>
        <v/>
      </c>
    </row>
    <row r="192" spans="2:13" s="36" customFormat="1">
      <c r="B192" s="20">
        <f t="shared" si="8"/>
        <v>184</v>
      </c>
      <c r="C192" s="70">
        <v>2129</v>
      </c>
      <c r="D192" s="71" t="s">
        <v>112</v>
      </c>
      <c r="E192" s="20" t="str">
        <f>IFERROR(VLOOKUP(C192,SRA!B:I,8,0),"")</f>
        <v>CLT</v>
      </c>
      <c r="F192" s="32" t="s">
        <v>607</v>
      </c>
      <c r="G192" s="20" t="str">
        <f>IFERROR(VLOOKUP(VLOOKUP(C192,SRA!B:F,5,0),FUNÇÃO!A:B,2,0),"")</f>
        <v>TEC UTI TRA EFLUE</v>
      </c>
      <c r="H192" s="14">
        <f>IFERROR(VLOOKUP(C192,SRA!B:T,18,0),"")</f>
        <v>1614.36</v>
      </c>
      <c r="I192" s="14">
        <f>IFERROR(VLOOKUP(C192,SRA!B:T,19,0),"")</f>
        <v>0</v>
      </c>
      <c r="J192" s="14">
        <f>IFERROR(VLOOKUP(C192,MARÇO!B:F,3,0),"")</f>
        <v>2302.66</v>
      </c>
      <c r="K192" s="14">
        <f t="shared" si="9"/>
        <v>880.5</v>
      </c>
      <c r="L192" s="14">
        <f>IFERROR(VLOOKUP(C192,MARÇO!B:H,7,0),"")</f>
        <v>1422.1599999999999</v>
      </c>
      <c r="M192" s="74" t="str">
        <f>IFERROR(VLOOKUP(C192,FÉRIAS!C:D,2,0),"")</f>
        <v/>
      </c>
    </row>
    <row r="193" spans="2:13" s="36" customFormat="1">
      <c r="B193" s="20">
        <f t="shared" si="8"/>
        <v>185</v>
      </c>
      <c r="C193" s="70">
        <v>2130</v>
      </c>
      <c r="D193" s="71" t="s">
        <v>113</v>
      </c>
      <c r="E193" s="20" t="str">
        <f>IFERROR(VLOOKUP(C193,SRA!B:I,8,0),"")</f>
        <v>CLT</v>
      </c>
      <c r="F193" s="32" t="s">
        <v>607</v>
      </c>
      <c r="G193" s="20" t="str">
        <f>IFERROR(VLOOKUP(VLOOKUP(C193,SRA!B:F,5,0),FUNÇÃO!A:B,2,0),"")</f>
        <v>TEC EM UTI CALDEI</v>
      </c>
      <c r="H193" s="14">
        <f>IFERROR(VLOOKUP(C193,SRA!B:T,18,0),"")</f>
        <v>1614.36</v>
      </c>
      <c r="I193" s="14">
        <f>IFERROR(VLOOKUP(C193,SRA!B:T,19,0),"")</f>
        <v>0</v>
      </c>
      <c r="J193" s="14">
        <f>IFERROR(VLOOKUP(C193,MARÇO!B:F,3,0),"")</f>
        <v>1614.36</v>
      </c>
      <c r="K193" s="14">
        <f t="shared" si="9"/>
        <v>407.43999999999983</v>
      </c>
      <c r="L193" s="14">
        <f>IFERROR(VLOOKUP(C193,MARÇO!B:H,7,0),"")</f>
        <v>1206.92</v>
      </c>
      <c r="M193" s="74" t="str">
        <f>IFERROR(VLOOKUP(C193,FÉRIAS!C:D,2,0),"")</f>
        <v/>
      </c>
    </row>
    <row r="194" spans="2:13" s="36" customFormat="1">
      <c r="B194" s="20">
        <f t="shared" si="8"/>
        <v>186</v>
      </c>
      <c r="C194" s="70">
        <v>2131</v>
      </c>
      <c r="D194" s="71" t="s">
        <v>114</v>
      </c>
      <c r="E194" s="20" t="str">
        <f>IFERROR(VLOOKUP(C194,SRA!B:I,8,0),"")</f>
        <v>CLT</v>
      </c>
      <c r="F194" s="32" t="s">
        <v>607</v>
      </c>
      <c r="G194" s="20" t="str">
        <f>IFERROR(VLOOKUP(VLOOKUP(C194,SRA!B:F,5,0),FUNÇÃO!A:B,2,0),"")</f>
        <v>OP. DE PROD. IND.</v>
      </c>
      <c r="H194" s="14">
        <f>IFERROR(VLOOKUP(C194,SRA!B:T,18,0),"")</f>
        <v>2514.9499999999998</v>
      </c>
      <c r="I194" s="14">
        <f>IFERROR(VLOOKUP(C194,SRA!B:T,19,0),"")</f>
        <v>0</v>
      </c>
      <c r="J194" s="14">
        <f>IFERROR(VLOOKUP(C194,MARÇO!B:F,3,0),"")</f>
        <v>3465.36</v>
      </c>
      <c r="K194" s="14">
        <f t="shared" si="9"/>
        <v>1979.38</v>
      </c>
      <c r="L194" s="14">
        <f>IFERROR(VLOOKUP(C194,MARÇO!B:H,7,0),"")</f>
        <v>1485.98</v>
      </c>
      <c r="M194" s="74" t="str">
        <f>IFERROR(VLOOKUP(C194,FÉRIAS!C:D,2,0),"")</f>
        <v/>
      </c>
    </row>
    <row r="195" spans="2:13" s="36" customFormat="1">
      <c r="B195" s="20">
        <f t="shared" si="8"/>
        <v>187</v>
      </c>
      <c r="C195" s="70">
        <v>2134</v>
      </c>
      <c r="D195" s="71" t="s">
        <v>115</v>
      </c>
      <c r="E195" s="20" t="str">
        <f>IFERROR(VLOOKUP(C195,SRA!B:I,8,0),"")</f>
        <v>CLT</v>
      </c>
      <c r="F195" s="32" t="s">
        <v>607</v>
      </c>
      <c r="G195" s="20" t="str">
        <f>IFERROR(VLOOKUP(VLOOKUP(C195,SRA!B:F,5,0),FUNÇÃO!A:B,2,0),"")</f>
        <v>OP. DE PROD. IND.</v>
      </c>
      <c r="H195" s="14">
        <f>IFERROR(VLOOKUP(C195,SRA!B:T,18,0),"")</f>
        <v>2772.72</v>
      </c>
      <c r="I195" s="14">
        <f>IFERROR(VLOOKUP(C195,SRA!B:T,19,0),"")</f>
        <v>0</v>
      </c>
      <c r="J195" s="14">
        <f>IFERROR(VLOOKUP(C195,MARÇO!B:F,3,0),"")</f>
        <v>2772.72</v>
      </c>
      <c r="K195" s="14">
        <f t="shared" si="9"/>
        <v>1272.7499999999998</v>
      </c>
      <c r="L195" s="14">
        <f>IFERROR(VLOOKUP(C195,MARÇO!B:H,7,0),"")</f>
        <v>1499.97</v>
      </c>
      <c r="M195" s="74" t="str">
        <f>IFERROR(VLOOKUP(C195,FÉRIAS!C:D,2,0),"")</f>
        <v/>
      </c>
    </row>
    <row r="196" spans="2:13" s="36" customFormat="1">
      <c r="B196" s="20">
        <f t="shared" si="8"/>
        <v>188</v>
      </c>
      <c r="C196" s="70">
        <v>2136</v>
      </c>
      <c r="D196" s="71" t="s">
        <v>116</v>
      </c>
      <c r="E196" s="20" t="str">
        <f>IFERROR(VLOOKUP(C196,SRA!B:I,8,0),"")</f>
        <v>CLT</v>
      </c>
      <c r="F196" s="32" t="s">
        <v>607</v>
      </c>
      <c r="G196" s="20" t="str">
        <f>IFERROR(VLOOKUP(VLOOKUP(C196,SRA!B:F,5,0),FUNÇÃO!A:B,2,0),"")</f>
        <v>ASS. DE SERVICOS</v>
      </c>
      <c r="H196" s="14">
        <f>IFERROR(VLOOKUP(C196,SRA!B:T,18,0),"")</f>
        <v>1621.15</v>
      </c>
      <c r="I196" s="14">
        <f>IFERROR(VLOOKUP(C196,SRA!B:T,19,0),"")</f>
        <v>708.95</v>
      </c>
      <c r="J196" s="14">
        <f>IFERROR(VLOOKUP(C196,MARÇO!B:F,3,0),"")</f>
        <v>2330.1</v>
      </c>
      <c r="K196" s="14">
        <f t="shared" si="9"/>
        <v>813.52</v>
      </c>
      <c r="L196" s="14">
        <f>IFERROR(VLOOKUP(C196,MARÇO!B:H,7,0),"")</f>
        <v>1516.58</v>
      </c>
      <c r="M196" s="74" t="str">
        <f>IFERROR(VLOOKUP(C196,FÉRIAS!C:D,2,0),"")</f>
        <v/>
      </c>
    </row>
    <row r="197" spans="2:13" s="36" customFormat="1">
      <c r="B197" s="20">
        <f t="shared" si="8"/>
        <v>189</v>
      </c>
      <c r="C197" s="70">
        <v>2137</v>
      </c>
      <c r="D197" s="71" t="s">
        <v>117</v>
      </c>
      <c r="E197" s="20" t="str">
        <f>IFERROR(VLOOKUP(C197,SRA!B:I,8,0),"")</f>
        <v>CLT</v>
      </c>
      <c r="F197" s="32" t="s">
        <v>607</v>
      </c>
      <c r="G197" s="20" t="str">
        <f>IFERROR(VLOOKUP(VLOOKUP(C197,SRA!B:F,5,0),FUNÇÃO!A:B,2,0),"")</f>
        <v>ANALISTA CONTABIL</v>
      </c>
      <c r="H197" s="14">
        <f>IFERROR(VLOOKUP(C197,SRA!B:T,18,0),"")</f>
        <v>6954.34</v>
      </c>
      <c r="I197" s="14">
        <f>IFERROR(VLOOKUP(C197,SRA!B:T,19,0),"")</f>
        <v>3057.34</v>
      </c>
      <c r="J197" s="14">
        <f>IFERROR(VLOOKUP(C197,MARÇO!B:F,3,0),"")</f>
        <v>10011.68</v>
      </c>
      <c r="K197" s="14">
        <f t="shared" si="9"/>
        <v>3077.09</v>
      </c>
      <c r="L197" s="14">
        <f>IFERROR(VLOOKUP(C197,MARÇO!B:H,7,0),"")</f>
        <v>6934.59</v>
      </c>
      <c r="M197" s="74" t="str">
        <f>IFERROR(VLOOKUP(C197,FÉRIAS!C:D,2,0),"")</f>
        <v/>
      </c>
    </row>
    <row r="198" spans="2:13" s="36" customFormat="1">
      <c r="B198" s="20">
        <f t="shared" si="8"/>
        <v>190</v>
      </c>
      <c r="C198" s="70">
        <v>2140</v>
      </c>
      <c r="D198" s="71" t="s">
        <v>118</v>
      </c>
      <c r="E198" s="20" t="str">
        <f>IFERROR(VLOOKUP(C198,SRA!B:I,8,0),"")</f>
        <v>CLT</v>
      </c>
      <c r="F198" s="32" t="s">
        <v>607</v>
      </c>
      <c r="G198" s="20" t="str">
        <f>IFERROR(VLOOKUP(VLOOKUP(C198,SRA!B:F,5,0),FUNÇÃO!A:B,2,0),"")</f>
        <v>OP. PROD. IND. (D</v>
      </c>
      <c r="H198" s="14">
        <f>IFERROR(VLOOKUP(C198,SRA!B:T,18,0),"")</f>
        <v>4685.7</v>
      </c>
      <c r="I198" s="14">
        <f>IFERROR(VLOOKUP(C198,SRA!B:T,19,0),"")</f>
        <v>0</v>
      </c>
      <c r="J198" s="14">
        <f>IFERROR(VLOOKUP(C198,MARÇO!B:F,3,0),"")</f>
        <v>5137.6099999999997</v>
      </c>
      <c r="K198" s="14">
        <f t="shared" si="9"/>
        <v>994.71999999999935</v>
      </c>
      <c r="L198" s="14">
        <f>IFERROR(VLOOKUP(C198,MARÇO!B:H,7,0),"")</f>
        <v>4142.8900000000003</v>
      </c>
      <c r="M198" s="74" t="str">
        <f>IFERROR(VLOOKUP(C198,FÉRIAS!C:D,2,0),"")</f>
        <v/>
      </c>
    </row>
    <row r="199" spans="2:13" s="36" customFormat="1">
      <c r="B199" s="20">
        <f t="shared" si="8"/>
        <v>191</v>
      </c>
      <c r="C199" s="70">
        <v>2142</v>
      </c>
      <c r="D199" s="71" t="s">
        <v>119</v>
      </c>
      <c r="E199" s="20" t="str">
        <f>IFERROR(VLOOKUP(C199,SRA!B:I,8,0),"")</f>
        <v>CLT</v>
      </c>
      <c r="F199" s="32" t="s">
        <v>607</v>
      </c>
      <c r="G199" s="20" t="str">
        <f>IFERROR(VLOOKUP(VLOOKUP(C199,SRA!B:F,5,0),FUNÇÃO!A:B,2,0),"")</f>
        <v>OP. PROD. IND. (D</v>
      </c>
      <c r="H199" s="14">
        <f>IFERROR(VLOOKUP(C199,SRA!B:T,18,0),"")</f>
        <v>4461.18</v>
      </c>
      <c r="I199" s="14">
        <f>IFERROR(VLOOKUP(C199,SRA!B:T,19,0),"")</f>
        <v>0</v>
      </c>
      <c r="J199" s="14">
        <f>IFERROR(VLOOKUP(C199,MARÇO!B:F,3,0),"")</f>
        <v>5744.92</v>
      </c>
      <c r="K199" s="14">
        <f t="shared" si="9"/>
        <v>1242.5699999999997</v>
      </c>
      <c r="L199" s="14">
        <f>IFERROR(VLOOKUP(C199,MARÇO!B:H,7,0),"")</f>
        <v>4502.3500000000004</v>
      </c>
      <c r="M199" s="74" t="str">
        <f>IFERROR(VLOOKUP(C199,FÉRIAS!C:D,2,0),"")</f>
        <v/>
      </c>
    </row>
    <row r="200" spans="2:13" s="36" customFormat="1">
      <c r="B200" s="20">
        <f t="shared" si="8"/>
        <v>192</v>
      </c>
      <c r="C200" s="70">
        <v>2143</v>
      </c>
      <c r="D200" s="71" t="s">
        <v>120</v>
      </c>
      <c r="E200" s="20" t="str">
        <f>IFERROR(VLOOKUP(C200,SRA!B:I,8,0),"")</f>
        <v>CLT</v>
      </c>
      <c r="F200" s="32" t="s">
        <v>607</v>
      </c>
      <c r="G200" s="20" t="str">
        <f>IFERROR(VLOOKUP(VLOOKUP(C200,SRA!B:F,5,0),FUNÇÃO!A:B,2,0),"")</f>
        <v>OP. DE PROD. IND.</v>
      </c>
      <c r="H200" s="14">
        <f>IFERROR(VLOOKUP(C200,SRA!B:T,18,0),"")</f>
        <v>1621.15</v>
      </c>
      <c r="I200" s="14">
        <f>IFERROR(VLOOKUP(C200,SRA!B:T,19,0),"")</f>
        <v>0</v>
      </c>
      <c r="J200" s="14">
        <f>IFERROR(VLOOKUP(C200,MARÇO!B:F,3,0),"")</f>
        <v>1621.15</v>
      </c>
      <c r="K200" s="14">
        <f t="shared" si="9"/>
        <v>407.97</v>
      </c>
      <c r="L200" s="14">
        <f>IFERROR(VLOOKUP(C200,MARÇO!B:H,7,0),"")</f>
        <v>1213.18</v>
      </c>
      <c r="M200" s="74" t="str">
        <f>IFERROR(VLOOKUP(C200,FÉRIAS!C:D,2,0),"")</f>
        <v/>
      </c>
    </row>
    <row r="201" spans="2:13" s="36" customFormat="1">
      <c r="B201" s="20">
        <f t="shared" si="8"/>
        <v>193</v>
      </c>
      <c r="C201" s="70">
        <v>2145</v>
      </c>
      <c r="D201" s="71" t="s">
        <v>121</v>
      </c>
      <c r="E201" s="20" t="str">
        <f>IFERROR(VLOOKUP(C201,SRA!B:I,8,0),"")</f>
        <v>CLT</v>
      </c>
      <c r="F201" s="32" t="s">
        <v>607</v>
      </c>
      <c r="G201" s="20" t="str">
        <f>IFERROR(VLOOKUP(VLOOKUP(C201,SRA!B:F,5,0),FUNÇÃO!A:B,2,0),"")</f>
        <v>OP. DE PROD. IND.</v>
      </c>
      <c r="H201" s="14">
        <f>IFERROR(VLOOKUP(C201,SRA!B:T,18,0),"")</f>
        <v>2772.72</v>
      </c>
      <c r="I201" s="14">
        <f>IFERROR(VLOOKUP(C201,SRA!B:T,19,0),"")</f>
        <v>0</v>
      </c>
      <c r="J201" s="14">
        <f>IFERROR(VLOOKUP(C201,MARÇO!B:F,3,0),"")</f>
        <v>2772.72</v>
      </c>
      <c r="K201" s="14">
        <f t="shared" si="9"/>
        <v>797.76999999999975</v>
      </c>
      <c r="L201" s="14">
        <f>IFERROR(VLOOKUP(C201,MARÇO!B:H,7,0),"")</f>
        <v>1974.95</v>
      </c>
      <c r="M201" s="74" t="str">
        <f>IFERROR(VLOOKUP(C201,FÉRIAS!C:D,2,0),"")</f>
        <v/>
      </c>
    </row>
    <row r="202" spans="2:13" s="36" customFormat="1">
      <c r="B202" s="20">
        <f t="shared" si="8"/>
        <v>194</v>
      </c>
      <c r="C202" s="70">
        <v>2146</v>
      </c>
      <c r="D202" s="71" t="s">
        <v>122</v>
      </c>
      <c r="E202" s="20" t="str">
        <f>IFERROR(VLOOKUP(C202,SRA!B:I,8,0),"")</f>
        <v>CLT</v>
      </c>
      <c r="F202" s="32" t="s">
        <v>607</v>
      </c>
      <c r="G202" s="20" t="str">
        <f>IFERROR(VLOOKUP(VLOOKUP(C202,SRA!B:F,5,0),FUNÇÃO!A:B,2,0),"")</f>
        <v>OP. DE PROD. IND.</v>
      </c>
      <c r="H202" s="14">
        <f>IFERROR(VLOOKUP(C202,SRA!B:T,18,0),"")</f>
        <v>2395.17</v>
      </c>
      <c r="I202" s="14">
        <f>IFERROR(VLOOKUP(C202,SRA!B:T,19,0),"")</f>
        <v>0</v>
      </c>
      <c r="J202" s="14">
        <f>IFERROR(VLOOKUP(C202,MARÇO!B:F,3,0),"")</f>
        <v>2395.17</v>
      </c>
      <c r="K202" s="14">
        <f t="shared" si="9"/>
        <v>756.7800000000002</v>
      </c>
      <c r="L202" s="14">
        <f>IFERROR(VLOOKUP(C202,MARÇO!B:H,7,0),"")</f>
        <v>1638.3899999999999</v>
      </c>
      <c r="M202" s="74" t="str">
        <f>IFERROR(VLOOKUP(C202,FÉRIAS!C:D,2,0),"")</f>
        <v/>
      </c>
    </row>
    <row r="203" spans="2:13" s="36" customFormat="1">
      <c r="B203" s="20">
        <f t="shared" ref="B203:B266" si="10">B202+1</f>
        <v>195</v>
      </c>
      <c r="C203" s="70">
        <v>2149</v>
      </c>
      <c r="D203" s="71" t="s">
        <v>123</v>
      </c>
      <c r="E203" s="20" t="str">
        <f>IFERROR(VLOOKUP(C203,SRA!B:I,8,0),"")</f>
        <v>CLT</v>
      </c>
      <c r="F203" s="32" t="s">
        <v>607</v>
      </c>
      <c r="G203" s="20" t="str">
        <f>IFERROR(VLOOKUP(VLOOKUP(C203,SRA!B:F,5,0),FUNÇÃO!A:B,2,0),"")</f>
        <v>OP. DE PROD. IND.</v>
      </c>
      <c r="H203" s="14">
        <f>IFERROR(VLOOKUP(C203,SRA!B:T,18,0),"")</f>
        <v>2395.17</v>
      </c>
      <c r="I203" s="14">
        <f>IFERROR(VLOOKUP(C203,SRA!B:T,19,0),"")</f>
        <v>0</v>
      </c>
      <c r="J203" s="14">
        <f>IFERROR(VLOOKUP(C203,MARÇO!B:F,3,0),"")</f>
        <v>2395.17</v>
      </c>
      <c r="K203" s="14">
        <f t="shared" si="9"/>
        <v>720.16000000000008</v>
      </c>
      <c r="L203" s="14">
        <f>IFERROR(VLOOKUP(C203,MARÇO!B:H,7,0),"")</f>
        <v>1675.01</v>
      </c>
      <c r="M203" s="74" t="str">
        <f>IFERROR(VLOOKUP(C203,FÉRIAS!C:D,2,0),"")</f>
        <v/>
      </c>
    </row>
    <row r="204" spans="2:13" s="36" customFormat="1">
      <c r="B204" s="20">
        <f t="shared" si="10"/>
        <v>196</v>
      </c>
      <c r="C204" s="70">
        <v>2151</v>
      </c>
      <c r="D204" s="71" t="s">
        <v>124</v>
      </c>
      <c r="E204" s="20" t="str">
        <f>IFERROR(VLOOKUP(C204,SRA!B:I,8,0),"")</f>
        <v>CLT</v>
      </c>
      <c r="F204" s="32" t="s">
        <v>607</v>
      </c>
      <c r="G204" s="20" t="str">
        <f>IFERROR(VLOOKUP(VLOOKUP(C204,SRA!B:F,5,0),FUNÇÃO!A:B,2,0),"")</f>
        <v>OP. PROD. IND. (D</v>
      </c>
      <c r="H204" s="14">
        <f>IFERROR(VLOOKUP(C204,SRA!B:T,18,0),"")</f>
        <v>2498.5099999999998</v>
      </c>
      <c r="I204" s="14">
        <f>IFERROR(VLOOKUP(C204,SRA!B:T,19,0),"")</f>
        <v>0</v>
      </c>
      <c r="J204" s="14">
        <f>IFERROR(VLOOKUP(C204,MARÇO!B:F,3,0),"")</f>
        <v>2498.5100000000002</v>
      </c>
      <c r="K204" s="14">
        <f t="shared" si="9"/>
        <v>440.67000000000007</v>
      </c>
      <c r="L204" s="14">
        <f>IFERROR(VLOOKUP(C204,MARÇO!B:H,7,0),"")</f>
        <v>2057.84</v>
      </c>
      <c r="M204" s="74" t="str">
        <f>IFERROR(VLOOKUP(C204,FÉRIAS!C:D,2,0),"")</f>
        <v/>
      </c>
    </row>
    <row r="205" spans="2:13" s="36" customFormat="1">
      <c r="B205" s="20">
        <f t="shared" si="10"/>
        <v>197</v>
      </c>
      <c r="C205" s="70">
        <v>2153</v>
      </c>
      <c r="D205" s="71" t="s">
        <v>125</v>
      </c>
      <c r="E205" s="20" t="str">
        <f>IFERROR(VLOOKUP(C205,SRA!B:I,8,0),"")</f>
        <v>CLT</v>
      </c>
      <c r="F205" s="32" t="s">
        <v>607</v>
      </c>
      <c r="G205" s="20" t="str">
        <f>IFERROR(VLOOKUP(VLOOKUP(C205,SRA!B:F,5,0),FUNÇÃO!A:B,2,0),"")</f>
        <v>OP. DE PROD. IND.</v>
      </c>
      <c r="H205" s="14">
        <f>IFERROR(VLOOKUP(C205,SRA!B:T,18,0),"")</f>
        <v>2911.36</v>
      </c>
      <c r="I205" s="14">
        <f>IFERROR(VLOOKUP(C205,SRA!B:T,19,0),"")</f>
        <v>0</v>
      </c>
      <c r="J205" s="14">
        <f>IFERROR(VLOOKUP(C205,MARÇO!B:F,3,0),"")</f>
        <v>2911.36</v>
      </c>
      <c r="K205" s="14">
        <f t="shared" si="9"/>
        <v>1285.96</v>
      </c>
      <c r="L205" s="14">
        <f>IFERROR(VLOOKUP(C205,MARÇO!B:H,7,0),"")</f>
        <v>1625.4</v>
      </c>
      <c r="M205" s="74" t="str">
        <f>IFERROR(VLOOKUP(C205,FÉRIAS!C:D,2,0),"")</f>
        <v/>
      </c>
    </row>
    <row r="206" spans="2:13" s="36" customFormat="1">
      <c r="B206" s="20">
        <f t="shared" si="10"/>
        <v>198</v>
      </c>
      <c r="C206" s="70">
        <v>2156</v>
      </c>
      <c r="D206" s="71" t="s">
        <v>126</v>
      </c>
      <c r="E206" s="20" t="str">
        <f>IFERROR(VLOOKUP(C206,SRA!B:I,8,0),"")</f>
        <v>CLT</v>
      </c>
      <c r="F206" s="32" t="s">
        <v>607</v>
      </c>
      <c r="G206" s="20" t="str">
        <f>IFERROR(VLOOKUP(VLOOKUP(C206,SRA!B:F,5,0),FUNÇÃO!A:B,2,0),"")</f>
        <v>TEC. EM ADM. E FI</v>
      </c>
      <c r="H206" s="14">
        <f>IFERROR(VLOOKUP(C206,SRA!B:T,18,0),"")</f>
        <v>2761.12</v>
      </c>
      <c r="I206" s="14">
        <f>IFERROR(VLOOKUP(C206,SRA!B:T,19,0),"")</f>
        <v>0</v>
      </c>
      <c r="J206" s="14">
        <f>IFERROR(VLOOKUP(C206,MARÇO!B:F,3,0),"")</f>
        <v>2761.12</v>
      </c>
      <c r="K206" s="14">
        <f t="shared" si="9"/>
        <v>1218.06</v>
      </c>
      <c r="L206" s="14">
        <f>IFERROR(VLOOKUP(C206,MARÇO!B:H,7,0),"")</f>
        <v>1543.06</v>
      </c>
      <c r="M206" s="74" t="str">
        <f>IFERROR(VLOOKUP(C206,FÉRIAS!C:D,2,0),"")</f>
        <v/>
      </c>
    </row>
    <row r="207" spans="2:13" s="36" customFormat="1">
      <c r="B207" s="20">
        <f t="shared" si="10"/>
        <v>199</v>
      </c>
      <c r="C207" s="70">
        <v>2159</v>
      </c>
      <c r="D207" s="71" t="s">
        <v>127</v>
      </c>
      <c r="E207" s="20" t="str">
        <f>IFERROR(VLOOKUP(C207,SRA!B:I,8,0),"")</f>
        <v>CLT</v>
      </c>
      <c r="F207" s="32" t="s">
        <v>607</v>
      </c>
      <c r="G207" s="20" t="str">
        <f>IFERROR(VLOOKUP(VLOOKUP(C207,SRA!B:F,5,0),FUNÇÃO!A:B,2,0),"")</f>
        <v>TEC. EM ADM. E FI</v>
      </c>
      <c r="H207" s="14">
        <f>IFERROR(VLOOKUP(C207,SRA!B:T,18,0),"")</f>
        <v>5166.95</v>
      </c>
      <c r="I207" s="14">
        <f>IFERROR(VLOOKUP(C207,SRA!B:T,19,0),"")</f>
        <v>0</v>
      </c>
      <c r="J207" s="14">
        <f>IFERROR(VLOOKUP(C207,MARÇO!B:F,3,0),"")</f>
        <v>5166.95</v>
      </c>
      <c r="K207" s="14">
        <f t="shared" si="9"/>
        <v>1155.2600000000002</v>
      </c>
      <c r="L207" s="14">
        <f>IFERROR(VLOOKUP(C207,MARÇO!B:H,7,0),"")</f>
        <v>4011.6899999999996</v>
      </c>
      <c r="M207" s="74" t="str">
        <f>IFERROR(VLOOKUP(C207,FÉRIAS!C:D,2,0),"")</f>
        <v/>
      </c>
    </row>
    <row r="208" spans="2:13" s="36" customFormat="1">
      <c r="B208" s="20">
        <f t="shared" si="10"/>
        <v>200</v>
      </c>
      <c r="C208" s="70">
        <v>2161</v>
      </c>
      <c r="D208" s="71" t="s">
        <v>128</v>
      </c>
      <c r="E208" s="20" t="str">
        <f>IFERROR(VLOOKUP(C208,SRA!B:I,8,0),"")</f>
        <v>CLT</v>
      </c>
      <c r="F208" s="32" t="s">
        <v>607</v>
      </c>
      <c r="G208" s="20" t="str">
        <f>IFERROR(VLOOKUP(VLOOKUP(C208,SRA!B:F,5,0),FUNÇÃO!A:B,2,0),"")</f>
        <v>OP. PROD. IND. (D</v>
      </c>
      <c r="H208" s="14">
        <f>IFERROR(VLOOKUP(C208,SRA!B:T,18,0),"")</f>
        <v>3836.38</v>
      </c>
      <c r="I208" s="14">
        <f>IFERROR(VLOOKUP(C208,SRA!B:T,19,0),"")</f>
        <v>0</v>
      </c>
      <c r="J208" s="14">
        <f>IFERROR(VLOOKUP(C208,MARÇO!B:F,3,0),"")</f>
        <v>4899.0600000000004</v>
      </c>
      <c r="K208" s="14">
        <f t="shared" si="9"/>
        <v>2848.7700000000004</v>
      </c>
      <c r="L208" s="14">
        <f>IFERROR(VLOOKUP(C208,MARÇO!B:H,7,0),"")</f>
        <v>2050.29</v>
      </c>
      <c r="M208" s="74" t="str">
        <f>IFERROR(VLOOKUP(C208,FÉRIAS!C:D,2,0),"")</f>
        <v/>
      </c>
    </row>
    <row r="209" spans="2:13" s="36" customFormat="1">
      <c r="B209" s="20">
        <f t="shared" si="10"/>
        <v>201</v>
      </c>
      <c r="C209" s="70">
        <v>2181</v>
      </c>
      <c r="D209" s="71" t="s">
        <v>129</v>
      </c>
      <c r="E209" s="20" t="str">
        <f>IFERROR(VLOOKUP(C209,SRA!B:I,8,0),"")</f>
        <v>CLT</v>
      </c>
      <c r="F209" s="32" t="s">
        <v>607</v>
      </c>
      <c r="G209" s="20" t="str">
        <f>IFERROR(VLOOKUP(VLOOKUP(C209,SRA!B:F,5,0),FUNÇÃO!A:B,2,0),"")</f>
        <v>FARMACEUTICO IND</v>
      </c>
      <c r="H209" s="14">
        <f>IFERROR(VLOOKUP(C209,SRA!B:T,18,0),"")</f>
        <v>9432.44</v>
      </c>
      <c r="I209" s="14">
        <f>IFERROR(VLOOKUP(C209,SRA!B:T,19,0),"")</f>
        <v>0</v>
      </c>
      <c r="J209" s="14">
        <f>IFERROR(VLOOKUP(C209,MARÇO!B:F,3,0),"")</f>
        <v>9432.44</v>
      </c>
      <c r="K209" s="14">
        <f t="shared" si="9"/>
        <v>3912.13</v>
      </c>
      <c r="L209" s="14">
        <f>IFERROR(VLOOKUP(C209,MARÇO!B:H,7,0),"")</f>
        <v>5520.31</v>
      </c>
      <c r="M209" s="74" t="str">
        <f>IFERROR(VLOOKUP(C209,FÉRIAS!C:D,2,0),"")</f>
        <v/>
      </c>
    </row>
    <row r="210" spans="2:13" s="36" customFormat="1">
      <c r="B210" s="20">
        <f t="shared" si="10"/>
        <v>202</v>
      </c>
      <c r="C210" s="70">
        <v>2330</v>
      </c>
      <c r="D210" s="71" t="s">
        <v>135</v>
      </c>
      <c r="E210" s="20" t="str">
        <f>IFERROR(VLOOKUP(C210,SRA!B:I,8,0),"")</f>
        <v>CLT</v>
      </c>
      <c r="F210" s="32" t="s">
        <v>607</v>
      </c>
      <c r="G210" s="20" t="str">
        <f>IFERROR(VLOOKUP(VLOOKUP(C210,SRA!B:F,5,0),FUNÇÃO!A:B,2,0),"")</f>
        <v>ANALISTA INFORMAT</v>
      </c>
      <c r="H210" s="14">
        <f>IFERROR(VLOOKUP(C210,SRA!B:T,18,0),"")</f>
        <v>3764.06</v>
      </c>
      <c r="I210" s="14">
        <f>IFERROR(VLOOKUP(C210,SRA!B:T,19,0),"")</f>
        <v>708.95</v>
      </c>
      <c r="J210" s="14">
        <f>IFERROR(VLOOKUP(C210,MARÇO!B:F,3,0),"")</f>
        <v>4748.01</v>
      </c>
      <c r="K210" s="14">
        <f t="shared" si="9"/>
        <v>832.82999999999993</v>
      </c>
      <c r="L210" s="14">
        <f>IFERROR(VLOOKUP(C210,MARÇO!B:H,7,0),"")</f>
        <v>3915.1800000000003</v>
      </c>
      <c r="M210" s="74" t="str">
        <f>IFERROR(VLOOKUP(C210,FÉRIAS!C:D,2,0),"")</f>
        <v/>
      </c>
    </row>
    <row r="211" spans="2:13" s="36" customFormat="1">
      <c r="B211" s="20">
        <f t="shared" si="10"/>
        <v>203</v>
      </c>
      <c r="C211" s="70">
        <v>2337</v>
      </c>
      <c r="D211" s="71" t="s">
        <v>136</v>
      </c>
      <c r="E211" s="20" t="str">
        <f>IFERROR(VLOOKUP(C211,SRA!B:I,8,0),"")</f>
        <v>CLT</v>
      </c>
      <c r="F211" s="32" t="s">
        <v>607</v>
      </c>
      <c r="G211" s="20" t="str">
        <f>IFERROR(VLOOKUP(VLOOKUP(C211,SRA!B:F,5,0),FUNÇÃO!A:B,2,0),"")</f>
        <v>FARMACEUTICO IND</v>
      </c>
      <c r="H211" s="14">
        <f>IFERROR(VLOOKUP(C211,SRA!B:T,18,0),"")</f>
        <v>4656.5600000000004</v>
      </c>
      <c r="I211" s="14">
        <f>IFERROR(VLOOKUP(C211,SRA!B:T,19,0),"")</f>
        <v>0</v>
      </c>
      <c r="J211" s="14">
        <f>IFERROR(VLOOKUP(C211,MARÇO!B:F,3,0),"")</f>
        <v>4656.5600000000004</v>
      </c>
      <c r="K211" s="14">
        <f t="shared" si="9"/>
        <v>1460.5500000000002</v>
      </c>
      <c r="L211" s="14">
        <f>IFERROR(VLOOKUP(C211,MARÇO!B:H,7,0),"")</f>
        <v>3196.01</v>
      </c>
      <c r="M211" s="74" t="str">
        <f>IFERROR(VLOOKUP(C211,FÉRIAS!C:D,2,0),"")</f>
        <v/>
      </c>
    </row>
    <row r="212" spans="2:13" s="36" customFormat="1">
      <c r="B212" s="20">
        <f t="shared" si="10"/>
        <v>204</v>
      </c>
      <c r="C212" s="70">
        <v>2339</v>
      </c>
      <c r="D212" s="71" t="s">
        <v>137</v>
      </c>
      <c r="E212" s="20" t="str">
        <f>IFERROR(VLOOKUP(C212,SRA!B:I,8,0),"")</f>
        <v>CLT</v>
      </c>
      <c r="F212" s="32" t="s">
        <v>607</v>
      </c>
      <c r="G212" s="20" t="str">
        <f>IFERROR(VLOOKUP(VLOOKUP(C212,SRA!B:F,5,0),FUNÇÃO!A:B,2,0),"")</f>
        <v>FARMACEUTICO IND</v>
      </c>
      <c r="H212" s="14">
        <f>IFERROR(VLOOKUP(C212,SRA!B:T,18,0),"")</f>
        <v>7707.97</v>
      </c>
      <c r="I212" s="14">
        <f>IFERROR(VLOOKUP(C212,SRA!B:T,19,0),"")</f>
        <v>0</v>
      </c>
      <c r="J212" s="14">
        <f>IFERROR(VLOOKUP(C212,MARÇO!B:F,3,0),"")</f>
        <v>7707.97</v>
      </c>
      <c r="K212" s="14">
        <f t="shared" si="9"/>
        <v>2003.6600000000008</v>
      </c>
      <c r="L212" s="14">
        <f>IFERROR(VLOOKUP(C212,MARÇO!B:H,7,0),"")</f>
        <v>5704.3099999999995</v>
      </c>
      <c r="M212" s="74" t="str">
        <f>IFERROR(VLOOKUP(C212,FÉRIAS!C:D,2,0),"")</f>
        <v/>
      </c>
    </row>
    <row r="213" spans="2:13" s="36" customFormat="1">
      <c r="B213" s="20">
        <f t="shared" si="10"/>
        <v>205</v>
      </c>
      <c r="C213" s="70">
        <v>2342</v>
      </c>
      <c r="D213" s="71" t="s">
        <v>138</v>
      </c>
      <c r="E213" s="20" t="str">
        <f>IFERROR(VLOOKUP(C213,SRA!B:I,8,0),"")</f>
        <v>CLT</v>
      </c>
      <c r="F213" s="32" t="s">
        <v>607</v>
      </c>
      <c r="G213" s="20" t="str">
        <f>IFERROR(VLOOKUP(VLOOKUP(C213,SRA!B:F,5,0),FUNÇÃO!A:B,2,0),"")</f>
        <v>FARMACEUTICO IND</v>
      </c>
      <c r="H213" s="14">
        <f>IFERROR(VLOOKUP(C213,SRA!B:T,18,0),"")</f>
        <v>4656.5600000000004</v>
      </c>
      <c r="I213" s="14">
        <f>IFERROR(VLOOKUP(C213,SRA!B:T,19,0),"")</f>
        <v>1993.92</v>
      </c>
      <c r="J213" s="14">
        <f>IFERROR(VLOOKUP(C213,MARÇO!B:F,3,0),"")</f>
        <v>6651.02</v>
      </c>
      <c r="K213" s="14">
        <f t="shared" si="9"/>
        <v>3213.7200000000003</v>
      </c>
      <c r="L213" s="14">
        <f>IFERROR(VLOOKUP(C213,MARÇO!B:H,7,0),"")</f>
        <v>3437.3</v>
      </c>
      <c r="M213" s="74" t="str">
        <f>IFERROR(VLOOKUP(C213,FÉRIAS!C:D,2,0),"")</f>
        <v/>
      </c>
    </row>
    <row r="214" spans="2:13" s="36" customFormat="1">
      <c r="B214" s="20">
        <f t="shared" si="10"/>
        <v>206</v>
      </c>
      <c r="C214" s="70">
        <v>2343</v>
      </c>
      <c r="D214" s="71" t="s">
        <v>139</v>
      </c>
      <c r="E214" s="20" t="str">
        <f>IFERROR(VLOOKUP(C214,SRA!B:I,8,0),"")</f>
        <v>CLT</v>
      </c>
      <c r="F214" s="32" t="s">
        <v>607</v>
      </c>
      <c r="G214" s="20" t="str">
        <f>IFERROR(VLOOKUP(VLOOKUP(C214,SRA!B:F,5,0),FUNÇÃO!A:B,2,0),"")</f>
        <v>FARMACEUTICO IND</v>
      </c>
      <c r="H214" s="14">
        <f>IFERROR(VLOOKUP(C214,SRA!B:T,18,0),"")</f>
        <v>7707.97</v>
      </c>
      <c r="I214" s="14">
        <f>IFERROR(VLOOKUP(C214,SRA!B:T,19,0),"")</f>
        <v>0</v>
      </c>
      <c r="J214" s="14">
        <f>IFERROR(VLOOKUP(C214,MARÇO!B:F,3,0),"")</f>
        <v>7707.97</v>
      </c>
      <c r="K214" s="14">
        <f t="shared" si="9"/>
        <v>1802.0299999999997</v>
      </c>
      <c r="L214" s="14">
        <f>IFERROR(VLOOKUP(C214,MARÇO!B:H,7,0),"")</f>
        <v>5905.9400000000005</v>
      </c>
      <c r="M214" s="74" t="str">
        <f>IFERROR(VLOOKUP(C214,FÉRIAS!C:D,2,0),"")</f>
        <v/>
      </c>
    </row>
    <row r="215" spans="2:13" s="36" customFormat="1">
      <c r="B215" s="20">
        <f t="shared" si="10"/>
        <v>207</v>
      </c>
      <c r="C215" s="70">
        <v>2344</v>
      </c>
      <c r="D215" s="71" t="s">
        <v>140</v>
      </c>
      <c r="E215" s="20" t="str">
        <f>IFERROR(VLOOKUP(C215,SRA!B:I,8,0),"")</f>
        <v>CLT</v>
      </c>
      <c r="F215" s="32" t="s">
        <v>607</v>
      </c>
      <c r="G215" s="20" t="str">
        <f>IFERROR(VLOOKUP(VLOOKUP(C215,SRA!B:F,5,0),FUNÇÃO!A:B,2,0),"")</f>
        <v>ANALISTA QUALI IN</v>
      </c>
      <c r="H215" s="14">
        <f>IFERROR(VLOOKUP(C215,SRA!B:T,18,0),"")</f>
        <v>4656.5600000000004</v>
      </c>
      <c r="I215" s="14">
        <f>IFERROR(VLOOKUP(C215,SRA!B:T,19,0),"")</f>
        <v>5739.47</v>
      </c>
      <c r="J215" s="14">
        <f>IFERROR(VLOOKUP(C215,MARÇO!B:F,3,0),"")</f>
        <v>10396.030000000001</v>
      </c>
      <c r="K215" s="14">
        <f t="shared" si="9"/>
        <v>2535.8199999999997</v>
      </c>
      <c r="L215" s="14">
        <f>IFERROR(VLOOKUP(C215,MARÇO!B:H,7,0),"")</f>
        <v>7860.2100000000009</v>
      </c>
      <c r="M215" s="74" t="str">
        <f>IFERROR(VLOOKUP(C215,FÉRIAS!C:D,2,0),"")</f>
        <v/>
      </c>
    </row>
    <row r="216" spans="2:13" s="36" customFormat="1">
      <c r="B216" s="20">
        <f t="shared" si="10"/>
        <v>208</v>
      </c>
      <c r="C216" s="70">
        <v>2351</v>
      </c>
      <c r="D216" s="71" t="s">
        <v>141</v>
      </c>
      <c r="E216" s="20" t="str">
        <f>IFERROR(VLOOKUP(C216,SRA!B:I,8,0),"")</f>
        <v>CLT</v>
      </c>
      <c r="F216" s="32" t="s">
        <v>607</v>
      </c>
      <c r="G216" s="20" t="str">
        <f>IFERROR(VLOOKUP(VLOOKUP(C216,SRA!B:F,5,0),FUNÇÃO!A:B,2,0),"")</f>
        <v>OP. DE PROD. IND.</v>
      </c>
      <c r="H216" s="14">
        <f>IFERROR(VLOOKUP(C216,SRA!B:T,18,0),"")</f>
        <v>1333.73</v>
      </c>
      <c r="I216" s="14">
        <f>IFERROR(VLOOKUP(C216,SRA!B:T,19,0),"")</f>
        <v>0</v>
      </c>
      <c r="J216" s="14">
        <f>IFERROR(VLOOKUP(C216,MARÇO!B:F,3,0),"")</f>
        <v>1333.73</v>
      </c>
      <c r="K216" s="14">
        <f t="shared" si="9"/>
        <v>798.56999999999994</v>
      </c>
      <c r="L216" s="14">
        <f>IFERROR(VLOOKUP(C216,MARÇO!B:H,7,0),"")</f>
        <v>535.16000000000008</v>
      </c>
      <c r="M216" s="74" t="str">
        <f>IFERROR(VLOOKUP(C216,FÉRIAS!C:D,2,0),"")</f>
        <v/>
      </c>
    </row>
    <row r="217" spans="2:13" s="36" customFormat="1">
      <c r="B217" s="20">
        <f t="shared" si="10"/>
        <v>209</v>
      </c>
      <c r="C217" s="70">
        <v>2363</v>
      </c>
      <c r="D217" s="71" t="s">
        <v>142</v>
      </c>
      <c r="E217" s="20" t="str">
        <f>IFERROR(VLOOKUP(C217,SRA!B:I,8,0),"")</f>
        <v>CLT</v>
      </c>
      <c r="F217" s="32" t="s">
        <v>607</v>
      </c>
      <c r="G217" s="20" t="str">
        <f>IFERROR(VLOOKUP(VLOOKUP(C217,SRA!B:F,5,0),FUNÇÃO!A:B,2,0),"")</f>
        <v>OP. DE PROD. IND.</v>
      </c>
      <c r="H217" s="14">
        <f>IFERROR(VLOOKUP(C217,SRA!B:T,18,0),"")</f>
        <v>1470.45</v>
      </c>
      <c r="I217" s="14">
        <f>IFERROR(VLOOKUP(C217,SRA!B:T,19,0),"")</f>
        <v>0</v>
      </c>
      <c r="J217" s="14">
        <f>IFERROR(VLOOKUP(C217,MARÇO!B:F,3,0),"")</f>
        <v>1740.83</v>
      </c>
      <c r="K217" s="14">
        <f t="shared" si="9"/>
        <v>616.05999999999995</v>
      </c>
      <c r="L217" s="14">
        <f>IFERROR(VLOOKUP(C217,MARÇO!B:H,7,0),"")</f>
        <v>1124.77</v>
      </c>
      <c r="M217" s="74" t="str">
        <f>IFERROR(VLOOKUP(C217,FÉRIAS!C:D,2,0),"")</f>
        <v/>
      </c>
    </row>
    <row r="218" spans="2:13" s="36" customFormat="1">
      <c r="B218" s="20">
        <f t="shared" si="10"/>
        <v>210</v>
      </c>
      <c r="C218" s="70">
        <v>2367</v>
      </c>
      <c r="D218" s="71" t="s">
        <v>143</v>
      </c>
      <c r="E218" s="20" t="str">
        <f>IFERROR(VLOOKUP(C218,SRA!B:I,8,0),"")</f>
        <v>CLT</v>
      </c>
      <c r="F218" s="32" t="s">
        <v>607</v>
      </c>
      <c r="G218" s="20" t="str">
        <f>IFERROR(VLOOKUP(VLOOKUP(C218,SRA!B:F,5,0),FUNÇÃO!A:B,2,0),"")</f>
        <v>TEC.EM QUALIDADE</v>
      </c>
      <c r="H218" s="14">
        <f>IFERROR(VLOOKUP(C218,SRA!B:T,18,0),"")</f>
        <v>1537.47</v>
      </c>
      <c r="I218" s="14">
        <f>IFERROR(VLOOKUP(C218,SRA!B:T,19,0),"")</f>
        <v>0</v>
      </c>
      <c r="J218" s="14">
        <f>IFERROR(VLOOKUP(C218,MARÇO!B:F,3,0),"")</f>
        <v>1537.47</v>
      </c>
      <c r="K218" s="14">
        <f t="shared" si="9"/>
        <v>921.64</v>
      </c>
      <c r="L218" s="14">
        <f>IFERROR(VLOOKUP(C218,MARÇO!B:H,7,0),"")</f>
        <v>615.83000000000004</v>
      </c>
      <c r="M218" s="74" t="str">
        <f>IFERROR(VLOOKUP(C218,FÉRIAS!C:D,2,0),"")</f>
        <v/>
      </c>
    </row>
    <row r="219" spans="2:13" s="36" customFormat="1">
      <c r="B219" s="20">
        <f t="shared" si="10"/>
        <v>211</v>
      </c>
      <c r="C219" s="70">
        <v>2371</v>
      </c>
      <c r="D219" s="71" t="s">
        <v>144</v>
      </c>
      <c r="E219" s="20" t="str">
        <f>IFERROR(VLOOKUP(C219,SRA!B:I,8,0),"")</f>
        <v>CLT</v>
      </c>
      <c r="F219" s="32" t="s">
        <v>607</v>
      </c>
      <c r="G219" s="20" t="str">
        <f>IFERROR(VLOOKUP(VLOOKUP(C219,SRA!B:F,5,0),FUNÇÃO!A:B,2,0),"")</f>
        <v>TEC EM SEG DO TRA</v>
      </c>
      <c r="H219" s="14">
        <f>IFERROR(VLOOKUP(C219,SRA!B:T,18,0),"")</f>
        <v>1962.27</v>
      </c>
      <c r="I219" s="14">
        <f>IFERROR(VLOOKUP(C219,SRA!B:T,19,0),"")</f>
        <v>0</v>
      </c>
      <c r="J219" s="14">
        <f>IFERROR(VLOOKUP(C219,MARÇO!B:F,3,0),"")</f>
        <v>1962.27</v>
      </c>
      <c r="K219" s="14">
        <f t="shared" si="9"/>
        <v>987.5</v>
      </c>
      <c r="L219" s="14">
        <f>IFERROR(VLOOKUP(C219,MARÇO!B:H,7,0),"")</f>
        <v>974.77</v>
      </c>
      <c r="M219" s="74" t="str">
        <f>IFERROR(VLOOKUP(C219,FÉRIAS!C:D,2,0),"")</f>
        <v/>
      </c>
    </row>
    <row r="220" spans="2:13" s="36" customFormat="1">
      <c r="B220" s="20">
        <f t="shared" si="10"/>
        <v>212</v>
      </c>
      <c r="C220" s="70">
        <v>2382</v>
      </c>
      <c r="D220" s="71" t="s">
        <v>145</v>
      </c>
      <c r="E220" s="20" t="str">
        <f>IFERROR(VLOOKUP(C220,SRA!B:I,8,0),"")</f>
        <v>CLT</v>
      </c>
      <c r="F220" s="32" t="s">
        <v>607</v>
      </c>
      <c r="G220" s="20" t="str">
        <f>IFERROR(VLOOKUP(VLOOKUP(C220,SRA!B:F,5,0),FUNÇÃO!A:B,2,0),"")</f>
        <v>FARMACEUTICO IND</v>
      </c>
      <c r="H220" s="14">
        <f>IFERROR(VLOOKUP(C220,SRA!B:T,18,0),"")</f>
        <v>4656.5600000000004</v>
      </c>
      <c r="I220" s="14">
        <f>IFERROR(VLOOKUP(C220,SRA!B:T,19,0),"")</f>
        <v>5739.47</v>
      </c>
      <c r="J220" s="14">
        <f>IFERROR(VLOOKUP(C220,MARÇO!B:F,3,0),"")</f>
        <v>10396.030000000001</v>
      </c>
      <c r="K220" s="14">
        <f t="shared" si="9"/>
        <v>2535.8199999999997</v>
      </c>
      <c r="L220" s="14">
        <f>IFERROR(VLOOKUP(C220,MARÇO!B:H,7,0),"")</f>
        <v>7860.2100000000009</v>
      </c>
      <c r="M220" s="74" t="str">
        <f>IFERROR(VLOOKUP(C220,FÉRIAS!C:D,2,0),"")</f>
        <v/>
      </c>
    </row>
    <row r="221" spans="2:13" s="36" customFormat="1">
      <c r="B221" s="20">
        <f t="shared" si="10"/>
        <v>213</v>
      </c>
      <c r="C221" s="70">
        <v>2384</v>
      </c>
      <c r="D221" s="71" t="s">
        <v>146</v>
      </c>
      <c r="E221" s="20" t="str">
        <f>IFERROR(VLOOKUP(C221,SRA!B:I,8,0),"")</f>
        <v>CLT</v>
      </c>
      <c r="F221" s="32" t="s">
        <v>607</v>
      </c>
      <c r="G221" s="20" t="str">
        <f>IFERROR(VLOOKUP(VLOOKUP(C221,SRA!B:F,5,0),FUNÇÃO!A:B,2,0),"")</f>
        <v>TEC.EM QUALIDADE</v>
      </c>
      <c r="H221" s="14">
        <f>IFERROR(VLOOKUP(C221,SRA!B:T,18,0),"")</f>
        <v>1537.47</v>
      </c>
      <c r="I221" s="14">
        <f>IFERROR(VLOOKUP(C221,SRA!B:T,19,0),"")</f>
        <v>0</v>
      </c>
      <c r="J221" s="14">
        <f>IFERROR(VLOOKUP(C221,MARÇO!B:F,3,0),"")</f>
        <v>1883.04</v>
      </c>
      <c r="K221" s="14">
        <f t="shared" si="9"/>
        <v>735.6099999999999</v>
      </c>
      <c r="L221" s="14">
        <f>IFERROR(VLOOKUP(C221,MARÇO!B:H,7,0),"")</f>
        <v>1147.43</v>
      </c>
      <c r="M221" s="74" t="str">
        <f>IFERROR(VLOOKUP(C221,FÉRIAS!C:D,2,0),"")</f>
        <v/>
      </c>
    </row>
    <row r="222" spans="2:13" s="36" customFormat="1">
      <c r="B222" s="20">
        <f t="shared" si="10"/>
        <v>214</v>
      </c>
      <c r="C222" s="70">
        <v>2392</v>
      </c>
      <c r="D222" s="71" t="s">
        <v>147</v>
      </c>
      <c r="E222" s="20" t="str">
        <f>IFERROR(VLOOKUP(C222,SRA!B:I,8,0),"")</f>
        <v>CLT</v>
      </c>
      <c r="F222" s="32" t="s">
        <v>607</v>
      </c>
      <c r="G222" s="20" t="str">
        <f>IFERROR(VLOOKUP(VLOOKUP(C222,SRA!B:F,5,0),FUNÇÃO!A:B,2,0),"")</f>
        <v>TEC UTI TRA EFLUE</v>
      </c>
      <c r="H222" s="14">
        <f>IFERROR(VLOOKUP(C222,SRA!B:T,18,0),"")</f>
        <v>1537.47</v>
      </c>
      <c r="I222" s="14">
        <f>IFERROR(VLOOKUP(C222,SRA!B:T,19,0),"")</f>
        <v>1993.92</v>
      </c>
      <c r="J222" s="14">
        <f>IFERROR(VLOOKUP(C222,MARÇO!B:F,3,0),"")</f>
        <v>3804.31</v>
      </c>
      <c r="K222" s="14">
        <f t="shared" si="9"/>
        <v>1417.44</v>
      </c>
      <c r="L222" s="14">
        <f>IFERROR(VLOOKUP(C222,MARÇO!B:H,7,0),"")</f>
        <v>2386.87</v>
      </c>
      <c r="M222" s="74" t="str">
        <f>IFERROR(VLOOKUP(C222,FÉRIAS!C:D,2,0),"")</f>
        <v/>
      </c>
    </row>
    <row r="223" spans="2:13" s="36" customFormat="1">
      <c r="B223" s="20">
        <f t="shared" si="10"/>
        <v>215</v>
      </c>
      <c r="C223" s="70">
        <v>2403</v>
      </c>
      <c r="D223" s="71" t="s">
        <v>148</v>
      </c>
      <c r="E223" s="20" t="str">
        <f>IFERROR(VLOOKUP(C223,SRA!B:I,8,0),"")</f>
        <v>CLT</v>
      </c>
      <c r="F223" s="32" t="s">
        <v>747</v>
      </c>
      <c r="G223" s="20" t="str">
        <f>IFERROR(VLOOKUP(VLOOKUP(C223,SRA!B:F,5,0),FUNÇÃO!A:B,2,0),"")</f>
        <v>OP. DE PROD. IND.</v>
      </c>
      <c r="H223" s="14">
        <f>IFERROR(VLOOKUP(C223,SRA!B:T,18,0),"")</f>
        <v>1543.95</v>
      </c>
      <c r="I223" s="14">
        <f>IFERROR(VLOOKUP(C223,SRA!B:T,19,0),"")</f>
        <v>0</v>
      </c>
      <c r="J223" s="14">
        <f>IFERROR(VLOOKUP(C223,MARÇO!B:F,3,0),"")</f>
        <v>1404.09</v>
      </c>
      <c r="K223" s="14">
        <f t="shared" si="9"/>
        <v>1404.09</v>
      </c>
      <c r="L223" s="14">
        <f>IFERROR(VLOOKUP(C223,MARÇO!B:H,7,0),"")</f>
        <v>0</v>
      </c>
      <c r="M223" s="74" t="str">
        <f>IFERROR(VLOOKUP(C223,FÉRIAS!C:D,2,0),"")</f>
        <v/>
      </c>
    </row>
    <row r="224" spans="2:13" s="36" customFormat="1">
      <c r="B224" s="20">
        <f t="shared" si="10"/>
        <v>216</v>
      </c>
      <c r="C224" s="70">
        <v>2406</v>
      </c>
      <c r="D224" s="71" t="s">
        <v>149</v>
      </c>
      <c r="E224" s="20" t="str">
        <f>IFERROR(VLOOKUP(C224,SRA!B:I,8,0),"")</f>
        <v>CLT</v>
      </c>
      <c r="F224" s="32" t="s">
        <v>607</v>
      </c>
      <c r="G224" s="20" t="str">
        <f>IFERROR(VLOOKUP(VLOOKUP(C224,SRA!B:F,5,0),FUNÇÃO!A:B,2,0),"")</f>
        <v>OP. DE PROD. IND.</v>
      </c>
      <c r="H224" s="14">
        <f>IFERROR(VLOOKUP(C224,SRA!B:T,18,0),"")</f>
        <v>1209.72</v>
      </c>
      <c r="I224" s="14">
        <f>IFERROR(VLOOKUP(C224,SRA!B:T,19,0),"")</f>
        <v>0</v>
      </c>
      <c r="J224" s="14">
        <f>IFERROR(VLOOKUP(C224,MARÇO!B:F,3,0),"")</f>
        <v>1209.72</v>
      </c>
      <c r="K224" s="14">
        <f t="shared" si="9"/>
        <v>553.69000000000005</v>
      </c>
      <c r="L224" s="14">
        <f>IFERROR(VLOOKUP(C224,MARÇO!B:H,7,0),"")</f>
        <v>656.03</v>
      </c>
      <c r="M224" s="74" t="str">
        <f>IFERROR(VLOOKUP(C224,FÉRIAS!C:D,2,0),"")</f>
        <v/>
      </c>
    </row>
    <row r="225" spans="2:13" s="36" customFormat="1">
      <c r="B225" s="20">
        <f t="shared" si="10"/>
        <v>217</v>
      </c>
      <c r="C225" s="70">
        <v>2414</v>
      </c>
      <c r="D225" s="71" t="s">
        <v>150</v>
      </c>
      <c r="E225" s="20" t="str">
        <f>IFERROR(VLOOKUP(C225,SRA!B:I,8,0),"")</f>
        <v>CLT</v>
      </c>
      <c r="F225" s="32" t="s">
        <v>607</v>
      </c>
      <c r="G225" s="20" t="str">
        <f>IFERROR(VLOOKUP(VLOOKUP(C225,SRA!B:F,5,0),FUNÇÃO!A:B,2,0),"")</f>
        <v>OP. DE PROD. IND.</v>
      </c>
      <c r="H225" s="14">
        <f>IFERROR(VLOOKUP(C225,SRA!B:T,18,0),"")</f>
        <v>1097.25</v>
      </c>
      <c r="I225" s="14">
        <f>IFERROR(VLOOKUP(C225,SRA!B:T,19,0),"")</f>
        <v>0</v>
      </c>
      <c r="J225" s="14">
        <f>IFERROR(VLOOKUP(C225,MARÇO!B:F,3,0),"")</f>
        <v>1193.73</v>
      </c>
      <c r="K225" s="14">
        <f t="shared" si="9"/>
        <v>458.25</v>
      </c>
      <c r="L225" s="14">
        <f>IFERROR(VLOOKUP(C225,MARÇO!B:H,7,0),"")</f>
        <v>735.48</v>
      </c>
      <c r="M225" s="74" t="str">
        <f>IFERROR(VLOOKUP(C225,FÉRIAS!C:D,2,0),"")</f>
        <v/>
      </c>
    </row>
    <row r="226" spans="2:13" s="36" customFormat="1">
      <c r="B226" s="20">
        <f t="shared" si="10"/>
        <v>218</v>
      </c>
      <c r="C226" s="70">
        <v>2415</v>
      </c>
      <c r="D226" s="71" t="s">
        <v>151</v>
      </c>
      <c r="E226" s="20" t="str">
        <f>IFERROR(VLOOKUP(C226,SRA!B:I,8,0),"")</f>
        <v>CLT</v>
      </c>
      <c r="F226" s="32" t="s">
        <v>607</v>
      </c>
      <c r="G226" s="20" t="str">
        <f>IFERROR(VLOOKUP(VLOOKUP(C226,SRA!B:F,5,0),FUNÇÃO!A:B,2,0),"")</f>
        <v>FARMACEUTICO IND</v>
      </c>
      <c r="H226" s="14">
        <f>IFERROR(VLOOKUP(C226,SRA!B:T,18,0),"")</f>
        <v>4656.5600000000004</v>
      </c>
      <c r="I226" s="14">
        <f>IFERROR(VLOOKUP(C226,SRA!B:T,19,0),"")</f>
        <v>5739.47</v>
      </c>
      <c r="J226" s="14">
        <f>IFERROR(VLOOKUP(C226,MARÇO!B:F,3,0),"")</f>
        <v>10396.030000000001</v>
      </c>
      <c r="K226" s="14">
        <f t="shared" si="9"/>
        <v>2535.8199999999997</v>
      </c>
      <c r="L226" s="14">
        <f>IFERROR(VLOOKUP(C226,MARÇO!B:H,7,0),"")</f>
        <v>7860.2100000000009</v>
      </c>
      <c r="M226" s="74" t="str">
        <f>IFERROR(VLOOKUP(C226,FÉRIAS!C:D,2,0),"")</f>
        <v/>
      </c>
    </row>
    <row r="227" spans="2:13" s="36" customFormat="1">
      <c r="B227" s="20">
        <f t="shared" si="10"/>
        <v>219</v>
      </c>
      <c r="C227" s="70">
        <v>2417</v>
      </c>
      <c r="D227" s="71" t="s">
        <v>152</v>
      </c>
      <c r="E227" s="20" t="str">
        <f>IFERROR(VLOOKUP(C227,SRA!B:I,8,0),"")</f>
        <v>CLT</v>
      </c>
      <c r="F227" s="32" t="s">
        <v>607</v>
      </c>
      <c r="G227" s="20" t="str">
        <f>IFERROR(VLOOKUP(VLOOKUP(C227,SRA!B:F,5,0),FUNÇÃO!A:B,2,0),"")</f>
        <v>OP. DE PROD. IND.</v>
      </c>
      <c r="H227" s="14">
        <f>IFERROR(VLOOKUP(C227,SRA!B:T,18,0),"")</f>
        <v>1333.73</v>
      </c>
      <c r="I227" s="14">
        <f>IFERROR(VLOOKUP(C227,SRA!B:T,19,0),"")</f>
        <v>0</v>
      </c>
      <c r="J227" s="14">
        <f>IFERROR(VLOOKUP(C227,MARÇO!B:F,3,0),"")</f>
        <v>1333.73</v>
      </c>
      <c r="K227" s="14">
        <f t="shared" si="9"/>
        <v>427.82999999999993</v>
      </c>
      <c r="L227" s="14">
        <f>IFERROR(VLOOKUP(C227,MARÇO!B:H,7,0),"")</f>
        <v>905.90000000000009</v>
      </c>
      <c r="M227" s="74" t="str">
        <f>IFERROR(VLOOKUP(C227,FÉRIAS!C:D,2,0),"")</f>
        <v/>
      </c>
    </row>
    <row r="228" spans="2:13" s="36" customFormat="1">
      <c r="B228" s="20">
        <f t="shared" si="10"/>
        <v>220</v>
      </c>
      <c r="C228" s="70">
        <v>2420</v>
      </c>
      <c r="D228" s="71" t="s">
        <v>153</v>
      </c>
      <c r="E228" s="20" t="str">
        <f>IFERROR(VLOOKUP(C228,SRA!B:I,8,0),"")</f>
        <v>CLT</v>
      </c>
      <c r="F228" s="32" t="s">
        <v>607</v>
      </c>
      <c r="G228" s="20" t="str">
        <f>IFERROR(VLOOKUP(VLOOKUP(C228,SRA!B:F,5,0),FUNÇÃO!A:B,2,0),"")</f>
        <v>FARMACEUTICO IND</v>
      </c>
      <c r="H228" s="14">
        <f>IFERROR(VLOOKUP(C228,SRA!B:T,18,0),"")</f>
        <v>4656.5600000000004</v>
      </c>
      <c r="I228" s="14">
        <f>IFERROR(VLOOKUP(C228,SRA!B:T,19,0),"")</f>
        <v>5739.47</v>
      </c>
      <c r="J228" s="14">
        <f>IFERROR(VLOOKUP(C228,MARÇO!B:F,3,0),"")</f>
        <v>10666.33</v>
      </c>
      <c r="K228" s="14">
        <f t="shared" si="9"/>
        <v>2505.8799999999992</v>
      </c>
      <c r="L228" s="14">
        <f>IFERROR(VLOOKUP(C228,MARÇO!B:H,7,0),"")</f>
        <v>8160.4500000000007</v>
      </c>
      <c r="M228" s="74" t="str">
        <f>IFERROR(VLOOKUP(C228,FÉRIAS!C:D,2,0),"")</f>
        <v/>
      </c>
    </row>
    <row r="229" spans="2:13" s="36" customFormat="1">
      <c r="B229" s="20">
        <f t="shared" si="10"/>
        <v>221</v>
      </c>
      <c r="C229" s="70">
        <v>2421</v>
      </c>
      <c r="D229" s="71" t="s">
        <v>154</v>
      </c>
      <c r="E229" s="20" t="str">
        <f>IFERROR(VLOOKUP(C229,SRA!B:I,8,0),"")</f>
        <v>CLT</v>
      </c>
      <c r="F229" s="32" t="s">
        <v>607</v>
      </c>
      <c r="G229" s="20" t="str">
        <f>IFERROR(VLOOKUP(VLOOKUP(C229,SRA!B:F,5,0),FUNÇÃO!A:B,2,0),"")</f>
        <v>ANALISTA EM RH</v>
      </c>
      <c r="H229" s="14">
        <f>IFERROR(VLOOKUP(C229,SRA!B:T,18,0),"")</f>
        <v>2949.24</v>
      </c>
      <c r="I229" s="14">
        <f>IFERROR(VLOOKUP(C229,SRA!B:T,19,0),"")</f>
        <v>1993.92</v>
      </c>
      <c r="J229" s="14">
        <f>IFERROR(VLOOKUP(C229,MARÇO!B:F,3,0),"")</f>
        <v>4943.16</v>
      </c>
      <c r="K229" s="14">
        <f t="shared" si="9"/>
        <v>927.75</v>
      </c>
      <c r="L229" s="14">
        <f>IFERROR(VLOOKUP(C229,MARÇO!B:H,7,0),"")</f>
        <v>4015.41</v>
      </c>
      <c r="M229" s="74" t="str">
        <f>IFERROR(VLOOKUP(C229,FÉRIAS!C:D,2,0),"")</f>
        <v/>
      </c>
    </row>
    <row r="230" spans="2:13" s="36" customFormat="1">
      <c r="B230" s="20">
        <f t="shared" si="10"/>
        <v>222</v>
      </c>
      <c r="C230" s="70">
        <v>2437</v>
      </c>
      <c r="D230" s="71" t="s">
        <v>155</v>
      </c>
      <c r="E230" s="20" t="str">
        <f>IFERROR(VLOOKUP(C230,SRA!B:I,8,0),"")</f>
        <v>CLT</v>
      </c>
      <c r="F230" s="32" t="s">
        <v>607</v>
      </c>
      <c r="G230" s="20" t="str">
        <f>IFERROR(VLOOKUP(VLOOKUP(C230,SRA!B:F,5,0),FUNÇÃO!A:B,2,0),"")</f>
        <v>TEC.EM QUALIDADE</v>
      </c>
      <c r="H230" s="14">
        <f>IFERROR(VLOOKUP(C230,SRA!B:T,18,0),"")</f>
        <v>1537.47</v>
      </c>
      <c r="I230" s="14">
        <f>IFERROR(VLOOKUP(C230,SRA!B:T,19,0),"")</f>
        <v>0</v>
      </c>
      <c r="J230" s="14">
        <f>IFERROR(VLOOKUP(C230,MARÇO!B:F,3,0),"")</f>
        <v>1537.47</v>
      </c>
      <c r="K230" s="14">
        <f t="shared" si="9"/>
        <v>375.95000000000005</v>
      </c>
      <c r="L230" s="14">
        <f>IFERROR(VLOOKUP(C230,MARÇO!B:H,7,0),"")</f>
        <v>1161.52</v>
      </c>
      <c r="M230" s="74" t="str">
        <f>IFERROR(VLOOKUP(C230,FÉRIAS!C:D,2,0),"")</f>
        <v/>
      </c>
    </row>
    <row r="231" spans="2:13" s="36" customFormat="1">
      <c r="B231" s="20">
        <f t="shared" si="10"/>
        <v>223</v>
      </c>
      <c r="C231" s="70">
        <v>2440</v>
      </c>
      <c r="D231" s="71" t="s">
        <v>156</v>
      </c>
      <c r="E231" s="20" t="str">
        <f>IFERROR(VLOOKUP(C231,SRA!B:I,8,0),"")</f>
        <v>CLT</v>
      </c>
      <c r="F231" s="32" t="s">
        <v>607</v>
      </c>
      <c r="G231" s="20" t="str">
        <f>IFERROR(VLOOKUP(VLOOKUP(C231,SRA!B:F,5,0),FUNÇÃO!A:B,2,0),"")</f>
        <v>OP. DE PROD. IND.</v>
      </c>
      <c r="H231" s="14">
        <f>IFERROR(VLOOKUP(C231,SRA!B:T,18,0),"")</f>
        <v>1333.73</v>
      </c>
      <c r="I231" s="14">
        <f>IFERROR(VLOOKUP(C231,SRA!B:T,19,0),"")</f>
        <v>1107.73</v>
      </c>
      <c r="J231" s="14">
        <f>IFERROR(VLOOKUP(C231,MARÇO!B:F,3,0),"")</f>
        <v>4884.99</v>
      </c>
      <c r="K231" s="14">
        <f t="shared" si="9"/>
        <v>542.39999999999964</v>
      </c>
      <c r="L231" s="14">
        <f>IFERROR(VLOOKUP(C231,MARÇO!B:H,7,0),"")</f>
        <v>4342.59</v>
      </c>
      <c r="M231" s="74" t="str">
        <f>IFERROR(VLOOKUP(C231,FÉRIAS!C:D,2,0),"")</f>
        <v/>
      </c>
    </row>
    <row r="232" spans="2:13" s="36" customFormat="1">
      <c r="B232" s="20">
        <f t="shared" si="10"/>
        <v>224</v>
      </c>
      <c r="C232" s="70">
        <v>2441</v>
      </c>
      <c r="D232" s="71" t="s">
        <v>157</v>
      </c>
      <c r="E232" s="20" t="str">
        <f>IFERROR(VLOOKUP(C232,SRA!B:I,8,0),"")</f>
        <v>CLT</v>
      </c>
      <c r="F232" s="32" t="s">
        <v>607</v>
      </c>
      <c r="G232" s="20" t="str">
        <f>IFERROR(VLOOKUP(VLOOKUP(C232,SRA!B:F,5,0),FUNÇÃO!A:B,2,0),"")</f>
        <v>OP. DE PROD. IND.</v>
      </c>
      <c r="H232" s="14">
        <f>IFERROR(VLOOKUP(C232,SRA!B:T,18,0),"")</f>
        <v>1470.45</v>
      </c>
      <c r="I232" s="14">
        <f>IFERROR(VLOOKUP(C232,SRA!B:T,19,0),"")</f>
        <v>0</v>
      </c>
      <c r="J232" s="14">
        <f>IFERROR(VLOOKUP(C232,MARÇO!B:F,3,0),"")</f>
        <v>1748.38</v>
      </c>
      <c r="K232" s="14">
        <f t="shared" si="9"/>
        <v>521.94000000000005</v>
      </c>
      <c r="L232" s="14">
        <f>IFERROR(VLOOKUP(C232,MARÇO!B:H,7,0),"")</f>
        <v>1226.44</v>
      </c>
      <c r="M232" s="74" t="str">
        <f>IFERROR(VLOOKUP(C232,FÉRIAS!C:D,2,0),"")</f>
        <v/>
      </c>
    </row>
    <row r="233" spans="2:13" s="36" customFormat="1">
      <c r="B233" s="20">
        <f t="shared" si="10"/>
        <v>225</v>
      </c>
      <c r="C233" s="70">
        <v>2443</v>
      </c>
      <c r="D233" s="71" t="s">
        <v>158</v>
      </c>
      <c r="E233" s="20" t="str">
        <f>IFERROR(VLOOKUP(C233,SRA!B:I,8,0),"")</f>
        <v>CLT</v>
      </c>
      <c r="F233" s="32" t="s">
        <v>607</v>
      </c>
      <c r="G233" s="20" t="str">
        <f>IFERROR(VLOOKUP(VLOOKUP(C233,SRA!B:F,5,0),FUNÇÃO!A:B,2,0),"")</f>
        <v>OP. DE PROD. IND.</v>
      </c>
      <c r="H233" s="14">
        <f>IFERROR(VLOOKUP(C233,SRA!B:T,18,0),"")</f>
        <v>1333.73</v>
      </c>
      <c r="I233" s="14">
        <f>IFERROR(VLOOKUP(C233,SRA!B:T,19,0),"")</f>
        <v>0</v>
      </c>
      <c r="J233" s="14">
        <f>IFERROR(VLOOKUP(C233,MARÇO!B:F,3,0),"")</f>
        <v>1655.3</v>
      </c>
      <c r="K233" s="14">
        <f t="shared" si="9"/>
        <v>340.37999999999988</v>
      </c>
      <c r="L233" s="14">
        <f>IFERROR(VLOOKUP(C233,MARÇO!B:H,7,0),"")</f>
        <v>1314.92</v>
      </c>
      <c r="M233" s="74" t="str">
        <f>IFERROR(VLOOKUP(C233,FÉRIAS!C:D,2,0),"")</f>
        <v/>
      </c>
    </row>
    <row r="234" spans="2:13" s="36" customFormat="1">
      <c r="B234" s="20">
        <f t="shared" si="10"/>
        <v>226</v>
      </c>
      <c r="C234" s="70">
        <v>2448</v>
      </c>
      <c r="D234" s="71" t="s">
        <v>159</v>
      </c>
      <c r="E234" s="20" t="str">
        <f>IFERROR(VLOOKUP(C234,SRA!B:I,8,0),"")</f>
        <v>CLT</v>
      </c>
      <c r="F234" s="32" t="s">
        <v>607</v>
      </c>
      <c r="G234" s="20" t="str">
        <f>IFERROR(VLOOKUP(VLOOKUP(C234,SRA!B:F,5,0),FUNÇÃO!A:B,2,0),"")</f>
        <v>OP. DE PROD. IND.</v>
      </c>
      <c r="H234" s="14">
        <f>IFERROR(VLOOKUP(C234,SRA!B:T,18,0),"")</f>
        <v>1333.73</v>
      </c>
      <c r="I234" s="14">
        <f>IFERROR(VLOOKUP(C234,SRA!B:T,19,0),"")</f>
        <v>1107.73</v>
      </c>
      <c r="J234" s="14">
        <f>IFERROR(VLOOKUP(C234,MARÇO!B:F,3,0),"")</f>
        <v>2666.05</v>
      </c>
      <c r="K234" s="14">
        <f t="shared" si="9"/>
        <v>675.76000000000022</v>
      </c>
      <c r="L234" s="14">
        <f>IFERROR(VLOOKUP(C234,MARÇO!B:H,7,0),"")</f>
        <v>1990.29</v>
      </c>
      <c r="M234" s="74" t="str">
        <f>IFERROR(VLOOKUP(C234,FÉRIAS!C:D,2,0),"")</f>
        <v/>
      </c>
    </row>
    <row r="235" spans="2:13" s="36" customFormat="1">
      <c r="B235" s="20">
        <f t="shared" si="10"/>
        <v>227</v>
      </c>
      <c r="C235" s="70">
        <v>2451</v>
      </c>
      <c r="D235" s="71" t="s">
        <v>160</v>
      </c>
      <c r="E235" s="20" t="str">
        <f>IFERROR(VLOOKUP(C235,SRA!B:I,8,0),"")</f>
        <v>CLT</v>
      </c>
      <c r="F235" s="32" t="s">
        <v>607</v>
      </c>
      <c r="G235" s="20" t="str">
        <f>IFERROR(VLOOKUP(VLOOKUP(C235,SRA!B:F,5,0),FUNÇÃO!A:B,2,0),"")</f>
        <v>OP. DE PROD. IND.</v>
      </c>
      <c r="H235" s="14">
        <f>IFERROR(VLOOKUP(C235,SRA!B:T,18,0),"")</f>
        <v>1333.73</v>
      </c>
      <c r="I235" s="14">
        <f>IFERROR(VLOOKUP(C235,SRA!B:T,19,0),"")</f>
        <v>0</v>
      </c>
      <c r="J235" s="14">
        <f>IFERROR(VLOOKUP(C235,MARÇO!B:F,3,0),"")</f>
        <v>2096.65</v>
      </c>
      <c r="K235" s="14">
        <f t="shared" si="9"/>
        <v>158.20000000000027</v>
      </c>
      <c r="L235" s="14">
        <f>IFERROR(VLOOKUP(C235,MARÇO!B:H,7,0),"")</f>
        <v>1938.4499999999998</v>
      </c>
      <c r="M235" s="74" t="str">
        <f>IFERROR(VLOOKUP(C235,FÉRIAS!C:D,2,0),"")</f>
        <v/>
      </c>
    </row>
    <row r="236" spans="2:13" s="36" customFormat="1">
      <c r="B236" s="20">
        <f t="shared" si="10"/>
        <v>228</v>
      </c>
      <c r="C236" s="70">
        <v>2460</v>
      </c>
      <c r="D236" s="71" t="s">
        <v>161</v>
      </c>
      <c r="E236" s="20" t="str">
        <f>IFERROR(VLOOKUP(C236,SRA!B:I,8,0),"")</f>
        <v>CLT</v>
      </c>
      <c r="F236" s="32" t="s">
        <v>747</v>
      </c>
      <c r="G236" s="20" t="str">
        <f>IFERROR(VLOOKUP(VLOOKUP(C236,SRA!B:F,5,0),FUNÇÃO!A:B,2,0),"")</f>
        <v>OP. DE PROD. IND.</v>
      </c>
      <c r="H236" s="14">
        <f>IFERROR(VLOOKUP(C236,SRA!B:T,18,0),"")</f>
        <v>1333.73</v>
      </c>
      <c r="I236" s="14">
        <f>IFERROR(VLOOKUP(C236,SRA!B:T,19,0),"")</f>
        <v>0</v>
      </c>
      <c r="J236" s="14">
        <v>0</v>
      </c>
      <c r="K236" s="14">
        <f t="shared" si="9"/>
        <v>0</v>
      </c>
      <c r="L236" s="14">
        <f>IFERROR(VLOOKUP(C236,MARÇO!B:H,7,0),"")</f>
        <v>0</v>
      </c>
      <c r="M236" s="74" t="str">
        <f>IFERROR(VLOOKUP(C236,FÉRIAS!C:D,2,0),"")</f>
        <v/>
      </c>
    </row>
    <row r="237" spans="2:13" s="36" customFormat="1">
      <c r="B237" s="20">
        <f t="shared" si="10"/>
        <v>229</v>
      </c>
      <c r="C237" s="70">
        <v>2468</v>
      </c>
      <c r="D237" s="71" t="s">
        <v>162</v>
      </c>
      <c r="E237" s="20" t="str">
        <f>IFERROR(VLOOKUP(C237,SRA!B:I,8,0),"")</f>
        <v>CLT</v>
      </c>
      <c r="F237" s="32" t="s">
        <v>607</v>
      </c>
      <c r="G237" s="20" t="str">
        <f>IFERROR(VLOOKUP(VLOOKUP(C237,SRA!B:F,5,0),FUNÇÃO!A:B,2,0),"")</f>
        <v>TEC. EM ADM. E FI</v>
      </c>
      <c r="H237" s="14">
        <f>IFERROR(VLOOKUP(C237,SRA!B:T,18,0),"")</f>
        <v>1614.36</v>
      </c>
      <c r="I237" s="14">
        <f>IFERROR(VLOOKUP(C237,SRA!B:T,19,0),"")</f>
        <v>4993.92</v>
      </c>
      <c r="J237" s="14">
        <f>IFERROR(VLOOKUP(C237,MARÇO!B:F,3,0),"")</f>
        <v>6878.58</v>
      </c>
      <c r="K237" s="14">
        <f t="shared" ref="K237:K300" si="11">J237-L237</f>
        <v>2738.01</v>
      </c>
      <c r="L237" s="14">
        <f>IFERROR(VLOOKUP(C237,MARÇO!B:H,7,0),"")</f>
        <v>4140.57</v>
      </c>
      <c r="M237" s="74" t="str">
        <f>IFERROR(VLOOKUP(C237,FÉRIAS!C:D,2,0),"")</f>
        <v/>
      </c>
    </row>
    <row r="238" spans="2:13" s="36" customFormat="1">
      <c r="B238" s="20">
        <f t="shared" si="10"/>
        <v>230</v>
      </c>
      <c r="C238" s="70">
        <v>2474</v>
      </c>
      <c r="D238" s="71" t="s">
        <v>163</v>
      </c>
      <c r="E238" s="20" t="str">
        <f>IFERROR(VLOOKUP(C238,SRA!B:I,8,0),"")</f>
        <v>CLT</v>
      </c>
      <c r="F238" s="32" t="s">
        <v>607</v>
      </c>
      <c r="G238" s="20" t="str">
        <f>IFERROR(VLOOKUP(VLOOKUP(C238,SRA!B:F,5,0),FUNÇÃO!A:B,2,0),"")</f>
        <v>FARMACEUTICO IND</v>
      </c>
      <c r="H238" s="14">
        <f>IFERROR(VLOOKUP(C238,SRA!B:T,18,0),"")</f>
        <v>4656.5600000000004</v>
      </c>
      <c r="I238" s="14">
        <f>IFERROR(VLOOKUP(C238,SRA!B:T,19,0),"")</f>
        <v>6245.89</v>
      </c>
      <c r="J238" s="14">
        <f>IFERROR(VLOOKUP(C238,MARÇO!B:F,3,0),"")</f>
        <v>11172.75</v>
      </c>
      <c r="K238" s="14">
        <f t="shared" si="11"/>
        <v>3116.6000000000004</v>
      </c>
      <c r="L238" s="14">
        <f>IFERROR(VLOOKUP(C238,MARÇO!B:H,7,0),"")</f>
        <v>8056.15</v>
      </c>
      <c r="M238" s="74" t="str">
        <f>IFERROR(VLOOKUP(C238,FÉRIAS!C:D,2,0),"")</f>
        <v/>
      </c>
    </row>
    <row r="239" spans="2:13" s="36" customFormat="1">
      <c r="B239" s="20">
        <f t="shared" si="10"/>
        <v>231</v>
      </c>
      <c r="C239" s="70">
        <v>2478</v>
      </c>
      <c r="D239" s="71" t="s">
        <v>478</v>
      </c>
      <c r="E239" s="20" t="str">
        <f>IFERROR(VLOOKUP(C239,SRA!B:I,8,0),"")</f>
        <v>CLT</v>
      </c>
      <c r="F239" s="32" t="s">
        <v>607</v>
      </c>
      <c r="G239" s="20" t="str">
        <f>IFERROR(VLOOKUP(VLOOKUP(C239,SRA!B:F,5,0),FUNÇÃO!A:B,2,0),"")</f>
        <v>ANA ASS FARMACEUT</v>
      </c>
      <c r="H239" s="14">
        <f>IFERROR(VLOOKUP(C239,SRA!B:T,18,0),"")</f>
        <v>4149.8900000000003</v>
      </c>
      <c r="I239" s="14">
        <f>IFERROR(VLOOKUP(C239,SRA!B:T,19,0),"")</f>
        <v>0</v>
      </c>
      <c r="J239" s="14">
        <f>IFERROR(VLOOKUP(C239,MARÇO!B:F,3,0),"")</f>
        <v>4149.8900000000003</v>
      </c>
      <c r="K239" s="14">
        <f t="shared" si="11"/>
        <v>719</v>
      </c>
      <c r="L239" s="14">
        <f>IFERROR(VLOOKUP(C239,MARÇO!B:H,7,0),"")</f>
        <v>3430.8900000000003</v>
      </c>
      <c r="M239" s="74" t="str">
        <f>IFERROR(VLOOKUP(C239,FÉRIAS!C:D,2,0),"")</f>
        <v/>
      </c>
    </row>
    <row r="240" spans="2:13" s="36" customFormat="1">
      <c r="B240" s="20">
        <f t="shared" si="10"/>
        <v>232</v>
      </c>
      <c r="C240" s="70">
        <v>2481</v>
      </c>
      <c r="D240" s="71" t="s">
        <v>450</v>
      </c>
      <c r="E240" s="20" t="str">
        <f>IFERROR(VLOOKUP(C240,SRA!B:I,8,0),"")</f>
        <v>CLT</v>
      </c>
      <c r="F240" s="32" t="s">
        <v>607</v>
      </c>
      <c r="G240" s="20" t="str">
        <f>IFERROR(VLOOKUP(VLOOKUP(C240,SRA!B:F,5,0),FUNÇÃO!A:B,2,0),"")</f>
        <v>ANA ASS FARMACEUT</v>
      </c>
      <c r="H240" s="14">
        <f>IFERROR(VLOOKUP(C240,SRA!B:T,18,0),"")</f>
        <v>4149.8900000000003</v>
      </c>
      <c r="I240" s="14">
        <f>IFERROR(VLOOKUP(C240,SRA!B:T,19,0),"")</f>
        <v>0</v>
      </c>
      <c r="J240" s="14">
        <f>IFERROR(VLOOKUP(C240,MARÇO!B:F,3,0),"")</f>
        <v>4149.8900000000003</v>
      </c>
      <c r="K240" s="14">
        <f t="shared" si="11"/>
        <v>897.25</v>
      </c>
      <c r="L240" s="14">
        <f>IFERROR(VLOOKUP(C240,MARÇO!B:H,7,0),"")</f>
        <v>3252.6400000000003</v>
      </c>
      <c r="M240" s="74" t="str">
        <f>IFERROR(VLOOKUP(C240,FÉRIAS!C:D,2,0),"")</f>
        <v/>
      </c>
    </row>
    <row r="241" spans="2:13" s="36" customFormat="1">
      <c r="B241" s="20">
        <f t="shared" si="10"/>
        <v>233</v>
      </c>
      <c r="C241" s="70">
        <v>2484</v>
      </c>
      <c r="D241" s="71" t="s">
        <v>471</v>
      </c>
      <c r="E241" s="20" t="str">
        <f>IFERROR(VLOOKUP(C241,SRA!B:I,8,0),"")</f>
        <v>CLT</v>
      </c>
      <c r="F241" s="32" t="s">
        <v>607</v>
      </c>
      <c r="G241" s="20" t="str">
        <f>IFERROR(VLOOKUP(VLOOKUP(C241,SRA!B:F,5,0),FUNÇÃO!A:B,2,0),"")</f>
        <v>ANA ASS FARMACEUT</v>
      </c>
      <c r="H241" s="14">
        <f>IFERROR(VLOOKUP(C241,SRA!B:T,18,0),"")</f>
        <v>4357.38</v>
      </c>
      <c r="I241" s="14">
        <f>IFERROR(VLOOKUP(C241,SRA!B:T,19,0),"")</f>
        <v>0</v>
      </c>
      <c r="J241" s="14">
        <f>IFERROR(VLOOKUP(C241,MARÇO!B:F,3,0),"")</f>
        <v>4627.68</v>
      </c>
      <c r="K241" s="14">
        <f t="shared" si="11"/>
        <v>1131.5500000000002</v>
      </c>
      <c r="L241" s="14">
        <f>IFERROR(VLOOKUP(C241,MARÇO!B:H,7,0),"")</f>
        <v>3496.13</v>
      </c>
      <c r="M241" s="74" t="str">
        <f>IFERROR(VLOOKUP(C241,FÉRIAS!C:D,2,0),"")</f>
        <v/>
      </c>
    </row>
    <row r="242" spans="2:13" s="36" customFormat="1">
      <c r="B242" s="20">
        <f t="shared" si="10"/>
        <v>234</v>
      </c>
      <c r="C242" s="70">
        <v>2490</v>
      </c>
      <c r="D242" s="71" t="s">
        <v>164</v>
      </c>
      <c r="E242" s="20" t="str">
        <f>IFERROR(VLOOKUP(C242,SRA!B:I,8,0),"")</f>
        <v>CLT</v>
      </c>
      <c r="F242" s="32" t="s">
        <v>607</v>
      </c>
      <c r="G242" s="20" t="str">
        <f>IFERROR(VLOOKUP(VLOOKUP(C242,SRA!B:F,5,0),FUNÇÃO!A:B,2,0),"")</f>
        <v>TEC. EM ADM. E FI</v>
      </c>
      <c r="H242" s="14">
        <f>IFERROR(VLOOKUP(C242,SRA!B:T,18,0),"")</f>
        <v>1614.36</v>
      </c>
      <c r="I242" s="14">
        <f>IFERROR(VLOOKUP(C242,SRA!B:T,19,0),"")</f>
        <v>708.95</v>
      </c>
      <c r="J242" s="14">
        <f>IFERROR(VLOOKUP(C242,MARÇO!B:F,3,0),"")</f>
        <v>2323.31</v>
      </c>
      <c r="K242" s="14">
        <f t="shared" si="11"/>
        <v>403.05000000000018</v>
      </c>
      <c r="L242" s="14">
        <f>IFERROR(VLOOKUP(C242,MARÇO!B:H,7,0),"")</f>
        <v>1920.2599999999998</v>
      </c>
      <c r="M242" s="74" t="str">
        <f>IFERROR(VLOOKUP(C242,FÉRIAS!C:D,2,0),"")</f>
        <v/>
      </c>
    </row>
    <row r="243" spans="2:13" s="36" customFormat="1">
      <c r="B243" s="20">
        <f t="shared" si="10"/>
        <v>235</v>
      </c>
      <c r="C243" s="70">
        <v>2493</v>
      </c>
      <c r="D243" s="71" t="s">
        <v>165</v>
      </c>
      <c r="E243" s="20" t="str">
        <f>IFERROR(VLOOKUP(C243,SRA!B:I,8,0),"")</f>
        <v>CLT</v>
      </c>
      <c r="F243" s="32" t="s">
        <v>607</v>
      </c>
      <c r="G243" s="20" t="str">
        <f>IFERROR(VLOOKUP(VLOOKUP(C243,SRA!B:F,5,0),FUNÇÃO!A:B,2,0),"")</f>
        <v>TEC. EM ADM. E FI</v>
      </c>
      <c r="H243" s="14">
        <f>IFERROR(VLOOKUP(C243,SRA!B:T,18,0),"")</f>
        <v>1614.36</v>
      </c>
      <c r="I243" s="14">
        <f>IFERROR(VLOOKUP(C243,SRA!B:T,19,0),"")</f>
        <v>1993.92</v>
      </c>
      <c r="J243" s="14">
        <f>IFERROR(VLOOKUP(C243,MARÇO!B:F,3,0),"")</f>
        <v>3608.28</v>
      </c>
      <c r="K243" s="14">
        <f t="shared" si="11"/>
        <v>1073.5700000000002</v>
      </c>
      <c r="L243" s="14">
        <f>IFERROR(VLOOKUP(C243,MARÇO!B:H,7,0),"")</f>
        <v>2534.71</v>
      </c>
      <c r="M243" s="74" t="str">
        <f>IFERROR(VLOOKUP(C243,FÉRIAS!C:D,2,0),"")</f>
        <v/>
      </c>
    </row>
    <row r="244" spans="2:13" s="36" customFormat="1">
      <c r="B244" s="20">
        <f t="shared" si="10"/>
        <v>236</v>
      </c>
      <c r="C244" s="70">
        <v>2498</v>
      </c>
      <c r="D244" s="71" t="s">
        <v>166</v>
      </c>
      <c r="E244" s="20" t="str">
        <f>IFERROR(VLOOKUP(C244,SRA!B:I,8,0),"")</f>
        <v>CLT</v>
      </c>
      <c r="F244" s="32" t="s">
        <v>607</v>
      </c>
      <c r="G244" s="20" t="str">
        <f>IFERROR(VLOOKUP(VLOOKUP(C244,SRA!B:F,5,0),FUNÇÃO!A:B,2,0),"")</f>
        <v>TEC. EM OPTICA</v>
      </c>
      <c r="H244" s="14">
        <f>IFERROR(VLOOKUP(C244,SRA!B:T,18,0),"")</f>
        <v>1537.47</v>
      </c>
      <c r="I244" s="14">
        <f>IFERROR(VLOOKUP(C244,SRA!B:T,19,0),"")</f>
        <v>0</v>
      </c>
      <c r="J244" s="14">
        <f>IFERROR(VLOOKUP(C244,MARÇO!B:F,3,0),"")</f>
        <v>1807.77</v>
      </c>
      <c r="K244" s="14">
        <f t="shared" si="11"/>
        <v>466.27</v>
      </c>
      <c r="L244" s="14">
        <f>IFERROR(VLOOKUP(C244,MARÇO!B:H,7,0),"")</f>
        <v>1341.5</v>
      </c>
      <c r="M244" s="74" t="str">
        <f>IFERROR(VLOOKUP(C244,FÉRIAS!C:D,2,0),"")</f>
        <v/>
      </c>
    </row>
    <row r="245" spans="2:13" s="36" customFormat="1">
      <c r="B245" s="20">
        <f t="shared" si="10"/>
        <v>237</v>
      </c>
      <c r="C245" s="70">
        <v>2502</v>
      </c>
      <c r="D245" s="71" t="s">
        <v>167</v>
      </c>
      <c r="E245" s="20" t="str">
        <f>IFERROR(VLOOKUP(C245,SRA!B:I,8,0),"")</f>
        <v>CLT</v>
      </c>
      <c r="F245" s="32" t="s">
        <v>607</v>
      </c>
      <c r="G245" s="20" t="str">
        <f>IFERROR(VLOOKUP(VLOOKUP(C245,SRA!B:F,5,0),FUNÇÃO!A:B,2,0),"")</f>
        <v>TEC. EM OPTICA</v>
      </c>
      <c r="H245" s="14">
        <f>IFERROR(VLOOKUP(C245,SRA!B:T,18,0),"")</f>
        <v>1537.47</v>
      </c>
      <c r="I245" s="14">
        <f>IFERROR(VLOOKUP(C245,SRA!B:T,19,0),"")</f>
        <v>0</v>
      </c>
      <c r="J245" s="14">
        <f>IFERROR(VLOOKUP(C245,MARÇO!B:F,3,0),"")</f>
        <v>1537.47</v>
      </c>
      <c r="K245" s="14">
        <f t="shared" si="11"/>
        <v>535.79</v>
      </c>
      <c r="L245" s="14">
        <f>IFERROR(VLOOKUP(C245,MARÇO!B:H,7,0),"")</f>
        <v>1001.6800000000001</v>
      </c>
      <c r="M245" s="74" t="str">
        <f>IFERROR(VLOOKUP(C245,FÉRIAS!C:D,2,0),"")</f>
        <v/>
      </c>
    </row>
    <row r="246" spans="2:13" s="36" customFormat="1">
      <c r="B246" s="20">
        <f t="shared" si="10"/>
        <v>238</v>
      </c>
      <c r="C246" s="70">
        <v>2503</v>
      </c>
      <c r="D246" s="71" t="s">
        <v>168</v>
      </c>
      <c r="E246" s="20" t="str">
        <f>IFERROR(VLOOKUP(C246,SRA!B:I,8,0),"")</f>
        <v>CLT</v>
      </c>
      <c r="F246" s="32" t="s">
        <v>607</v>
      </c>
      <c r="G246" s="20" t="str">
        <f>IFERROR(VLOOKUP(VLOOKUP(C246,SRA!B:F,5,0),FUNÇÃO!A:B,2,0),"")</f>
        <v>ANA ASS FARMACEUT</v>
      </c>
      <c r="H246" s="14">
        <f>IFERROR(VLOOKUP(C246,SRA!B:T,18,0),"")</f>
        <v>4149.8900000000003</v>
      </c>
      <c r="I246" s="14">
        <f>IFERROR(VLOOKUP(C246,SRA!B:T,19,0),"")</f>
        <v>0</v>
      </c>
      <c r="J246" s="14">
        <f>IFERROR(VLOOKUP(C246,MARÇO!B:F,3,0),"")</f>
        <v>4149.8900000000003</v>
      </c>
      <c r="K246" s="14">
        <f t="shared" si="11"/>
        <v>1044.46</v>
      </c>
      <c r="L246" s="14">
        <f>IFERROR(VLOOKUP(C246,MARÇO!B:H,7,0),"")</f>
        <v>3105.4300000000003</v>
      </c>
      <c r="M246" s="74" t="str">
        <f>IFERROR(VLOOKUP(C246,FÉRIAS!C:D,2,0),"")</f>
        <v/>
      </c>
    </row>
    <row r="247" spans="2:13" s="36" customFormat="1">
      <c r="B247" s="20">
        <f t="shared" si="10"/>
        <v>239</v>
      </c>
      <c r="C247" s="70">
        <v>2512</v>
      </c>
      <c r="D247" s="71" t="s">
        <v>462</v>
      </c>
      <c r="E247" s="20" t="str">
        <f>IFERROR(VLOOKUP(C247,SRA!B:I,8,0),"")</f>
        <v>CLT</v>
      </c>
      <c r="F247" s="32" t="s">
        <v>607</v>
      </c>
      <c r="G247" s="20" t="str">
        <f>IFERROR(VLOOKUP(VLOOKUP(C247,SRA!B:F,5,0),FUNÇÃO!A:B,2,0),"")</f>
        <v>ANA ASS FARMACEUT</v>
      </c>
      <c r="H247" s="14">
        <f>IFERROR(VLOOKUP(C247,SRA!B:T,18,0),"")</f>
        <v>4149.8900000000003</v>
      </c>
      <c r="I247" s="14">
        <f>IFERROR(VLOOKUP(C247,SRA!B:T,19,0),"")</f>
        <v>0</v>
      </c>
      <c r="J247" s="14">
        <f>IFERROR(VLOOKUP(C247,MARÇO!B:F,3,0),"")</f>
        <v>4149.8900000000003</v>
      </c>
      <c r="K247" s="14">
        <f t="shared" si="11"/>
        <v>900.12000000000035</v>
      </c>
      <c r="L247" s="14">
        <f>IFERROR(VLOOKUP(C247,MARÇO!B:H,7,0),"")</f>
        <v>3249.77</v>
      </c>
      <c r="M247" s="74" t="str">
        <f>IFERROR(VLOOKUP(C247,FÉRIAS!C:D,2,0),"")</f>
        <v/>
      </c>
    </row>
    <row r="248" spans="2:13" s="36" customFormat="1">
      <c r="B248" s="20">
        <f t="shared" si="10"/>
        <v>240</v>
      </c>
      <c r="C248" s="70">
        <v>2513</v>
      </c>
      <c r="D248" s="71" t="s">
        <v>174</v>
      </c>
      <c r="E248" s="20" t="str">
        <f>IFERROR(VLOOKUP(C248,SRA!B:I,8,0),"")</f>
        <v>CLT</v>
      </c>
      <c r="F248" s="32" t="s">
        <v>607</v>
      </c>
      <c r="G248" s="20" t="str">
        <f>IFERROR(VLOOKUP(VLOOKUP(C248,SRA!B:F,5,0),FUNÇÃO!A:B,2,0),"")</f>
        <v>TEC. EM ADM. E FI</v>
      </c>
      <c r="H248" s="14">
        <f>IFERROR(VLOOKUP(C248,SRA!B:T,18,0),"")</f>
        <v>1614.36</v>
      </c>
      <c r="I248" s="14">
        <f>IFERROR(VLOOKUP(C248,SRA!B:T,19,0),"")</f>
        <v>930.5</v>
      </c>
      <c r="J248" s="14">
        <f>IFERROR(VLOOKUP(C248,MARÇO!B:F,3,0),"")</f>
        <v>2544.86</v>
      </c>
      <c r="K248" s="14">
        <f t="shared" si="11"/>
        <v>697.13000000000011</v>
      </c>
      <c r="L248" s="14">
        <f>IFERROR(VLOOKUP(C248,MARÇO!B:H,7,0),"")</f>
        <v>1847.73</v>
      </c>
      <c r="M248" s="74" t="str">
        <f>IFERROR(VLOOKUP(C248,FÉRIAS!C:D,2,0),"")</f>
        <v/>
      </c>
    </row>
    <row r="249" spans="2:13" s="36" customFormat="1">
      <c r="B249" s="20">
        <f t="shared" si="10"/>
        <v>241</v>
      </c>
      <c r="C249" s="70">
        <v>2514</v>
      </c>
      <c r="D249" s="71" t="s">
        <v>175</v>
      </c>
      <c r="E249" s="20" t="str">
        <f>IFERROR(VLOOKUP(C249,SRA!B:I,8,0),"")</f>
        <v>CLT</v>
      </c>
      <c r="F249" s="32" t="s">
        <v>607</v>
      </c>
      <c r="G249" s="20" t="str">
        <f>IFERROR(VLOOKUP(VLOOKUP(C249,SRA!B:F,5,0),FUNÇÃO!A:B,2,0),"")</f>
        <v>TEC. EM ADM. E FI</v>
      </c>
      <c r="H249" s="14">
        <f>IFERROR(VLOOKUP(C249,SRA!B:T,18,0),"")</f>
        <v>1614.37</v>
      </c>
      <c r="I249" s="14">
        <f>IFERROR(VLOOKUP(C249,SRA!B:T,19,0),"")</f>
        <v>0</v>
      </c>
      <c r="J249" s="14">
        <f>IFERROR(VLOOKUP(C249,MARÇO!B:F,3,0),"")</f>
        <v>1614.37</v>
      </c>
      <c r="K249" s="14">
        <f t="shared" si="11"/>
        <v>476.84999999999991</v>
      </c>
      <c r="L249" s="14">
        <f>IFERROR(VLOOKUP(C249,MARÇO!B:H,7,0),"")</f>
        <v>1137.52</v>
      </c>
      <c r="M249" s="74" t="str">
        <f>IFERROR(VLOOKUP(C249,FÉRIAS!C:D,2,0),"")</f>
        <v/>
      </c>
    </row>
    <row r="250" spans="2:13" s="36" customFormat="1">
      <c r="B250" s="20">
        <f t="shared" si="10"/>
        <v>242</v>
      </c>
      <c r="C250" s="70">
        <v>2518</v>
      </c>
      <c r="D250" s="71" t="s">
        <v>461</v>
      </c>
      <c r="E250" s="20" t="str">
        <f>IFERROR(VLOOKUP(C250,SRA!B:I,8,0),"")</f>
        <v>CLT</v>
      </c>
      <c r="F250" s="32" t="s">
        <v>607</v>
      </c>
      <c r="G250" s="20" t="str">
        <f>IFERROR(VLOOKUP(VLOOKUP(C250,SRA!B:F,5,0),FUNÇÃO!A:B,2,0),"")</f>
        <v>TEC. EM ADM. E FI</v>
      </c>
      <c r="H250" s="14">
        <f>IFERROR(VLOOKUP(C250,SRA!B:T,18,0),"")</f>
        <v>1614.36</v>
      </c>
      <c r="I250" s="14">
        <f>IFERROR(VLOOKUP(C250,SRA!B:T,19,0),"")</f>
        <v>174.95</v>
      </c>
      <c r="J250" s="14">
        <f>IFERROR(VLOOKUP(C250,MARÇO!B:F,3,0),"")</f>
        <v>1789.31</v>
      </c>
      <c r="K250" s="14">
        <f t="shared" si="11"/>
        <v>162.02999999999997</v>
      </c>
      <c r="L250" s="14">
        <f>IFERROR(VLOOKUP(C250,MARÇO!B:H,7,0),"")</f>
        <v>1627.28</v>
      </c>
      <c r="M250" s="74" t="str">
        <f>IFERROR(VLOOKUP(C250,FÉRIAS!C:D,2,0),"")</f>
        <v/>
      </c>
    </row>
    <row r="251" spans="2:13" s="36" customFormat="1">
      <c r="B251" s="20">
        <f t="shared" si="10"/>
        <v>243</v>
      </c>
      <c r="C251" s="70">
        <v>2520</v>
      </c>
      <c r="D251" s="71" t="s">
        <v>463</v>
      </c>
      <c r="E251" s="20" t="str">
        <f>IFERROR(VLOOKUP(C251,SRA!B:I,8,0),"")</f>
        <v>CLT</v>
      </c>
      <c r="F251" s="32" t="s">
        <v>607</v>
      </c>
      <c r="G251" s="20" t="str">
        <f>IFERROR(VLOOKUP(VLOOKUP(C251,SRA!B:F,5,0),FUNÇÃO!A:B,2,0),"")</f>
        <v>TEC. EM ADM. E FI</v>
      </c>
      <c r="H251" s="14">
        <f>IFERROR(VLOOKUP(C251,SRA!B:T,18,0),"")</f>
        <v>1614.36</v>
      </c>
      <c r="I251" s="14">
        <f>IFERROR(VLOOKUP(C251,SRA!B:T,19,0),"")</f>
        <v>174.95</v>
      </c>
      <c r="J251" s="14">
        <f>IFERROR(VLOOKUP(C251,MARÇO!B:F,3,0),"")</f>
        <v>1789.31</v>
      </c>
      <c r="K251" s="14">
        <f t="shared" si="11"/>
        <v>693.29</v>
      </c>
      <c r="L251" s="14">
        <f>IFERROR(VLOOKUP(C251,MARÇO!B:H,7,0),"")</f>
        <v>1096.02</v>
      </c>
      <c r="M251" s="74" t="str">
        <f>IFERROR(VLOOKUP(C251,FÉRIAS!C:D,2,0),"")</f>
        <v/>
      </c>
    </row>
    <row r="252" spans="2:13" s="36" customFormat="1">
      <c r="B252" s="20">
        <f t="shared" si="10"/>
        <v>244</v>
      </c>
      <c r="C252" s="70">
        <v>2523</v>
      </c>
      <c r="D252" s="71" t="s">
        <v>472</v>
      </c>
      <c r="E252" s="20" t="str">
        <f>IFERROR(VLOOKUP(C252,SRA!B:I,8,0),"")</f>
        <v>CLT</v>
      </c>
      <c r="F252" s="32" t="s">
        <v>607</v>
      </c>
      <c r="G252" s="20" t="str">
        <f>IFERROR(VLOOKUP(VLOOKUP(C252,SRA!B:F,5,0),FUNÇÃO!A:B,2,0),"")</f>
        <v>TEC. EM ADM. E FI</v>
      </c>
      <c r="H252" s="14">
        <f>IFERROR(VLOOKUP(C252,SRA!B:T,18,0),"")</f>
        <v>1614.36</v>
      </c>
      <c r="I252" s="14">
        <f>IFERROR(VLOOKUP(C252,SRA!B:T,19,0),"")</f>
        <v>174.95</v>
      </c>
      <c r="J252" s="14">
        <f>IFERROR(VLOOKUP(C252,MARÇO!B:F,3,0),"")</f>
        <v>1789.31</v>
      </c>
      <c r="K252" s="14">
        <f t="shared" si="11"/>
        <v>330.23</v>
      </c>
      <c r="L252" s="14">
        <f>IFERROR(VLOOKUP(C252,MARÇO!B:H,7,0),"")</f>
        <v>1459.08</v>
      </c>
      <c r="M252" s="74" t="str">
        <f>IFERROR(VLOOKUP(C252,FÉRIAS!C:D,2,0),"")</f>
        <v/>
      </c>
    </row>
    <row r="253" spans="2:13" s="36" customFormat="1">
      <c r="B253" s="20">
        <f t="shared" si="10"/>
        <v>245</v>
      </c>
      <c r="C253" s="70">
        <v>2525</v>
      </c>
      <c r="D253" s="71" t="s">
        <v>425</v>
      </c>
      <c r="E253" s="20" t="str">
        <f>IFERROR(VLOOKUP(C253,SRA!B:I,8,0),"")</f>
        <v>CLT</v>
      </c>
      <c r="F253" s="32" t="s">
        <v>607</v>
      </c>
      <c r="G253" s="20" t="str">
        <f>IFERROR(VLOOKUP(VLOOKUP(C253,SRA!B:F,5,0),FUNÇÃO!A:B,2,0),"")</f>
        <v>TEC. EM ADM. E FI</v>
      </c>
      <c r="H253" s="14">
        <f>IFERROR(VLOOKUP(C253,SRA!B:T,18,0),"")</f>
        <v>1614.36</v>
      </c>
      <c r="I253" s="14">
        <f>IFERROR(VLOOKUP(C253,SRA!B:T,19,0),"")</f>
        <v>174.95</v>
      </c>
      <c r="J253" s="14">
        <f>IFERROR(VLOOKUP(C253,MARÇO!B:F,3,0),"")</f>
        <v>1789.31</v>
      </c>
      <c r="K253" s="14">
        <f t="shared" si="11"/>
        <v>260.21000000000004</v>
      </c>
      <c r="L253" s="14">
        <f>IFERROR(VLOOKUP(C253,MARÇO!B:H,7,0),"")</f>
        <v>1529.1</v>
      </c>
      <c r="M253" s="74" t="str">
        <f>IFERROR(VLOOKUP(C253,FÉRIAS!C:D,2,0),"")</f>
        <v/>
      </c>
    </row>
    <row r="254" spans="2:13" s="36" customFormat="1">
      <c r="B254" s="20">
        <f t="shared" si="10"/>
        <v>246</v>
      </c>
      <c r="C254" s="70">
        <v>2526</v>
      </c>
      <c r="D254" s="71" t="s">
        <v>176</v>
      </c>
      <c r="E254" s="20" t="str">
        <f>IFERROR(VLOOKUP(C254,SRA!B:I,8,0),"")</f>
        <v>CLT</v>
      </c>
      <c r="F254" s="32" t="s">
        <v>607</v>
      </c>
      <c r="G254" s="20" t="str">
        <f>IFERROR(VLOOKUP(VLOOKUP(C254,SRA!B:F,5,0),FUNÇÃO!A:B,2,0),"")</f>
        <v>TEC.EM MAN. ELE.</v>
      </c>
      <c r="H254" s="14">
        <f>IFERROR(VLOOKUP(C254,SRA!B:T,18,0),"")</f>
        <v>1537.47</v>
      </c>
      <c r="I254" s="14">
        <f>IFERROR(VLOOKUP(C254,SRA!B:T,19,0),"")</f>
        <v>0</v>
      </c>
      <c r="J254" s="14">
        <f>IFERROR(VLOOKUP(C254,MARÇO!B:F,3,0),"")</f>
        <v>2009.36</v>
      </c>
      <c r="K254" s="14">
        <f t="shared" si="11"/>
        <v>704.51</v>
      </c>
      <c r="L254" s="14">
        <f>IFERROR(VLOOKUP(C254,MARÇO!B:H,7,0),"")</f>
        <v>1304.8499999999999</v>
      </c>
      <c r="M254" s="74" t="str">
        <f>IFERROR(VLOOKUP(C254,FÉRIAS!C:D,2,0),"")</f>
        <v/>
      </c>
    </row>
    <row r="255" spans="2:13" s="36" customFormat="1">
      <c r="B255" s="20">
        <f t="shared" si="10"/>
        <v>247</v>
      </c>
      <c r="C255" s="70">
        <v>2530</v>
      </c>
      <c r="D255" s="71" t="s">
        <v>177</v>
      </c>
      <c r="E255" s="20" t="str">
        <f>IFERROR(VLOOKUP(C255,SRA!B:I,8,0),"")</f>
        <v>CLT</v>
      </c>
      <c r="F255" s="32" t="s">
        <v>607</v>
      </c>
      <c r="G255" s="20" t="str">
        <f>IFERROR(VLOOKUP(VLOOKUP(C255,SRA!B:F,5,0),FUNÇÃO!A:B,2,0),"")</f>
        <v>OP. DE PROD. IND.</v>
      </c>
      <c r="H255" s="14">
        <f>IFERROR(VLOOKUP(C255,SRA!B:T,18,0),"")</f>
        <v>1333.73</v>
      </c>
      <c r="I255" s="14">
        <f>IFERROR(VLOOKUP(C255,SRA!B:T,19,0),"")</f>
        <v>0</v>
      </c>
      <c r="J255" s="14">
        <f>IFERROR(VLOOKUP(C255,MARÇO!B:F,3,0),"")</f>
        <v>1333.73</v>
      </c>
      <c r="K255" s="14">
        <f t="shared" si="11"/>
        <v>425.23</v>
      </c>
      <c r="L255" s="14">
        <f>IFERROR(VLOOKUP(C255,MARÇO!B:H,7,0),"")</f>
        <v>908.5</v>
      </c>
      <c r="M255" s="74" t="str">
        <f>IFERROR(VLOOKUP(C255,FÉRIAS!C:D,2,0),"")</f>
        <v/>
      </c>
    </row>
    <row r="256" spans="2:13" s="36" customFormat="1">
      <c r="B256" s="20">
        <f t="shared" si="10"/>
        <v>248</v>
      </c>
      <c r="C256" s="70">
        <v>2534</v>
      </c>
      <c r="D256" s="71" t="s">
        <v>178</v>
      </c>
      <c r="E256" s="20" t="str">
        <f>IFERROR(VLOOKUP(C256,SRA!B:I,8,0),"")</f>
        <v>CLT</v>
      </c>
      <c r="F256" s="32" t="s">
        <v>607</v>
      </c>
      <c r="G256" s="20" t="str">
        <f>IFERROR(VLOOKUP(VLOOKUP(C256,SRA!B:F,5,0),FUNÇÃO!A:B,2,0),"")</f>
        <v>OP. DE PROD. IND.</v>
      </c>
      <c r="H256" s="14">
        <f>IFERROR(VLOOKUP(C256,SRA!B:T,18,0),"")</f>
        <v>1333.73</v>
      </c>
      <c r="I256" s="14">
        <f>IFERROR(VLOOKUP(C256,SRA!B:T,19,0),"")</f>
        <v>0</v>
      </c>
      <c r="J256" s="14">
        <f>IFERROR(VLOOKUP(C256,MARÇO!B:F,3,0),"")</f>
        <v>1333.73</v>
      </c>
      <c r="K256" s="14">
        <f t="shared" si="11"/>
        <v>378.54999999999995</v>
      </c>
      <c r="L256" s="14">
        <f>IFERROR(VLOOKUP(C256,MARÇO!B:H,7,0),"")</f>
        <v>955.18000000000006</v>
      </c>
      <c r="M256" s="74" t="str">
        <f>IFERROR(VLOOKUP(C256,FÉRIAS!C:D,2,0),"")</f>
        <v/>
      </c>
    </row>
    <row r="257" spans="2:13" s="36" customFormat="1">
      <c r="B257" s="20">
        <f t="shared" si="10"/>
        <v>249</v>
      </c>
      <c r="C257" s="70">
        <v>2539</v>
      </c>
      <c r="D257" s="71" t="s">
        <v>179</v>
      </c>
      <c r="E257" s="20" t="str">
        <f>IFERROR(VLOOKUP(C257,SRA!B:I,8,0),"")</f>
        <v>CLT</v>
      </c>
      <c r="F257" s="32" t="s">
        <v>607</v>
      </c>
      <c r="G257" s="20" t="str">
        <f>IFERROR(VLOOKUP(VLOOKUP(C257,SRA!B:F,5,0),FUNÇÃO!A:B,2,0),"")</f>
        <v>OP. DE PROD. IND.</v>
      </c>
      <c r="H257" s="14">
        <f>IFERROR(VLOOKUP(C257,SRA!B:T,18,0),"")</f>
        <v>1543.96</v>
      </c>
      <c r="I257" s="14">
        <f>IFERROR(VLOOKUP(C257,SRA!B:T,19,0),"")</f>
        <v>0</v>
      </c>
      <c r="J257" s="14">
        <f>IFERROR(VLOOKUP(C257,MARÇO!B:F,3,0),"")</f>
        <v>1694.49</v>
      </c>
      <c r="K257" s="14">
        <f t="shared" si="11"/>
        <v>1131.0900000000001</v>
      </c>
      <c r="L257" s="14">
        <f>IFERROR(VLOOKUP(C257,MARÇO!B:H,7,0),"")</f>
        <v>563.4</v>
      </c>
      <c r="M257" s="74" t="str">
        <f>IFERROR(VLOOKUP(C257,FÉRIAS!C:D,2,0),"")</f>
        <v/>
      </c>
    </row>
    <row r="258" spans="2:13" s="36" customFormat="1">
      <c r="B258" s="20">
        <f t="shared" si="10"/>
        <v>250</v>
      </c>
      <c r="C258" s="70">
        <v>2541</v>
      </c>
      <c r="D258" s="71" t="s">
        <v>180</v>
      </c>
      <c r="E258" s="20" t="str">
        <f>IFERROR(VLOOKUP(C258,SRA!B:I,8,0),"")</f>
        <v>CLT</v>
      </c>
      <c r="F258" s="32" t="s">
        <v>607</v>
      </c>
      <c r="G258" s="20" t="str">
        <f>IFERROR(VLOOKUP(VLOOKUP(C258,SRA!B:F,5,0),FUNÇÃO!A:B,2,0),"")</f>
        <v>OP. DE PROD. IND.</v>
      </c>
      <c r="H258" s="14">
        <f>IFERROR(VLOOKUP(C258,SRA!B:T,18,0),"")</f>
        <v>1333.73</v>
      </c>
      <c r="I258" s="14">
        <f>IFERROR(VLOOKUP(C258,SRA!B:T,19,0),"")</f>
        <v>0</v>
      </c>
      <c r="J258" s="14">
        <f>IFERROR(VLOOKUP(C258,MARÇO!B:F,3,0),"")</f>
        <v>1333.73</v>
      </c>
      <c r="K258" s="14">
        <f t="shared" si="11"/>
        <v>765.4</v>
      </c>
      <c r="L258" s="14">
        <f>IFERROR(VLOOKUP(C258,MARÇO!B:H,7,0),"")</f>
        <v>568.33000000000004</v>
      </c>
      <c r="M258" s="74" t="str">
        <f>IFERROR(VLOOKUP(C258,FÉRIAS!C:D,2,0),"")</f>
        <v/>
      </c>
    </row>
    <row r="259" spans="2:13" s="36" customFormat="1">
      <c r="B259" s="20">
        <f t="shared" si="10"/>
        <v>251</v>
      </c>
      <c r="C259" s="70">
        <v>2547</v>
      </c>
      <c r="D259" s="71" t="s">
        <v>491</v>
      </c>
      <c r="E259" s="20" t="str">
        <f>IFERROR(VLOOKUP(C259,SRA!B:I,8,0),"")</f>
        <v>CLT</v>
      </c>
      <c r="F259" s="32" t="s">
        <v>747</v>
      </c>
      <c r="G259" s="20" t="str">
        <f>IFERROR(VLOOKUP(VLOOKUP(C259,SRA!B:F,5,0),FUNÇÃO!A:B,2,0),"")</f>
        <v>TEC. EM ADM. E FI</v>
      </c>
      <c r="H259" s="14">
        <f>IFERROR(VLOOKUP(C259,SRA!B:T,18,0),"")</f>
        <v>1614.37</v>
      </c>
      <c r="I259" s="14">
        <f>IFERROR(VLOOKUP(C259,SRA!B:T,19,0),"")</f>
        <v>0</v>
      </c>
      <c r="J259" s="14">
        <f>IFERROR(VLOOKUP(C259,MARÇO!B:F,3,0),"")</f>
        <v>2380.9499999999998</v>
      </c>
      <c r="K259" s="14">
        <f t="shared" si="11"/>
        <v>2380.9499999999998</v>
      </c>
      <c r="L259" s="14">
        <f>IFERROR(VLOOKUP(C259,MARÇO!B:H,7,0),"")</f>
        <v>0</v>
      </c>
      <c r="M259" s="74" t="str">
        <f>IFERROR(VLOOKUP(C259,FÉRIAS!C:D,2,0),"")</f>
        <v/>
      </c>
    </row>
    <row r="260" spans="2:13" s="36" customFormat="1">
      <c r="B260" s="20">
        <f t="shared" si="10"/>
        <v>252</v>
      </c>
      <c r="C260" s="70">
        <v>2548</v>
      </c>
      <c r="D260" s="71" t="s">
        <v>181</v>
      </c>
      <c r="E260" s="20" t="str">
        <f>IFERROR(VLOOKUP(C260,SRA!B:I,8,0),"")</f>
        <v>CLT</v>
      </c>
      <c r="F260" s="32" t="s">
        <v>607</v>
      </c>
      <c r="G260" s="20" t="str">
        <f>IFERROR(VLOOKUP(VLOOKUP(C260,SRA!B:F,5,0),FUNÇÃO!A:B,2,0),"")</f>
        <v>TEC. EM ADM. E FI</v>
      </c>
      <c r="H260" s="14">
        <f>IFERROR(VLOOKUP(C260,SRA!B:T,18,0),"")</f>
        <v>1695.09</v>
      </c>
      <c r="I260" s="14">
        <f>IFERROR(VLOOKUP(C260,SRA!B:T,19,0),"")</f>
        <v>1350.38</v>
      </c>
      <c r="J260" s="14">
        <f>IFERROR(VLOOKUP(C260,MARÇO!B:F,3,0),"")</f>
        <v>3315.76</v>
      </c>
      <c r="K260" s="14">
        <f t="shared" si="11"/>
        <v>973.47000000000025</v>
      </c>
      <c r="L260" s="14">
        <f>IFERROR(VLOOKUP(C260,MARÇO!B:H,7,0),"")</f>
        <v>2342.29</v>
      </c>
      <c r="M260" s="74" t="str">
        <f>IFERROR(VLOOKUP(C260,FÉRIAS!C:D,2,0),"")</f>
        <v/>
      </c>
    </row>
    <row r="261" spans="2:13" s="36" customFormat="1">
      <c r="B261" s="20">
        <f t="shared" si="10"/>
        <v>253</v>
      </c>
      <c r="C261" s="70">
        <v>2553</v>
      </c>
      <c r="D261" s="71" t="s">
        <v>182</v>
      </c>
      <c r="E261" s="20" t="str">
        <f>IFERROR(VLOOKUP(C261,SRA!B:I,8,0),"")</f>
        <v>CLT</v>
      </c>
      <c r="F261" s="32" t="s">
        <v>607</v>
      </c>
      <c r="G261" s="20" t="str">
        <f>IFERROR(VLOOKUP(VLOOKUP(C261,SRA!B:F,5,0),FUNÇÃO!A:B,2,0),"")</f>
        <v>TEC. EM ADM. E FI</v>
      </c>
      <c r="H261" s="14">
        <f>IFERROR(VLOOKUP(C261,SRA!B:T,18,0),"")</f>
        <v>1614.36</v>
      </c>
      <c r="I261" s="14">
        <f>IFERROR(VLOOKUP(C261,SRA!B:T,19,0),"")</f>
        <v>1993.92</v>
      </c>
      <c r="J261" s="14">
        <f>IFERROR(VLOOKUP(C261,MARÇO!B:F,3,0),"")</f>
        <v>3878.58</v>
      </c>
      <c r="K261" s="14">
        <f t="shared" si="11"/>
        <v>802.63000000000011</v>
      </c>
      <c r="L261" s="14">
        <f>IFERROR(VLOOKUP(C261,MARÇO!B:H,7,0),"")</f>
        <v>3075.95</v>
      </c>
      <c r="M261" s="74" t="str">
        <f>IFERROR(VLOOKUP(C261,FÉRIAS!C:D,2,0),"")</f>
        <v/>
      </c>
    </row>
    <row r="262" spans="2:13" s="36" customFormat="1">
      <c r="B262" s="20">
        <f t="shared" si="10"/>
        <v>254</v>
      </c>
      <c r="C262" s="70">
        <v>2559</v>
      </c>
      <c r="D262" s="71" t="s">
        <v>433</v>
      </c>
      <c r="E262" s="20" t="str">
        <f>IFERROR(VLOOKUP(C262,SRA!B:I,8,0),"")</f>
        <v>CLT</v>
      </c>
      <c r="F262" s="32" t="s">
        <v>607</v>
      </c>
      <c r="G262" s="20" t="str">
        <f>IFERROR(VLOOKUP(VLOOKUP(C262,SRA!B:F,5,0),FUNÇÃO!A:B,2,0),"")</f>
        <v>TEC. EM ADM. E FI</v>
      </c>
      <c r="H262" s="14">
        <f>IFERROR(VLOOKUP(C262,SRA!B:T,18,0),"")</f>
        <v>1614.36</v>
      </c>
      <c r="I262" s="14">
        <f>IFERROR(VLOOKUP(C262,SRA!B:T,19,0),"")</f>
        <v>0</v>
      </c>
      <c r="J262" s="14">
        <f>IFERROR(VLOOKUP(C262,MARÇO!B:F,3,0),"")</f>
        <v>1614.36</v>
      </c>
      <c r="K262" s="14">
        <f t="shared" si="11"/>
        <v>919.00999999999988</v>
      </c>
      <c r="L262" s="14">
        <f>IFERROR(VLOOKUP(C262,MARÇO!B:H,7,0),"")</f>
        <v>695.35</v>
      </c>
      <c r="M262" s="74" t="str">
        <f>IFERROR(VLOOKUP(C262,FÉRIAS!C:D,2,0),"")</f>
        <v/>
      </c>
    </row>
    <row r="263" spans="2:13" s="36" customFormat="1">
      <c r="B263" s="20">
        <f t="shared" si="10"/>
        <v>255</v>
      </c>
      <c r="C263" s="70">
        <v>2562</v>
      </c>
      <c r="D263" s="71" t="s">
        <v>452</v>
      </c>
      <c r="E263" s="20" t="str">
        <f>IFERROR(VLOOKUP(C263,SRA!B:I,8,0),"")</f>
        <v>CLT</v>
      </c>
      <c r="F263" s="32" t="s">
        <v>607</v>
      </c>
      <c r="G263" s="20" t="str">
        <f>IFERROR(VLOOKUP(VLOOKUP(C263,SRA!B:F,5,0),FUNÇÃO!A:B,2,0),"")</f>
        <v>ANA ASS FARMACEUT</v>
      </c>
      <c r="H263" s="14">
        <f>IFERROR(VLOOKUP(C263,SRA!B:T,18,0),"")</f>
        <v>4149.8900000000003</v>
      </c>
      <c r="I263" s="14">
        <f>IFERROR(VLOOKUP(C263,SRA!B:T,19,0),"")</f>
        <v>0</v>
      </c>
      <c r="J263" s="14">
        <f>IFERROR(VLOOKUP(C263,MARÇO!B:F,3,0),"")</f>
        <v>4149.8900000000003</v>
      </c>
      <c r="K263" s="14">
        <f t="shared" si="11"/>
        <v>2241.5100000000002</v>
      </c>
      <c r="L263" s="14">
        <f>IFERROR(VLOOKUP(C263,MARÇO!B:H,7,0),"")</f>
        <v>1908.38</v>
      </c>
      <c r="M263" s="74" t="str">
        <f>IFERROR(VLOOKUP(C263,FÉRIAS!C:D,2,0),"")</f>
        <v/>
      </c>
    </row>
    <row r="264" spans="2:13" s="36" customFormat="1">
      <c r="B264" s="20">
        <f t="shared" si="10"/>
        <v>256</v>
      </c>
      <c r="C264" s="70">
        <v>2568</v>
      </c>
      <c r="D264" s="71" t="s">
        <v>490</v>
      </c>
      <c r="E264" s="20" t="str">
        <f>IFERROR(VLOOKUP(C264,SRA!B:I,8,0),"")</f>
        <v>CLT</v>
      </c>
      <c r="F264" s="32" t="s">
        <v>607</v>
      </c>
      <c r="G264" s="20" t="str">
        <f>IFERROR(VLOOKUP(VLOOKUP(C264,SRA!B:F,5,0),FUNÇÃO!A:B,2,0),"")</f>
        <v>ANA ASS FARMACEUT</v>
      </c>
      <c r="H264" s="14">
        <f>IFERROR(VLOOKUP(C264,SRA!B:T,18,0),"")</f>
        <v>4149.8900000000003</v>
      </c>
      <c r="I264" s="14">
        <f>IFERROR(VLOOKUP(C264,SRA!B:T,19,0),"")</f>
        <v>0</v>
      </c>
      <c r="J264" s="14">
        <f>IFERROR(VLOOKUP(C264,MARÇO!B:F,3,0),"")</f>
        <v>4149.8900000000003</v>
      </c>
      <c r="K264" s="14">
        <f t="shared" si="11"/>
        <v>1567.8000000000002</v>
      </c>
      <c r="L264" s="14">
        <f>IFERROR(VLOOKUP(C264,MARÇO!B:H,7,0),"")</f>
        <v>2582.09</v>
      </c>
      <c r="M264" s="74" t="str">
        <f>IFERROR(VLOOKUP(C264,FÉRIAS!C:D,2,0),"")</f>
        <v/>
      </c>
    </row>
    <row r="265" spans="2:13" s="36" customFormat="1">
      <c r="B265" s="20">
        <f t="shared" si="10"/>
        <v>257</v>
      </c>
      <c r="C265" s="70">
        <v>2574</v>
      </c>
      <c r="D265" s="71" t="s">
        <v>183</v>
      </c>
      <c r="E265" s="20" t="str">
        <f>IFERROR(VLOOKUP(C265,SRA!B:I,8,0),"")</f>
        <v>CLT</v>
      </c>
      <c r="F265" s="32" t="s">
        <v>621</v>
      </c>
      <c r="G265" s="20" t="str">
        <f>IFERROR(VLOOKUP(VLOOKUP(C265,SRA!B:F,5,0),FUNÇÃO!A:B,2,0),"")</f>
        <v>TEC. EM ADM. E FI</v>
      </c>
      <c r="H265" s="14">
        <f>IFERROR(VLOOKUP(C265,SRA!B:T,18,0),"")</f>
        <v>1695.09</v>
      </c>
      <c r="I265" s="14">
        <f>IFERROR(VLOOKUP(C265,SRA!B:T,19,0),"")</f>
        <v>1993.92</v>
      </c>
      <c r="J265" s="14">
        <f>IFERROR(VLOOKUP(C265,MARÇO!B:F,3,0),"")</f>
        <v>4508.79</v>
      </c>
      <c r="K265" s="14">
        <f t="shared" si="11"/>
        <v>3457.2200000000003</v>
      </c>
      <c r="L265" s="14">
        <f>IFERROR(VLOOKUP(C265,MARÇO!B:H,7,0),"")</f>
        <v>1051.57</v>
      </c>
      <c r="M265" s="74" t="str">
        <f>IFERROR(VLOOKUP(C265,FÉRIAS!C:D,2,0),"")</f>
        <v>ANDERSON SANTOS DE LIMA FARIAS</v>
      </c>
    </row>
    <row r="266" spans="2:13" s="36" customFormat="1">
      <c r="B266" s="20">
        <f t="shared" si="10"/>
        <v>258</v>
      </c>
      <c r="C266" s="70">
        <v>2577</v>
      </c>
      <c r="D266" s="71" t="s">
        <v>184</v>
      </c>
      <c r="E266" s="20" t="str">
        <f>IFERROR(VLOOKUP(C266,SRA!B:I,8,0),"")</f>
        <v>CLT</v>
      </c>
      <c r="F266" s="32" t="s">
        <v>607</v>
      </c>
      <c r="G266" s="20" t="str">
        <f>IFERROR(VLOOKUP(VLOOKUP(C266,SRA!B:F,5,0),FUNÇÃO!A:B,2,0),"")</f>
        <v>TEC. EM ADM. E FI</v>
      </c>
      <c r="H266" s="14">
        <f>IFERROR(VLOOKUP(C266,SRA!B:T,18,0),"")</f>
        <v>1614.36</v>
      </c>
      <c r="I266" s="14">
        <f>IFERROR(VLOOKUP(C266,SRA!B:T,19,0),"")</f>
        <v>708.95</v>
      </c>
      <c r="J266" s="14">
        <f>IFERROR(VLOOKUP(C266,MARÇO!B:F,3,0),"")</f>
        <v>2323.31</v>
      </c>
      <c r="K266" s="14">
        <f t="shared" si="11"/>
        <v>728.73</v>
      </c>
      <c r="L266" s="14">
        <f>IFERROR(VLOOKUP(C266,MARÇO!B:H,7,0),"")</f>
        <v>1594.58</v>
      </c>
      <c r="M266" s="74" t="str">
        <f>IFERROR(VLOOKUP(C266,FÉRIAS!C:D,2,0),"")</f>
        <v/>
      </c>
    </row>
    <row r="267" spans="2:13" s="36" customFormat="1">
      <c r="B267" s="20">
        <f t="shared" ref="B267:B330" si="12">B266+1</f>
        <v>259</v>
      </c>
      <c r="C267" s="70">
        <v>2584</v>
      </c>
      <c r="D267" s="71" t="s">
        <v>185</v>
      </c>
      <c r="E267" s="20" t="str">
        <f>IFERROR(VLOOKUP(C267,SRA!B:I,8,0),"")</f>
        <v>CLT</v>
      </c>
      <c r="F267" s="32" t="s">
        <v>607</v>
      </c>
      <c r="G267" s="20" t="str">
        <f>IFERROR(VLOOKUP(VLOOKUP(C267,SRA!B:F,5,0),FUNÇÃO!A:B,2,0),"")</f>
        <v>TEC. EM ADM. E FI</v>
      </c>
      <c r="H267" s="14">
        <f>IFERROR(VLOOKUP(C267,SRA!B:T,18,0),"")</f>
        <v>1614.37</v>
      </c>
      <c r="I267" s="14">
        <f>IFERROR(VLOOKUP(C267,SRA!B:T,19,0),"")</f>
        <v>0</v>
      </c>
      <c r="J267" s="14">
        <f>IFERROR(VLOOKUP(C267,MARÇO!B:F,3,0),"")</f>
        <v>1614.37</v>
      </c>
      <c r="K267" s="14">
        <f t="shared" si="11"/>
        <v>263.23</v>
      </c>
      <c r="L267" s="14">
        <f>IFERROR(VLOOKUP(C267,MARÇO!B:H,7,0),"")</f>
        <v>1351.1399999999999</v>
      </c>
      <c r="M267" s="74" t="str">
        <f>IFERROR(VLOOKUP(C267,FÉRIAS!C:D,2,0),"")</f>
        <v/>
      </c>
    </row>
    <row r="268" spans="2:13" s="36" customFormat="1">
      <c r="B268" s="20">
        <f t="shared" si="12"/>
        <v>260</v>
      </c>
      <c r="C268" s="70">
        <v>2585</v>
      </c>
      <c r="D268" s="71" t="s">
        <v>186</v>
      </c>
      <c r="E268" s="20" t="str">
        <f>IFERROR(VLOOKUP(C268,SRA!B:I,8,0),"")</f>
        <v>CLT</v>
      </c>
      <c r="F268" s="32" t="s">
        <v>621</v>
      </c>
      <c r="G268" s="20" t="str">
        <f>IFERROR(VLOOKUP(VLOOKUP(C268,SRA!B:F,5,0),FUNÇÃO!A:B,2,0),"")</f>
        <v>TEC. EM ADM. E FI</v>
      </c>
      <c r="H268" s="14">
        <f>IFERROR(VLOOKUP(C268,SRA!B:T,18,0),"")</f>
        <v>1614.36</v>
      </c>
      <c r="I268" s="14">
        <f>IFERROR(VLOOKUP(C268,SRA!B:T,19,0),"")</f>
        <v>0</v>
      </c>
      <c r="J268" s="14">
        <f>IFERROR(VLOOKUP(C268,MARÇO!B:F,3,0),"")</f>
        <v>2690.6</v>
      </c>
      <c r="K268" s="14">
        <f t="shared" si="11"/>
        <v>2198.91</v>
      </c>
      <c r="L268" s="14">
        <f>IFERROR(VLOOKUP(C268,MARÇO!B:H,7,0),"")</f>
        <v>491.69</v>
      </c>
      <c r="M268" s="74" t="str">
        <f>IFERROR(VLOOKUP(C268,FÉRIAS!C:D,2,0),"")</f>
        <v>HELIO DO N BARBOZA JUNIOR</v>
      </c>
    </row>
    <row r="269" spans="2:13" s="36" customFormat="1">
      <c r="B269" s="20">
        <f t="shared" si="12"/>
        <v>261</v>
      </c>
      <c r="C269" s="70">
        <v>2586</v>
      </c>
      <c r="D269" s="71" t="s">
        <v>434</v>
      </c>
      <c r="E269" s="20" t="str">
        <f>IFERROR(VLOOKUP(C269,SRA!B:I,8,0),"")</f>
        <v>CLT</v>
      </c>
      <c r="F269" s="32" t="s">
        <v>607</v>
      </c>
      <c r="G269" s="20" t="str">
        <f>IFERROR(VLOOKUP(VLOOKUP(C269,SRA!B:F,5,0),FUNÇÃO!A:B,2,0),"")</f>
        <v>TEC. EM ADM. E FI</v>
      </c>
      <c r="H269" s="14">
        <f>IFERROR(VLOOKUP(C269,SRA!B:T,18,0),"")</f>
        <v>1614.36</v>
      </c>
      <c r="I269" s="14">
        <f>IFERROR(VLOOKUP(C269,SRA!B:T,19,0),"")</f>
        <v>0</v>
      </c>
      <c r="J269" s="14">
        <f>IFERROR(VLOOKUP(C269,MARÇO!B:F,3,0),"")</f>
        <v>1614.36</v>
      </c>
      <c r="K269" s="14">
        <f t="shared" si="11"/>
        <v>806.06</v>
      </c>
      <c r="L269" s="14">
        <f>IFERROR(VLOOKUP(C269,MARÇO!B:H,7,0),"")</f>
        <v>808.3</v>
      </c>
      <c r="M269" s="74" t="str">
        <f>IFERROR(VLOOKUP(C269,FÉRIAS!C:D,2,0),"")</f>
        <v/>
      </c>
    </row>
    <row r="270" spans="2:13" s="36" customFormat="1">
      <c r="B270" s="20">
        <f t="shared" si="12"/>
        <v>262</v>
      </c>
      <c r="C270" s="70">
        <v>2588</v>
      </c>
      <c r="D270" s="71" t="s">
        <v>187</v>
      </c>
      <c r="E270" s="20" t="str">
        <f>IFERROR(VLOOKUP(C270,SRA!B:I,8,0),"")</f>
        <v>CLT</v>
      </c>
      <c r="F270" s="32" t="s">
        <v>607</v>
      </c>
      <c r="G270" s="20" t="str">
        <f>IFERROR(VLOOKUP(VLOOKUP(C270,SRA!B:F,5,0),FUNÇÃO!A:B,2,0),"")</f>
        <v>TEC. EM ADM. E FI</v>
      </c>
      <c r="H270" s="14">
        <f>IFERROR(VLOOKUP(C270,SRA!B:T,18,0),"")</f>
        <v>1614.36</v>
      </c>
      <c r="I270" s="14">
        <f>IFERROR(VLOOKUP(C270,SRA!B:T,19,0),"")</f>
        <v>1993.92</v>
      </c>
      <c r="J270" s="14">
        <f>IFERROR(VLOOKUP(C270,MARÇO!B:F,3,0),"")</f>
        <v>3608.28</v>
      </c>
      <c r="K270" s="14">
        <f t="shared" si="11"/>
        <v>1873.2500000000002</v>
      </c>
      <c r="L270" s="14">
        <f>IFERROR(VLOOKUP(C270,MARÇO!B:H,7,0),"")</f>
        <v>1735.03</v>
      </c>
      <c r="M270" s="74" t="str">
        <f>IFERROR(VLOOKUP(C270,FÉRIAS!C:D,2,0),"")</f>
        <v/>
      </c>
    </row>
    <row r="271" spans="2:13" s="36" customFormat="1">
      <c r="B271" s="20">
        <f t="shared" si="12"/>
        <v>263</v>
      </c>
      <c r="C271" s="70">
        <v>2596</v>
      </c>
      <c r="D271" s="71" t="s">
        <v>464</v>
      </c>
      <c r="E271" s="20" t="str">
        <f>IFERROR(VLOOKUP(C271,SRA!B:I,8,0),"")</f>
        <v>CLT</v>
      </c>
      <c r="F271" s="32" t="s">
        <v>607</v>
      </c>
      <c r="G271" s="20" t="str">
        <f>IFERROR(VLOOKUP(VLOOKUP(C271,SRA!B:F,5,0),FUNÇÃO!A:B,2,0),"")</f>
        <v>TEC. EM ADM. E FI</v>
      </c>
      <c r="H271" s="14">
        <f>IFERROR(VLOOKUP(C271,SRA!B:T,18,0),"")</f>
        <v>1614.36</v>
      </c>
      <c r="I271" s="14">
        <f>IFERROR(VLOOKUP(C271,SRA!B:T,19,0),"")</f>
        <v>174.95</v>
      </c>
      <c r="J271" s="14">
        <f>IFERROR(VLOOKUP(C271,MARÇO!B:F,3,0),"")</f>
        <v>1830.96</v>
      </c>
      <c r="K271" s="14">
        <f t="shared" si="11"/>
        <v>1383.63</v>
      </c>
      <c r="L271" s="14">
        <f>IFERROR(VLOOKUP(C271,MARÇO!B:H,7,0),"")</f>
        <v>447.33</v>
      </c>
      <c r="M271" s="74" t="str">
        <f>IFERROR(VLOOKUP(C271,FÉRIAS!C:D,2,0),"")</f>
        <v/>
      </c>
    </row>
    <row r="272" spans="2:13" s="36" customFormat="1">
      <c r="B272" s="20">
        <f t="shared" si="12"/>
        <v>264</v>
      </c>
      <c r="C272" s="70">
        <v>2602</v>
      </c>
      <c r="D272" s="71" t="s">
        <v>473</v>
      </c>
      <c r="E272" s="20" t="str">
        <f>IFERROR(VLOOKUP(C272,SRA!B:I,8,0),"")</f>
        <v>CLT</v>
      </c>
      <c r="F272" s="32" t="s">
        <v>607</v>
      </c>
      <c r="G272" s="20" t="str">
        <f>IFERROR(VLOOKUP(VLOOKUP(C272,SRA!B:F,5,0),FUNÇÃO!A:B,2,0),"")</f>
        <v>ANA ASS FARMACEUT</v>
      </c>
      <c r="H272" s="14">
        <f>IFERROR(VLOOKUP(C272,SRA!B:T,18,0),"")</f>
        <v>4149.8900000000003</v>
      </c>
      <c r="I272" s="14">
        <f>IFERROR(VLOOKUP(C272,SRA!B:T,19,0),"")</f>
        <v>0</v>
      </c>
      <c r="J272" s="14">
        <f>IFERROR(VLOOKUP(C272,MARÇO!B:F,3,0),"")</f>
        <v>4149.8900000000003</v>
      </c>
      <c r="K272" s="14">
        <f t="shared" si="11"/>
        <v>661.40000000000009</v>
      </c>
      <c r="L272" s="14">
        <f>IFERROR(VLOOKUP(C272,MARÇO!B:H,7,0),"")</f>
        <v>3488.4900000000002</v>
      </c>
      <c r="M272" s="74" t="str">
        <f>IFERROR(VLOOKUP(C272,FÉRIAS!C:D,2,0),"")</f>
        <v/>
      </c>
    </row>
    <row r="273" spans="2:13" s="36" customFormat="1">
      <c r="B273" s="20">
        <f t="shared" si="12"/>
        <v>265</v>
      </c>
      <c r="C273" s="70">
        <v>2604</v>
      </c>
      <c r="D273" s="71" t="s">
        <v>492</v>
      </c>
      <c r="E273" s="20" t="str">
        <f>IFERROR(VLOOKUP(C273,SRA!B:I,8,0),"")</f>
        <v>CLT</v>
      </c>
      <c r="F273" s="32" t="s">
        <v>607</v>
      </c>
      <c r="G273" s="20" t="str">
        <f>IFERROR(VLOOKUP(VLOOKUP(C273,SRA!B:F,5,0),FUNÇÃO!A:B,2,0),"")</f>
        <v>ANA ASS FARMACEUT</v>
      </c>
      <c r="H273" s="14">
        <f>IFERROR(VLOOKUP(C273,SRA!B:T,18,0),"")</f>
        <v>4149.8900000000003</v>
      </c>
      <c r="I273" s="14">
        <f>IFERROR(VLOOKUP(C273,SRA!B:T,19,0),"")</f>
        <v>0</v>
      </c>
      <c r="J273" s="14">
        <f>IFERROR(VLOOKUP(C273,MARÇO!B:F,3,0),"")</f>
        <v>4149.8900000000003</v>
      </c>
      <c r="K273" s="14">
        <f t="shared" si="11"/>
        <v>1679.29</v>
      </c>
      <c r="L273" s="14">
        <f>IFERROR(VLOOKUP(C273,MARÇO!B:H,7,0),"")</f>
        <v>2470.6000000000004</v>
      </c>
      <c r="M273" s="74" t="str">
        <f>IFERROR(VLOOKUP(C273,FÉRIAS!C:D,2,0),"")</f>
        <v/>
      </c>
    </row>
    <row r="274" spans="2:13" s="36" customFormat="1">
      <c r="B274" s="20">
        <f t="shared" si="12"/>
        <v>266</v>
      </c>
      <c r="C274" s="70">
        <v>2614</v>
      </c>
      <c r="D274" s="71" t="s">
        <v>188</v>
      </c>
      <c r="E274" s="20" t="str">
        <f>IFERROR(VLOOKUP(C274,SRA!B:I,8,0),"")</f>
        <v>CLT</v>
      </c>
      <c r="F274" s="32" t="s">
        <v>607</v>
      </c>
      <c r="G274" s="20" t="str">
        <f>IFERROR(VLOOKUP(VLOOKUP(C274,SRA!B:F,5,0),FUNÇÃO!A:B,2,0),"")</f>
        <v>OP. DE PROD. IND.</v>
      </c>
      <c r="H274" s="14">
        <f>IFERROR(VLOOKUP(C274,SRA!B:T,18,0),"")</f>
        <v>1333.73</v>
      </c>
      <c r="I274" s="14">
        <f>IFERROR(VLOOKUP(C274,SRA!B:T,19,0),"")</f>
        <v>708.95</v>
      </c>
      <c r="J274" s="14">
        <f>IFERROR(VLOOKUP(C274,MARÇO!B:F,3,0),"")</f>
        <v>2312.98</v>
      </c>
      <c r="K274" s="14">
        <f t="shared" si="11"/>
        <v>592.90000000000009</v>
      </c>
      <c r="L274" s="14">
        <f>IFERROR(VLOOKUP(C274,MARÇO!B:H,7,0),"")</f>
        <v>1720.08</v>
      </c>
      <c r="M274" s="74" t="str">
        <f>IFERROR(VLOOKUP(C274,FÉRIAS!C:D,2,0),"")</f>
        <v/>
      </c>
    </row>
    <row r="275" spans="2:13" s="36" customFormat="1">
      <c r="B275" s="20">
        <f t="shared" si="12"/>
        <v>267</v>
      </c>
      <c r="C275" s="70">
        <v>2618</v>
      </c>
      <c r="D275" s="71" t="s">
        <v>189</v>
      </c>
      <c r="E275" s="20" t="str">
        <f>IFERROR(VLOOKUP(C275,SRA!B:I,8,0),"")</f>
        <v>CLT</v>
      </c>
      <c r="F275" s="32" t="s">
        <v>747</v>
      </c>
      <c r="G275" s="20" t="str">
        <f>IFERROR(VLOOKUP(VLOOKUP(C275,SRA!B:F,5,0),FUNÇÃO!A:B,2,0),"")</f>
        <v>OP. DE PROD. IND.</v>
      </c>
      <c r="H275" s="14">
        <f>IFERROR(VLOOKUP(C275,SRA!B:T,18,0),"")</f>
        <v>1333.73</v>
      </c>
      <c r="I275" s="14">
        <f>IFERROR(VLOOKUP(C275,SRA!B:T,19,0),"")</f>
        <v>0</v>
      </c>
      <c r="J275" s="14">
        <f>IFERROR(VLOOKUP(C275,MARÇO!B:F,3,0),"")</f>
        <v>389.78</v>
      </c>
      <c r="K275" s="14">
        <f t="shared" si="11"/>
        <v>389.78</v>
      </c>
      <c r="L275" s="14">
        <f>IFERROR(VLOOKUP(C275,MARÇO!B:H,7,0),"")</f>
        <v>0</v>
      </c>
      <c r="M275" s="74" t="str">
        <f>IFERROR(VLOOKUP(C275,FÉRIAS!C:D,2,0),"")</f>
        <v/>
      </c>
    </row>
    <row r="276" spans="2:13" s="36" customFormat="1">
      <c r="B276" s="20">
        <f t="shared" si="12"/>
        <v>268</v>
      </c>
      <c r="C276" s="70">
        <v>2623</v>
      </c>
      <c r="D276" s="71" t="s">
        <v>190</v>
      </c>
      <c r="E276" s="20" t="str">
        <f>IFERROR(VLOOKUP(C276,SRA!B:I,8,0),"")</f>
        <v>CLT</v>
      </c>
      <c r="F276" s="32" t="s">
        <v>607</v>
      </c>
      <c r="G276" s="20" t="str">
        <f>IFERROR(VLOOKUP(VLOOKUP(C276,SRA!B:F,5,0),FUNÇÃO!A:B,2,0),"")</f>
        <v>OP. DE PROD. IND.</v>
      </c>
      <c r="H276" s="14">
        <f>IFERROR(VLOOKUP(C276,SRA!B:T,18,0),"")</f>
        <v>1209.71</v>
      </c>
      <c r="I276" s="14">
        <f>IFERROR(VLOOKUP(C276,SRA!B:T,19,0),"")</f>
        <v>0</v>
      </c>
      <c r="J276" s="14">
        <f>IFERROR(VLOOKUP(C276,MARÇO!B:F,3,0),"")</f>
        <v>1209.71</v>
      </c>
      <c r="K276" s="14">
        <f t="shared" si="11"/>
        <v>370.90000000000009</v>
      </c>
      <c r="L276" s="14">
        <f>IFERROR(VLOOKUP(C276,MARÇO!B:H,7,0),"")</f>
        <v>838.81</v>
      </c>
      <c r="M276" s="74" t="str">
        <f>IFERROR(VLOOKUP(C276,FÉRIAS!C:D,2,0),"")</f>
        <v/>
      </c>
    </row>
    <row r="277" spans="2:13" s="36" customFormat="1">
      <c r="B277" s="20">
        <f t="shared" si="12"/>
        <v>269</v>
      </c>
      <c r="C277" s="70">
        <v>2627</v>
      </c>
      <c r="D277" s="71" t="s">
        <v>427</v>
      </c>
      <c r="E277" s="20" t="str">
        <f>IFERROR(VLOOKUP(C277,SRA!B:I,8,0),"")</f>
        <v>CLT</v>
      </c>
      <c r="F277" s="32" t="s">
        <v>607</v>
      </c>
      <c r="G277" s="20" t="str">
        <f>IFERROR(VLOOKUP(VLOOKUP(C277,SRA!B:F,5,0),FUNÇÃO!A:B,2,0),"")</f>
        <v>ANA ASS FARMACEUT</v>
      </c>
      <c r="H277" s="14">
        <f>IFERROR(VLOOKUP(C277,SRA!B:T,18,0),"")</f>
        <v>4149.8900000000003</v>
      </c>
      <c r="I277" s="14">
        <f>IFERROR(VLOOKUP(C277,SRA!B:T,19,0),"")</f>
        <v>0</v>
      </c>
      <c r="J277" s="14">
        <f>IFERROR(VLOOKUP(C277,MARÇO!B:F,3,0),"")</f>
        <v>4403.84</v>
      </c>
      <c r="K277" s="14">
        <f t="shared" si="11"/>
        <v>706.47000000000025</v>
      </c>
      <c r="L277" s="14">
        <f>IFERROR(VLOOKUP(C277,MARÇO!B:H,7,0),"")</f>
        <v>3697.37</v>
      </c>
      <c r="M277" s="74" t="str">
        <f>IFERROR(VLOOKUP(C277,FÉRIAS!C:D,2,0),"")</f>
        <v/>
      </c>
    </row>
    <row r="278" spans="2:13" s="36" customFormat="1">
      <c r="B278" s="20">
        <f t="shared" si="12"/>
        <v>270</v>
      </c>
      <c r="C278" s="70">
        <v>2628</v>
      </c>
      <c r="D278" s="71" t="s">
        <v>191</v>
      </c>
      <c r="E278" s="20" t="str">
        <f>IFERROR(VLOOKUP(C278,SRA!B:I,8,0),"")</f>
        <v>CLT</v>
      </c>
      <c r="F278" s="32" t="s">
        <v>607</v>
      </c>
      <c r="G278" s="20" t="str">
        <f>IFERROR(VLOOKUP(VLOOKUP(C278,SRA!B:F,5,0),FUNÇÃO!A:B,2,0),"")</f>
        <v>TEC. EM ADM. E FI</v>
      </c>
      <c r="H278" s="14">
        <f>IFERROR(VLOOKUP(C278,SRA!B:T,18,0),"")</f>
        <v>1614.36</v>
      </c>
      <c r="I278" s="14">
        <f>IFERROR(VLOOKUP(C278,SRA!B:T,19,0),"")</f>
        <v>1250</v>
      </c>
      <c r="J278" s="14">
        <f>IFERROR(VLOOKUP(C278,MARÇO!B:F,3,0),"")</f>
        <v>2864.36</v>
      </c>
      <c r="K278" s="14">
        <f t="shared" si="11"/>
        <v>1209.04</v>
      </c>
      <c r="L278" s="14">
        <f>IFERROR(VLOOKUP(C278,MARÇO!B:H,7,0),"")</f>
        <v>1655.3200000000002</v>
      </c>
      <c r="M278" s="74" t="str">
        <f>IFERROR(VLOOKUP(C278,FÉRIAS!C:D,2,0),"")</f>
        <v/>
      </c>
    </row>
    <row r="279" spans="2:13" s="36" customFormat="1">
      <c r="B279" s="20">
        <f t="shared" si="12"/>
        <v>271</v>
      </c>
      <c r="C279" s="70">
        <v>2634</v>
      </c>
      <c r="D279" s="71" t="s">
        <v>465</v>
      </c>
      <c r="E279" s="20" t="str">
        <f>IFERROR(VLOOKUP(C279,SRA!B:I,8,0),"")</f>
        <v>CLT</v>
      </c>
      <c r="F279" s="32" t="s">
        <v>621</v>
      </c>
      <c r="G279" s="20" t="str">
        <f>IFERROR(VLOOKUP(VLOOKUP(C279,SRA!B:F,5,0),FUNÇÃO!A:B,2,0),"")</f>
        <v>TEC. EM ADM. E FI</v>
      </c>
      <c r="H279" s="14">
        <f>IFERROR(VLOOKUP(C279,SRA!B:T,18,0),"")</f>
        <v>1614.36</v>
      </c>
      <c r="I279" s="14">
        <f>IFERROR(VLOOKUP(C279,SRA!B:T,19,0),"")</f>
        <v>0</v>
      </c>
      <c r="J279" s="14">
        <f>IFERROR(VLOOKUP(C279,MARÇO!B:F,3,0),"")</f>
        <v>2690.6</v>
      </c>
      <c r="K279" s="14">
        <f t="shared" si="11"/>
        <v>2225.09</v>
      </c>
      <c r="L279" s="14">
        <f>IFERROR(VLOOKUP(C279,MARÇO!B:H,7,0),"")</f>
        <v>465.51</v>
      </c>
      <c r="M279" s="74" t="str">
        <f>IFERROR(VLOOKUP(C279,FÉRIAS!C:D,2,0),"")</f>
        <v>KATHYWSKY MELO PINHEIRO</v>
      </c>
    </row>
    <row r="280" spans="2:13" s="36" customFormat="1">
      <c r="B280" s="20">
        <f t="shared" si="12"/>
        <v>272</v>
      </c>
      <c r="C280" s="70">
        <v>2642</v>
      </c>
      <c r="D280" s="71" t="s">
        <v>192</v>
      </c>
      <c r="E280" s="20" t="str">
        <f>IFERROR(VLOOKUP(C280,SRA!B:I,8,0),"")</f>
        <v>CLT</v>
      </c>
      <c r="F280" s="32" t="s">
        <v>607</v>
      </c>
      <c r="G280" s="20" t="str">
        <f>IFERROR(VLOOKUP(VLOOKUP(C280,SRA!B:F,5,0),FUNÇÃO!A:B,2,0),"")</f>
        <v>TEC. EM ADM. E FI</v>
      </c>
      <c r="H280" s="14">
        <f>IFERROR(VLOOKUP(C280,SRA!B:T,18,0),"")</f>
        <v>1695.09</v>
      </c>
      <c r="I280" s="14">
        <f>IFERROR(VLOOKUP(C280,SRA!B:T,19,0),"")</f>
        <v>930.5</v>
      </c>
      <c r="J280" s="14">
        <f>IFERROR(VLOOKUP(C280,MARÇO!B:F,3,0),"")</f>
        <v>2625.59</v>
      </c>
      <c r="K280" s="14">
        <f t="shared" si="11"/>
        <v>712.13000000000011</v>
      </c>
      <c r="L280" s="14">
        <f>IFERROR(VLOOKUP(C280,MARÇO!B:H,7,0),"")</f>
        <v>1913.46</v>
      </c>
      <c r="M280" s="74" t="str">
        <f>IFERROR(VLOOKUP(C280,FÉRIAS!C:D,2,0),"")</f>
        <v/>
      </c>
    </row>
    <row r="281" spans="2:13" s="36" customFormat="1">
      <c r="B281" s="20">
        <f t="shared" si="12"/>
        <v>273</v>
      </c>
      <c r="C281" s="70">
        <v>2644</v>
      </c>
      <c r="D281" s="71" t="s">
        <v>476</v>
      </c>
      <c r="E281" s="20" t="str">
        <f>IFERROR(VLOOKUP(C281,SRA!B:I,8,0),"")</f>
        <v>CLT</v>
      </c>
      <c r="F281" s="32" t="s">
        <v>607</v>
      </c>
      <c r="G281" s="20" t="str">
        <f>IFERROR(VLOOKUP(VLOOKUP(C281,SRA!B:F,5,0),FUNÇÃO!A:B,2,0),"")</f>
        <v>ANA ASS FARMACEUT</v>
      </c>
      <c r="H281" s="14">
        <f>IFERROR(VLOOKUP(C281,SRA!B:T,18,0),"")</f>
        <v>4149.8900000000003</v>
      </c>
      <c r="I281" s="14">
        <f>IFERROR(VLOOKUP(C281,SRA!B:T,19,0),"")</f>
        <v>0</v>
      </c>
      <c r="J281" s="14">
        <f>IFERROR(VLOOKUP(C281,MARÇO!B:F,3,0),"")</f>
        <v>4149.8900000000003</v>
      </c>
      <c r="K281" s="14">
        <f t="shared" si="11"/>
        <v>1989.7200000000003</v>
      </c>
      <c r="L281" s="14">
        <f>IFERROR(VLOOKUP(C281,MARÇO!B:H,7,0),"")</f>
        <v>2160.17</v>
      </c>
      <c r="M281" s="74" t="str">
        <f>IFERROR(VLOOKUP(C281,FÉRIAS!C:D,2,0),"")</f>
        <v/>
      </c>
    </row>
    <row r="282" spans="2:13" s="36" customFormat="1">
      <c r="B282" s="20">
        <f t="shared" si="12"/>
        <v>274</v>
      </c>
      <c r="C282" s="70">
        <v>2651</v>
      </c>
      <c r="D282" s="71" t="s">
        <v>477</v>
      </c>
      <c r="E282" s="20" t="str">
        <f>IFERROR(VLOOKUP(C282,SRA!B:I,8,0),"")</f>
        <v>CLT</v>
      </c>
      <c r="F282" s="32" t="s">
        <v>607</v>
      </c>
      <c r="G282" s="20" t="str">
        <f>IFERROR(VLOOKUP(VLOOKUP(C282,SRA!B:F,5,0),FUNÇÃO!A:B,2,0),"")</f>
        <v>ANA ASS FARMACEUT</v>
      </c>
      <c r="H282" s="14">
        <f>IFERROR(VLOOKUP(C282,SRA!B:T,18,0),"")</f>
        <v>4149.8900000000003</v>
      </c>
      <c r="I282" s="14">
        <f>IFERROR(VLOOKUP(C282,SRA!B:T,19,0),"")</f>
        <v>0</v>
      </c>
      <c r="J282" s="14">
        <f>IFERROR(VLOOKUP(C282,MARÇO!B:F,3,0),"")</f>
        <v>4149.8900000000003</v>
      </c>
      <c r="K282" s="14">
        <f t="shared" si="11"/>
        <v>971.86000000000058</v>
      </c>
      <c r="L282" s="14">
        <f>IFERROR(VLOOKUP(C282,MARÇO!B:H,7,0),"")</f>
        <v>3178.0299999999997</v>
      </c>
      <c r="M282" s="74" t="str">
        <f>IFERROR(VLOOKUP(C282,FÉRIAS!C:D,2,0),"")</f>
        <v/>
      </c>
    </row>
    <row r="283" spans="2:13" s="36" customFormat="1">
      <c r="B283" s="20">
        <f t="shared" si="12"/>
        <v>275</v>
      </c>
      <c r="C283" s="70">
        <v>2656</v>
      </c>
      <c r="D283" s="71" t="s">
        <v>193</v>
      </c>
      <c r="E283" s="20" t="str">
        <f>IFERROR(VLOOKUP(C283,SRA!B:I,8,0),"")</f>
        <v>CLT</v>
      </c>
      <c r="F283" s="32" t="s">
        <v>607</v>
      </c>
      <c r="G283" s="20" t="str">
        <f>IFERROR(VLOOKUP(VLOOKUP(C283,SRA!B:F,5,0),FUNÇÃO!A:B,2,0),"")</f>
        <v>TEC. EM ADM. E FI</v>
      </c>
      <c r="H283" s="14">
        <f>IFERROR(VLOOKUP(C283,SRA!B:T,18,0),"")</f>
        <v>1614.36</v>
      </c>
      <c r="I283" s="14">
        <f>IFERROR(VLOOKUP(C283,SRA!B:T,19,0),"")</f>
        <v>708.95</v>
      </c>
      <c r="J283" s="14">
        <f>IFERROR(VLOOKUP(C283,MARÇO!B:F,3,0),"")</f>
        <v>2323.31</v>
      </c>
      <c r="K283" s="14">
        <f t="shared" si="11"/>
        <v>895.34999999999991</v>
      </c>
      <c r="L283" s="14">
        <f>IFERROR(VLOOKUP(C283,MARÇO!B:H,7,0),"")</f>
        <v>1427.96</v>
      </c>
      <c r="M283" s="74" t="str">
        <f>IFERROR(VLOOKUP(C283,FÉRIAS!C:D,2,0),"")</f>
        <v/>
      </c>
    </row>
    <row r="284" spans="2:13" s="36" customFormat="1">
      <c r="B284" s="20">
        <f t="shared" si="12"/>
        <v>276</v>
      </c>
      <c r="C284" s="70">
        <v>2659</v>
      </c>
      <c r="D284" s="71" t="s">
        <v>194</v>
      </c>
      <c r="E284" s="20" t="str">
        <f>IFERROR(VLOOKUP(C284,SRA!B:I,8,0),"")</f>
        <v>CLT</v>
      </c>
      <c r="F284" s="32" t="s">
        <v>621</v>
      </c>
      <c r="G284" s="20" t="str">
        <f>IFERROR(VLOOKUP(VLOOKUP(C284,SRA!B:F,5,0),FUNÇÃO!A:B,2,0),"")</f>
        <v>TEC. EM ADM. E FI</v>
      </c>
      <c r="H284" s="14">
        <f>IFERROR(VLOOKUP(C284,SRA!B:T,18,0),"")</f>
        <v>1614.36</v>
      </c>
      <c r="I284" s="14">
        <f>IFERROR(VLOOKUP(C284,SRA!B:T,19,0),"")</f>
        <v>1993.92</v>
      </c>
      <c r="J284" s="14">
        <f>IFERROR(VLOOKUP(C284,MARÇO!B:F,3,0),"")</f>
        <v>6812.11</v>
      </c>
      <c r="K284" s="14">
        <f t="shared" si="11"/>
        <v>5276.7099999999991</v>
      </c>
      <c r="L284" s="14">
        <f>IFERROR(VLOOKUP(C284,MARÇO!B:H,7,0),"")</f>
        <v>1535.4</v>
      </c>
      <c r="M284" s="74" t="str">
        <f>IFERROR(VLOOKUP(C284,FÉRIAS!C:D,2,0),"")</f>
        <v>THIAGO SANTOS DE OLIVEIRA</v>
      </c>
    </row>
    <row r="285" spans="2:13" s="36" customFormat="1">
      <c r="B285" s="20">
        <f t="shared" si="12"/>
        <v>277</v>
      </c>
      <c r="C285" s="70">
        <v>2661</v>
      </c>
      <c r="D285" s="71" t="s">
        <v>195</v>
      </c>
      <c r="E285" s="20" t="str">
        <f>IFERROR(VLOOKUP(C285,SRA!B:I,8,0),"")</f>
        <v>CLT</v>
      </c>
      <c r="F285" s="32" t="s">
        <v>607</v>
      </c>
      <c r="G285" s="20" t="str">
        <f>IFERROR(VLOOKUP(VLOOKUP(C285,SRA!B:F,5,0),FUNÇÃO!A:B,2,0),"")</f>
        <v>OP. DE PROD. IND.</v>
      </c>
      <c r="H285" s="14">
        <f>IFERROR(VLOOKUP(C285,SRA!B:T,18,0),"")</f>
        <v>1270.2</v>
      </c>
      <c r="I285" s="14">
        <f>IFERROR(VLOOKUP(C285,SRA!B:T,19,0),"")</f>
        <v>0</v>
      </c>
      <c r="J285" s="14">
        <f>IFERROR(VLOOKUP(C285,MARÇO!B:F,3,0),"")</f>
        <v>1270.2</v>
      </c>
      <c r="K285" s="14">
        <f t="shared" si="11"/>
        <v>349.76</v>
      </c>
      <c r="L285" s="14">
        <f>IFERROR(VLOOKUP(C285,MARÇO!B:H,7,0),"")</f>
        <v>920.44</v>
      </c>
      <c r="M285" s="74" t="str">
        <f>IFERROR(VLOOKUP(C285,FÉRIAS!C:D,2,0),"")</f>
        <v/>
      </c>
    </row>
    <row r="286" spans="2:13" s="36" customFormat="1">
      <c r="B286" s="20">
        <f t="shared" si="12"/>
        <v>278</v>
      </c>
      <c r="C286" s="70">
        <v>2664</v>
      </c>
      <c r="D286" s="71" t="s">
        <v>196</v>
      </c>
      <c r="E286" s="20" t="str">
        <f>IFERROR(VLOOKUP(C286,SRA!B:I,8,0),"")</f>
        <v>CLT</v>
      </c>
      <c r="F286" s="32" t="s">
        <v>607</v>
      </c>
      <c r="G286" s="20" t="str">
        <f>IFERROR(VLOOKUP(VLOOKUP(C286,SRA!B:F,5,0),FUNÇÃO!A:B,2,0),"")</f>
        <v>FARMACEUTICO IND</v>
      </c>
      <c r="H286" s="14">
        <f>IFERROR(VLOOKUP(C286,SRA!B:T,18,0),"")</f>
        <v>4656.5600000000004</v>
      </c>
      <c r="I286" s="14">
        <f>IFERROR(VLOOKUP(C286,SRA!B:T,19,0),"")</f>
        <v>1993.92</v>
      </c>
      <c r="J286" s="14">
        <f>IFERROR(VLOOKUP(C286,MARÇO!B:F,3,0),"")</f>
        <v>6650.48</v>
      </c>
      <c r="K286" s="14">
        <f t="shared" si="11"/>
        <v>2602.5899999999997</v>
      </c>
      <c r="L286" s="14">
        <f>IFERROR(VLOOKUP(C286,MARÇO!B:H,7,0),"")</f>
        <v>4047.89</v>
      </c>
      <c r="M286" s="74" t="str">
        <f>IFERROR(VLOOKUP(C286,FÉRIAS!C:D,2,0),"")</f>
        <v/>
      </c>
    </row>
    <row r="287" spans="2:13" s="36" customFormat="1">
      <c r="B287" s="20">
        <f t="shared" si="12"/>
        <v>279</v>
      </c>
      <c r="C287" s="70">
        <v>2665</v>
      </c>
      <c r="D287" s="71" t="s">
        <v>197</v>
      </c>
      <c r="E287" s="20" t="str">
        <f>IFERROR(VLOOKUP(C287,SRA!B:I,8,0),"")</f>
        <v>CLT</v>
      </c>
      <c r="F287" s="32" t="s">
        <v>607</v>
      </c>
      <c r="G287" s="20" t="str">
        <f>IFERROR(VLOOKUP(VLOOKUP(C287,SRA!B:F,5,0),FUNÇÃO!A:B,2,0),"")</f>
        <v>TEC. EM ADM. E FI</v>
      </c>
      <c r="H287" s="14">
        <f>IFERROR(VLOOKUP(C287,SRA!B:T,18,0),"")</f>
        <v>1614.36</v>
      </c>
      <c r="I287" s="14">
        <f>IFERROR(VLOOKUP(C287,SRA!B:T,19,0),"")</f>
        <v>708.95</v>
      </c>
      <c r="J287" s="14">
        <f>IFERROR(VLOOKUP(C287,MARÇO!B:F,3,0),"")</f>
        <v>2965.8</v>
      </c>
      <c r="K287" s="14">
        <f t="shared" si="11"/>
        <v>999.16000000000031</v>
      </c>
      <c r="L287" s="14">
        <f>IFERROR(VLOOKUP(C287,MARÇO!B:H,7,0),"")</f>
        <v>1966.6399999999999</v>
      </c>
      <c r="M287" s="74" t="str">
        <f>IFERROR(VLOOKUP(C287,FÉRIAS!C:D,2,0),"")</f>
        <v/>
      </c>
    </row>
    <row r="288" spans="2:13" s="36" customFormat="1">
      <c r="B288" s="20">
        <f t="shared" si="12"/>
        <v>280</v>
      </c>
      <c r="C288" s="70">
        <v>2666</v>
      </c>
      <c r="D288" s="71" t="s">
        <v>198</v>
      </c>
      <c r="E288" s="20" t="str">
        <f>IFERROR(VLOOKUP(C288,SRA!B:I,8,0),"")</f>
        <v>CLT</v>
      </c>
      <c r="F288" s="32" t="s">
        <v>607</v>
      </c>
      <c r="G288" s="20" t="str">
        <f>IFERROR(VLOOKUP(VLOOKUP(C288,SRA!B:F,5,0),FUNÇÃO!A:B,2,0),"")</f>
        <v>TEC. EM ADM. E FI</v>
      </c>
      <c r="H288" s="14">
        <f>IFERROR(VLOOKUP(C288,SRA!B:T,18,0),"")</f>
        <v>1614.36</v>
      </c>
      <c r="I288" s="14">
        <f>IFERROR(VLOOKUP(C288,SRA!B:T,19,0),"")</f>
        <v>1993.92</v>
      </c>
      <c r="J288" s="14">
        <f>IFERROR(VLOOKUP(C288,MARÇO!B:F,3,0),"")</f>
        <v>3878.58</v>
      </c>
      <c r="K288" s="14">
        <f t="shared" si="11"/>
        <v>1740.5699999999997</v>
      </c>
      <c r="L288" s="14">
        <f>IFERROR(VLOOKUP(C288,MARÇO!B:H,7,0),"")</f>
        <v>2138.0100000000002</v>
      </c>
      <c r="M288" s="74" t="str">
        <f>IFERROR(VLOOKUP(C288,FÉRIAS!C:D,2,0),"")</f>
        <v/>
      </c>
    </row>
    <row r="289" spans="2:13" s="36" customFormat="1">
      <c r="B289" s="20">
        <f t="shared" si="12"/>
        <v>281</v>
      </c>
      <c r="C289" s="70">
        <v>2668</v>
      </c>
      <c r="D289" s="71" t="s">
        <v>199</v>
      </c>
      <c r="E289" s="20" t="str">
        <f>IFERROR(VLOOKUP(C289,SRA!B:I,8,0),"")</f>
        <v>CLT</v>
      </c>
      <c r="F289" s="32" t="s">
        <v>607</v>
      </c>
      <c r="G289" s="20" t="str">
        <f>IFERROR(VLOOKUP(VLOOKUP(C289,SRA!B:F,5,0),FUNÇÃO!A:B,2,0),"")</f>
        <v>TEC. EM ADM. E FI</v>
      </c>
      <c r="H289" s="14">
        <f>IFERROR(VLOOKUP(C289,SRA!B:T,18,0),"")</f>
        <v>1614.36</v>
      </c>
      <c r="I289" s="14">
        <f>IFERROR(VLOOKUP(C289,SRA!B:T,19,0),"")</f>
        <v>0</v>
      </c>
      <c r="J289" s="14">
        <f>IFERROR(VLOOKUP(C289,MARÇO!B:F,3,0),"")</f>
        <v>1884.66</v>
      </c>
      <c r="K289" s="14">
        <f t="shared" si="11"/>
        <v>146.29000000000019</v>
      </c>
      <c r="L289" s="14">
        <f>IFERROR(VLOOKUP(C289,MARÇO!B:H,7,0),"")</f>
        <v>1738.37</v>
      </c>
      <c r="M289" s="74" t="str">
        <f>IFERROR(VLOOKUP(C289,FÉRIAS!C:D,2,0),"")</f>
        <v/>
      </c>
    </row>
    <row r="290" spans="2:13" s="36" customFormat="1">
      <c r="B290" s="20">
        <f t="shared" si="12"/>
        <v>282</v>
      </c>
      <c r="C290" s="70">
        <v>2671</v>
      </c>
      <c r="D290" s="71" t="s">
        <v>200</v>
      </c>
      <c r="E290" s="20" t="str">
        <f>IFERROR(VLOOKUP(C290,SRA!B:I,8,0),"")</f>
        <v>CLT</v>
      </c>
      <c r="F290" s="32" t="s">
        <v>607</v>
      </c>
      <c r="G290" s="20" t="str">
        <f>IFERROR(VLOOKUP(VLOOKUP(C290,SRA!B:F,5,0),FUNÇÃO!A:B,2,0),"")</f>
        <v>OP. DE PROD. IND.</v>
      </c>
      <c r="H290" s="14">
        <f>IFERROR(VLOOKUP(C290,SRA!B:T,18,0),"")</f>
        <v>1333.73</v>
      </c>
      <c r="I290" s="14">
        <f>IFERROR(VLOOKUP(C290,SRA!B:T,19,0),"")</f>
        <v>0</v>
      </c>
      <c r="J290" s="14">
        <f>IFERROR(VLOOKUP(C290,MARÇO!B:F,3,0),"")</f>
        <v>1385</v>
      </c>
      <c r="K290" s="14">
        <f t="shared" si="11"/>
        <v>122.02999999999997</v>
      </c>
      <c r="L290" s="14">
        <f>IFERROR(VLOOKUP(C290,MARÇO!B:H,7,0),"")</f>
        <v>1262.97</v>
      </c>
      <c r="M290" s="74" t="str">
        <f>IFERROR(VLOOKUP(C290,FÉRIAS!C:D,2,0),"")</f>
        <v/>
      </c>
    </row>
    <row r="291" spans="2:13" s="36" customFormat="1">
      <c r="B291" s="20">
        <f t="shared" si="12"/>
        <v>283</v>
      </c>
      <c r="C291" s="70">
        <v>2672</v>
      </c>
      <c r="D291" s="71" t="s">
        <v>201</v>
      </c>
      <c r="E291" s="20" t="str">
        <f>IFERROR(VLOOKUP(C291,SRA!B:I,8,0),"")</f>
        <v>CLT</v>
      </c>
      <c r="F291" s="32" t="s">
        <v>607</v>
      </c>
      <c r="G291" s="20" t="str">
        <f>IFERROR(VLOOKUP(VLOOKUP(C291,SRA!B:F,5,0),FUNÇÃO!A:B,2,0),"")</f>
        <v>OP. DE PROD. IND.</v>
      </c>
      <c r="H291" s="14">
        <f>IFERROR(VLOOKUP(C291,SRA!B:T,18,0),"")</f>
        <v>1270.21</v>
      </c>
      <c r="I291" s="14">
        <f>IFERROR(VLOOKUP(C291,SRA!B:T,19,0),"")</f>
        <v>0</v>
      </c>
      <c r="J291" s="14">
        <f>IFERROR(VLOOKUP(C291,MARÇO!B:F,3,0),"")</f>
        <v>1391.89</v>
      </c>
      <c r="K291" s="14">
        <f t="shared" si="11"/>
        <v>403.61000000000013</v>
      </c>
      <c r="L291" s="14">
        <f>IFERROR(VLOOKUP(C291,MARÇO!B:H,7,0),"")</f>
        <v>988.28</v>
      </c>
      <c r="M291" s="74" t="str">
        <f>IFERROR(VLOOKUP(C291,FÉRIAS!C:D,2,0),"")</f>
        <v/>
      </c>
    </row>
    <row r="292" spans="2:13" s="36" customFormat="1">
      <c r="B292" s="20">
        <f t="shared" si="12"/>
        <v>284</v>
      </c>
      <c r="C292" s="70">
        <v>2675</v>
      </c>
      <c r="D292" s="71" t="s">
        <v>202</v>
      </c>
      <c r="E292" s="20" t="str">
        <f>IFERROR(VLOOKUP(C292,SRA!B:I,8,0),"")</f>
        <v>CLT</v>
      </c>
      <c r="F292" s="32" t="s">
        <v>607</v>
      </c>
      <c r="G292" s="20" t="str">
        <f>IFERROR(VLOOKUP(VLOOKUP(C292,SRA!B:F,5,0),FUNÇÃO!A:B,2,0),"")</f>
        <v>OP. DE PROD. IND.</v>
      </c>
      <c r="H292" s="14">
        <f>IFERROR(VLOOKUP(C292,SRA!B:T,18,0),"")</f>
        <v>1209.71</v>
      </c>
      <c r="I292" s="14">
        <f>IFERROR(VLOOKUP(C292,SRA!B:T,19,0),"")</f>
        <v>0</v>
      </c>
      <c r="J292" s="14">
        <f>IFERROR(VLOOKUP(C292,MARÇO!B:F,3,0),"")</f>
        <v>1312.25</v>
      </c>
      <c r="K292" s="14">
        <f t="shared" si="11"/>
        <v>332.78999999999996</v>
      </c>
      <c r="L292" s="14">
        <f>IFERROR(VLOOKUP(C292,MARÇO!B:H,7,0),"")</f>
        <v>979.46</v>
      </c>
      <c r="M292" s="74" t="str">
        <f>IFERROR(VLOOKUP(C292,FÉRIAS!C:D,2,0),"")</f>
        <v/>
      </c>
    </row>
    <row r="293" spans="2:13" s="36" customFormat="1">
      <c r="B293" s="20">
        <f t="shared" si="12"/>
        <v>285</v>
      </c>
      <c r="C293" s="70">
        <v>2682</v>
      </c>
      <c r="D293" s="71" t="s">
        <v>203</v>
      </c>
      <c r="E293" s="20" t="str">
        <f>IFERROR(VLOOKUP(C293,SRA!B:I,8,0),"")</f>
        <v>CLT</v>
      </c>
      <c r="F293" s="32" t="s">
        <v>607</v>
      </c>
      <c r="G293" s="20" t="str">
        <f>IFERROR(VLOOKUP(VLOOKUP(C293,SRA!B:F,5,0),FUNÇÃO!A:B,2,0),"")</f>
        <v>TEC. EM ADM. E FI</v>
      </c>
      <c r="H293" s="14">
        <f>IFERROR(VLOOKUP(C293,SRA!B:T,18,0),"")</f>
        <v>1614.37</v>
      </c>
      <c r="I293" s="14">
        <f>IFERROR(VLOOKUP(C293,SRA!B:T,19,0),"")</f>
        <v>0</v>
      </c>
      <c r="J293" s="14">
        <f>IFERROR(VLOOKUP(C293,MARÇO!B:F,3,0),"")</f>
        <v>1614.37</v>
      </c>
      <c r="K293" s="14">
        <f t="shared" si="11"/>
        <v>1038.32</v>
      </c>
      <c r="L293" s="14">
        <f>IFERROR(VLOOKUP(C293,MARÇO!B:H,7,0),"")</f>
        <v>576.04999999999995</v>
      </c>
      <c r="M293" s="74" t="str">
        <f>IFERROR(VLOOKUP(C293,FÉRIAS!C:D,2,0),"")</f>
        <v/>
      </c>
    </row>
    <row r="294" spans="2:13" s="36" customFormat="1">
      <c r="B294" s="20">
        <f t="shared" si="12"/>
        <v>286</v>
      </c>
      <c r="C294" s="70">
        <v>2684</v>
      </c>
      <c r="D294" s="71" t="s">
        <v>437</v>
      </c>
      <c r="E294" s="20" t="str">
        <f>IFERROR(VLOOKUP(C294,SRA!B:I,8,0),"")</f>
        <v>CLT</v>
      </c>
      <c r="F294" s="32" t="s">
        <v>607</v>
      </c>
      <c r="G294" s="20" t="str">
        <f>IFERROR(VLOOKUP(VLOOKUP(C294,SRA!B:F,5,0),FUNÇÃO!A:B,2,0),"")</f>
        <v>ANA ASS FARMACEUT</v>
      </c>
      <c r="H294" s="14">
        <f>IFERROR(VLOOKUP(C294,SRA!B:T,18,0),"")</f>
        <v>4149.8900000000003</v>
      </c>
      <c r="I294" s="14">
        <f>IFERROR(VLOOKUP(C294,SRA!B:T,19,0),"")</f>
        <v>0</v>
      </c>
      <c r="J294" s="14">
        <f>IFERROR(VLOOKUP(C294,MARÇO!B:F,3,0),"")</f>
        <v>4420.1899999999996</v>
      </c>
      <c r="K294" s="14">
        <f t="shared" si="11"/>
        <v>2132.5099999999993</v>
      </c>
      <c r="L294" s="14">
        <f>IFERROR(VLOOKUP(C294,MARÇO!B:H,7,0),"")</f>
        <v>2287.6800000000003</v>
      </c>
      <c r="M294" s="74" t="str">
        <f>IFERROR(VLOOKUP(C294,FÉRIAS!C:D,2,0),"")</f>
        <v/>
      </c>
    </row>
    <row r="295" spans="2:13" s="36" customFormat="1">
      <c r="B295" s="20">
        <f t="shared" si="12"/>
        <v>287</v>
      </c>
      <c r="C295" s="70">
        <v>2687</v>
      </c>
      <c r="D295" s="71" t="s">
        <v>204</v>
      </c>
      <c r="E295" s="20" t="str">
        <f>IFERROR(VLOOKUP(C295,SRA!B:I,8,0),"")</f>
        <v>CLT</v>
      </c>
      <c r="F295" s="32" t="s">
        <v>607</v>
      </c>
      <c r="G295" s="20" t="str">
        <f>IFERROR(VLOOKUP(VLOOKUP(C295,SRA!B:F,5,0),FUNÇÃO!A:B,2,0),"")</f>
        <v>TEC. EM ADM. E FI</v>
      </c>
      <c r="H295" s="14">
        <f>IFERROR(VLOOKUP(C295,SRA!B:T,18,0),"")</f>
        <v>1614.36</v>
      </c>
      <c r="I295" s="14">
        <f>IFERROR(VLOOKUP(C295,SRA!B:T,19,0),"")</f>
        <v>0</v>
      </c>
      <c r="J295" s="14">
        <f>IFERROR(VLOOKUP(C295,MARÇO!B:F,3,0),"")</f>
        <v>2194.83</v>
      </c>
      <c r="K295" s="14">
        <f t="shared" si="11"/>
        <v>383.92999999999984</v>
      </c>
      <c r="L295" s="14">
        <f>IFERROR(VLOOKUP(C295,MARÇO!B:H,7,0),"")</f>
        <v>1810.9</v>
      </c>
      <c r="M295" s="74" t="str">
        <f>IFERROR(VLOOKUP(C295,FÉRIAS!C:D,2,0),"")</f>
        <v/>
      </c>
    </row>
    <row r="296" spans="2:13" s="36" customFormat="1">
      <c r="B296" s="20">
        <f t="shared" si="12"/>
        <v>288</v>
      </c>
      <c r="C296" s="70">
        <v>2689</v>
      </c>
      <c r="D296" s="71" t="s">
        <v>205</v>
      </c>
      <c r="E296" s="20" t="str">
        <f>IFERROR(VLOOKUP(C296,SRA!B:I,8,0),"")</f>
        <v>CLT</v>
      </c>
      <c r="F296" s="32" t="s">
        <v>607</v>
      </c>
      <c r="G296" s="20" t="str">
        <f>IFERROR(VLOOKUP(VLOOKUP(C296,SRA!B:F,5,0),FUNÇÃO!A:B,2,0),"")</f>
        <v>TEC. EM ADM. E FI</v>
      </c>
      <c r="H296" s="14">
        <f>IFERROR(VLOOKUP(C296,SRA!B:T,18,0),"")</f>
        <v>1614.36</v>
      </c>
      <c r="I296" s="14">
        <f>IFERROR(VLOOKUP(C296,SRA!B:T,19,0),"")</f>
        <v>930.5</v>
      </c>
      <c r="J296" s="14">
        <f>IFERROR(VLOOKUP(C296,MARÇO!B:F,3,0),"")</f>
        <v>3011.65</v>
      </c>
      <c r="K296" s="14">
        <f t="shared" si="11"/>
        <v>612.67999999999984</v>
      </c>
      <c r="L296" s="14">
        <f>IFERROR(VLOOKUP(C296,MARÇO!B:H,7,0),"")</f>
        <v>2398.9700000000003</v>
      </c>
      <c r="M296" s="74" t="str">
        <f>IFERROR(VLOOKUP(C296,FÉRIAS!C:D,2,0),"")</f>
        <v/>
      </c>
    </row>
    <row r="297" spans="2:13" s="36" customFormat="1">
      <c r="B297" s="20">
        <f t="shared" si="12"/>
        <v>289</v>
      </c>
      <c r="C297" s="70">
        <v>2692</v>
      </c>
      <c r="D297" s="71" t="s">
        <v>448</v>
      </c>
      <c r="E297" s="20" t="str">
        <f>IFERROR(VLOOKUP(C297,SRA!B:I,8,0),"")</f>
        <v>CLT</v>
      </c>
      <c r="F297" s="32" t="s">
        <v>607</v>
      </c>
      <c r="G297" s="20" t="str">
        <f>IFERROR(VLOOKUP(VLOOKUP(C297,SRA!B:F,5,0),FUNÇÃO!A:B,2,0),"")</f>
        <v>TEC. EM ADM. E FI</v>
      </c>
      <c r="H297" s="14">
        <f>IFERROR(VLOOKUP(C297,SRA!B:T,18,0),"")</f>
        <v>1614.36</v>
      </c>
      <c r="I297" s="14">
        <f>IFERROR(VLOOKUP(C297,SRA!B:T,19,0),"")</f>
        <v>0</v>
      </c>
      <c r="J297" s="14">
        <f>IFERROR(VLOOKUP(C297,MARÇO!B:F,3,0),"")</f>
        <v>1614.36</v>
      </c>
      <c r="K297" s="14">
        <f t="shared" si="11"/>
        <v>227.01</v>
      </c>
      <c r="L297" s="14">
        <f>IFERROR(VLOOKUP(C297,MARÇO!B:H,7,0),"")</f>
        <v>1387.35</v>
      </c>
      <c r="M297" s="74" t="str">
        <f>IFERROR(VLOOKUP(C297,FÉRIAS!C:D,2,0),"")</f>
        <v/>
      </c>
    </row>
    <row r="298" spans="2:13" s="36" customFormat="1">
      <c r="B298" s="20">
        <f t="shared" si="12"/>
        <v>290</v>
      </c>
      <c r="C298" s="70">
        <v>2696</v>
      </c>
      <c r="D298" s="71" t="s">
        <v>493</v>
      </c>
      <c r="E298" s="20" t="str">
        <f>IFERROR(VLOOKUP(C298,SRA!B:I,8,0),"")</f>
        <v>CLT</v>
      </c>
      <c r="F298" s="32" t="s">
        <v>621</v>
      </c>
      <c r="G298" s="20" t="str">
        <f>IFERROR(VLOOKUP(VLOOKUP(C298,SRA!B:F,5,0),FUNÇÃO!A:B,2,0),"")</f>
        <v>TEC. EM ADM. E FI</v>
      </c>
      <c r="H298" s="14">
        <f>IFERROR(VLOOKUP(C298,SRA!B:T,18,0),"")</f>
        <v>1614.36</v>
      </c>
      <c r="I298" s="14">
        <f>IFERROR(VLOOKUP(C298,SRA!B:T,19,0),"")</f>
        <v>0</v>
      </c>
      <c r="J298" s="14">
        <f>IFERROR(VLOOKUP(C298,MARÇO!B:F,3,0),"")</f>
        <v>2282.4499999999998</v>
      </c>
      <c r="K298" s="14">
        <f t="shared" si="11"/>
        <v>2282.4499999999998</v>
      </c>
      <c r="L298" s="14">
        <f>IFERROR(VLOOKUP(C298,MARÇO!B:H,7,0),"")</f>
        <v>0</v>
      </c>
      <c r="M298" s="74" t="str">
        <f>IFERROR(VLOOKUP(C298,FÉRIAS!C:D,2,0),"")</f>
        <v>ANDREA DE OLIVEIRA SILVA</v>
      </c>
    </row>
    <row r="299" spans="2:13" s="36" customFormat="1">
      <c r="B299" s="20">
        <f t="shared" si="12"/>
        <v>291</v>
      </c>
      <c r="C299" s="70">
        <v>2697</v>
      </c>
      <c r="D299" s="71" t="s">
        <v>206</v>
      </c>
      <c r="E299" s="20" t="str">
        <f>IFERROR(VLOOKUP(C299,SRA!B:I,8,0),"")</f>
        <v>CLT</v>
      </c>
      <c r="F299" s="32" t="s">
        <v>607</v>
      </c>
      <c r="G299" s="20" t="str">
        <f>IFERROR(VLOOKUP(VLOOKUP(C299,SRA!B:F,5,0),FUNÇÃO!A:B,2,0),"")</f>
        <v>TEC. EM ADM. E FI</v>
      </c>
      <c r="H299" s="14">
        <f>IFERROR(VLOOKUP(C299,SRA!B:T,18,0),"")</f>
        <v>1614.36</v>
      </c>
      <c r="I299" s="14">
        <f>IFERROR(VLOOKUP(C299,SRA!B:T,19,0),"")</f>
        <v>0</v>
      </c>
      <c r="J299" s="14">
        <f>IFERROR(VLOOKUP(C299,MARÇO!B:F,3,0),"")</f>
        <v>1614.36</v>
      </c>
      <c r="K299" s="14">
        <f t="shared" si="11"/>
        <v>1035.44</v>
      </c>
      <c r="L299" s="14">
        <f>IFERROR(VLOOKUP(C299,MARÇO!B:H,7,0),"")</f>
        <v>578.91999999999996</v>
      </c>
      <c r="M299" s="74" t="str">
        <f>IFERROR(VLOOKUP(C299,FÉRIAS!C:D,2,0),"")</f>
        <v/>
      </c>
    </row>
    <row r="300" spans="2:13" s="36" customFormat="1">
      <c r="B300" s="20">
        <f t="shared" si="12"/>
        <v>292</v>
      </c>
      <c r="C300" s="70">
        <v>2701</v>
      </c>
      <c r="D300" s="71" t="s">
        <v>207</v>
      </c>
      <c r="E300" s="20" t="str">
        <f>IFERROR(VLOOKUP(C300,SRA!B:I,8,0),"")</f>
        <v>CLT</v>
      </c>
      <c r="F300" s="32" t="s">
        <v>607</v>
      </c>
      <c r="G300" s="20" t="str">
        <f>IFERROR(VLOOKUP(VLOOKUP(C300,SRA!B:F,5,0),FUNÇÃO!A:B,2,0),"")</f>
        <v>TEC. EM ADM. E FI</v>
      </c>
      <c r="H300" s="14">
        <f>IFERROR(VLOOKUP(C300,SRA!B:T,18,0),"")</f>
        <v>1614.36</v>
      </c>
      <c r="I300" s="14">
        <f>IFERROR(VLOOKUP(C300,SRA!B:T,19,0),"")</f>
        <v>930.5</v>
      </c>
      <c r="J300" s="14">
        <f>IFERROR(VLOOKUP(C300,MARÇO!B:F,3,0),"")</f>
        <v>2625.65</v>
      </c>
      <c r="K300" s="14">
        <f t="shared" si="11"/>
        <v>1012.3000000000002</v>
      </c>
      <c r="L300" s="14">
        <f>IFERROR(VLOOKUP(C300,MARÇO!B:H,7,0),"")</f>
        <v>1613.35</v>
      </c>
      <c r="M300" s="74" t="str">
        <f>IFERROR(VLOOKUP(C300,FÉRIAS!C:D,2,0),"")</f>
        <v/>
      </c>
    </row>
    <row r="301" spans="2:13" s="36" customFormat="1">
      <c r="B301" s="20">
        <f t="shared" si="12"/>
        <v>293</v>
      </c>
      <c r="C301" s="70">
        <v>2702</v>
      </c>
      <c r="D301" s="71" t="s">
        <v>466</v>
      </c>
      <c r="E301" s="20" t="str">
        <f>IFERROR(VLOOKUP(C301,SRA!B:I,8,0),"")</f>
        <v>CLT</v>
      </c>
      <c r="F301" s="32" t="s">
        <v>607</v>
      </c>
      <c r="G301" s="20" t="str">
        <f>IFERROR(VLOOKUP(VLOOKUP(C301,SRA!B:F,5,0),FUNÇÃO!A:B,2,0),"")</f>
        <v>ANA ASS FARMACEUT</v>
      </c>
      <c r="H301" s="14">
        <f>IFERROR(VLOOKUP(C301,SRA!B:T,18,0),"")</f>
        <v>4149.8900000000003</v>
      </c>
      <c r="I301" s="14">
        <f>IFERROR(VLOOKUP(C301,SRA!B:T,19,0),"")</f>
        <v>0</v>
      </c>
      <c r="J301" s="14">
        <f>IFERROR(VLOOKUP(C301,MARÇO!B:F,3,0),"")</f>
        <v>4149.8900000000003</v>
      </c>
      <c r="K301" s="14">
        <f t="shared" ref="K301:K364" si="13">J301-L301</f>
        <v>1085.29</v>
      </c>
      <c r="L301" s="14">
        <f>IFERROR(VLOOKUP(C301,MARÇO!B:H,7,0),"")</f>
        <v>3064.6000000000004</v>
      </c>
      <c r="M301" s="74" t="str">
        <f>IFERROR(VLOOKUP(C301,FÉRIAS!C:D,2,0),"")</f>
        <v/>
      </c>
    </row>
    <row r="302" spans="2:13" s="36" customFormat="1">
      <c r="B302" s="20">
        <f t="shared" si="12"/>
        <v>294</v>
      </c>
      <c r="C302" s="70">
        <v>2705</v>
      </c>
      <c r="D302" s="71" t="s">
        <v>467</v>
      </c>
      <c r="E302" s="20" t="str">
        <f>IFERROR(VLOOKUP(C302,SRA!B:I,8,0),"")</f>
        <v>CLT</v>
      </c>
      <c r="F302" s="32" t="s">
        <v>607</v>
      </c>
      <c r="G302" s="20" t="str">
        <f>IFERROR(VLOOKUP(VLOOKUP(C302,SRA!B:F,5,0),FUNÇÃO!A:B,2,0),"")</f>
        <v>TEC. EM ADM. E FI</v>
      </c>
      <c r="H302" s="14">
        <f>IFERROR(VLOOKUP(C302,SRA!B:T,18,0),"")</f>
        <v>1614.36</v>
      </c>
      <c r="I302" s="14">
        <f>IFERROR(VLOOKUP(C302,SRA!B:T,19,0),"")</f>
        <v>0</v>
      </c>
      <c r="J302" s="14">
        <f>IFERROR(VLOOKUP(C302,MARÇO!B:F,3,0),"")</f>
        <v>1614.36</v>
      </c>
      <c r="K302" s="14">
        <f t="shared" si="13"/>
        <v>256.51</v>
      </c>
      <c r="L302" s="14">
        <f>IFERROR(VLOOKUP(C302,MARÇO!B:H,7,0),"")</f>
        <v>1357.85</v>
      </c>
      <c r="M302" s="74" t="str">
        <f>IFERROR(VLOOKUP(C302,FÉRIAS!C:D,2,0),"")</f>
        <v/>
      </c>
    </row>
    <row r="303" spans="2:13" s="36" customFormat="1">
      <c r="B303" s="20">
        <f t="shared" si="12"/>
        <v>295</v>
      </c>
      <c r="C303" s="70">
        <v>2706</v>
      </c>
      <c r="D303" s="71" t="s">
        <v>455</v>
      </c>
      <c r="E303" s="20" t="str">
        <f>IFERROR(VLOOKUP(C303,SRA!B:I,8,0),"")</f>
        <v>CLT</v>
      </c>
      <c r="F303" s="32" t="s">
        <v>607</v>
      </c>
      <c r="G303" s="20" t="str">
        <f>IFERROR(VLOOKUP(VLOOKUP(C303,SRA!B:F,5,0),FUNÇÃO!A:B,2,0),"")</f>
        <v>ANA ASS FARMACEUT</v>
      </c>
      <c r="H303" s="14">
        <f>IFERROR(VLOOKUP(C303,SRA!B:T,18,0),"")</f>
        <v>4149.8900000000003</v>
      </c>
      <c r="I303" s="14">
        <f>IFERROR(VLOOKUP(C303,SRA!B:T,19,0),"")</f>
        <v>0</v>
      </c>
      <c r="J303" s="14">
        <f>IFERROR(VLOOKUP(C303,MARÇO!B:F,3,0),"")</f>
        <v>4420.1899999999996</v>
      </c>
      <c r="K303" s="14">
        <f t="shared" si="13"/>
        <v>1111.9399999999996</v>
      </c>
      <c r="L303" s="14">
        <f>IFERROR(VLOOKUP(C303,MARÇO!B:H,7,0),"")</f>
        <v>3308.25</v>
      </c>
      <c r="M303" s="74" t="str">
        <f>IFERROR(VLOOKUP(C303,FÉRIAS!C:D,2,0),"")</f>
        <v/>
      </c>
    </row>
    <row r="304" spans="2:13" s="36" customFormat="1">
      <c r="B304" s="20">
        <f t="shared" si="12"/>
        <v>296</v>
      </c>
      <c r="C304" s="70">
        <v>2707</v>
      </c>
      <c r="D304" s="71" t="s">
        <v>208</v>
      </c>
      <c r="E304" s="20" t="str">
        <f>IFERROR(VLOOKUP(C304,SRA!B:I,8,0),"")</f>
        <v>CLT</v>
      </c>
      <c r="F304" s="32" t="s">
        <v>607</v>
      </c>
      <c r="G304" s="20" t="str">
        <f>IFERROR(VLOOKUP(VLOOKUP(C304,SRA!B:F,5,0),FUNÇÃO!A:B,2,0),"")</f>
        <v>TEC. EM ADM. E FI</v>
      </c>
      <c r="H304" s="14">
        <f>IFERROR(VLOOKUP(C304,SRA!B:T,18,0),"")</f>
        <v>1614.36</v>
      </c>
      <c r="I304" s="14">
        <f>IFERROR(VLOOKUP(C304,SRA!B:T,19,0),"")</f>
        <v>708.95</v>
      </c>
      <c r="J304" s="14">
        <f>IFERROR(VLOOKUP(C304,MARÇO!B:F,3,0),"")</f>
        <v>2323.31</v>
      </c>
      <c r="K304" s="14">
        <f t="shared" si="13"/>
        <v>684.88000000000011</v>
      </c>
      <c r="L304" s="14">
        <f>IFERROR(VLOOKUP(C304,MARÇO!B:H,7,0),"")</f>
        <v>1638.4299999999998</v>
      </c>
      <c r="M304" s="74" t="str">
        <f>IFERROR(VLOOKUP(C304,FÉRIAS!C:D,2,0),"")</f>
        <v/>
      </c>
    </row>
    <row r="305" spans="2:13" s="36" customFormat="1">
      <c r="B305" s="20">
        <f t="shared" si="12"/>
        <v>297</v>
      </c>
      <c r="C305" s="70">
        <v>2709</v>
      </c>
      <c r="D305" s="71" t="s">
        <v>209</v>
      </c>
      <c r="E305" s="20" t="str">
        <f>IFERROR(VLOOKUP(C305,SRA!B:I,8,0),"")</f>
        <v>CLT</v>
      </c>
      <c r="F305" s="32" t="s">
        <v>607</v>
      </c>
      <c r="G305" s="20" t="str">
        <f>IFERROR(VLOOKUP(VLOOKUP(C305,SRA!B:F,5,0),FUNÇÃO!A:B,2,0),"")</f>
        <v>TEC. EM ADM. E FI</v>
      </c>
      <c r="H305" s="14">
        <f>IFERROR(VLOOKUP(C305,SRA!B:T,18,0),"")</f>
        <v>1614.36</v>
      </c>
      <c r="I305" s="14">
        <f>IFERROR(VLOOKUP(C305,SRA!B:T,19,0),"")</f>
        <v>708.95</v>
      </c>
      <c r="J305" s="14">
        <f>IFERROR(VLOOKUP(C305,MARÇO!B:F,3,0),"")</f>
        <v>4181.76</v>
      </c>
      <c r="K305" s="14">
        <f t="shared" si="13"/>
        <v>1305.3800000000006</v>
      </c>
      <c r="L305" s="14">
        <f>IFERROR(VLOOKUP(C305,MARÇO!B:H,7,0),"")</f>
        <v>2876.3799999999997</v>
      </c>
      <c r="M305" s="74" t="str">
        <f>IFERROR(VLOOKUP(C305,FÉRIAS!C:D,2,0),"")</f>
        <v/>
      </c>
    </row>
    <row r="306" spans="2:13" s="36" customFormat="1">
      <c r="B306" s="20">
        <f t="shared" si="12"/>
        <v>298</v>
      </c>
      <c r="C306" s="70">
        <v>2710</v>
      </c>
      <c r="D306" s="71" t="s">
        <v>210</v>
      </c>
      <c r="E306" s="20" t="str">
        <f>IFERROR(VLOOKUP(C306,SRA!B:I,8,0),"")</f>
        <v>CLT</v>
      </c>
      <c r="F306" s="32" t="s">
        <v>607</v>
      </c>
      <c r="G306" s="20" t="str">
        <f>IFERROR(VLOOKUP(VLOOKUP(C306,SRA!B:F,5,0),FUNÇÃO!A:B,2,0),"")</f>
        <v>TEC. EM ADM. E FI</v>
      </c>
      <c r="H306" s="14">
        <f>IFERROR(VLOOKUP(C306,SRA!B:T,18,0),"")</f>
        <v>1695.09</v>
      </c>
      <c r="I306" s="14">
        <f>IFERROR(VLOOKUP(C306,SRA!B:T,19,0),"")</f>
        <v>708.95</v>
      </c>
      <c r="J306" s="14">
        <f>IFERROR(VLOOKUP(C306,MARÇO!B:F,3,0),"")</f>
        <v>2404.04</v>
      </c>
      <c r="K306" s="14">
        <f t="shared" si="13"/>
        <v>481.55999999999995</v>
      </c>
      <c r="L306" s="14">
        <f>IFERROR(VLOOKUP(C306,MARÇO!B:H,7,0),"")</f>
        <v>1922.48</v>
      </c>
      <c r="M306" s="74" t="str">
        <f>IFERROR(VLOOKUP(C306,FÉRIAS!C:D,2,0),"")</f>
        <v/>
      </c>
    </row>
    <row r="307" spans="2:13" s="36" customFormat="1">
      <c r="B307" s="20">
        <f t="shared" si="12"/>
        <v>299</v>
      </c>
      <c r="C307" s="70">
        <v>2712</v>
      </c>
      <c r="D307" s="71" t="s">
        <v>211</v>
      </c>
      <c r="E307" s="20" t="str">
        <f>IFERROR(VLOOKUP(C307,SRA!B:I,8,0),"")</f>
        <v>CLT</v>
      </c>
      <c r="F307" s="32" t="s">
        <v>607</v>
      </c>
      <c r="G307" s="20" t="str">
        <f>IFERROR(VLOOKUP(VLOOKUP(C307,SRA!B:F,5,0),FUNÇÃO!A:B,2,0),"")</f>
        <v>TEC. EM ADM. E FI</v>
      </c>
      <c r="H307" s="14">
        <f>IFERROR(VLOOKUP(C307,SRA!B:T,18,0),"")</f>
        <v>1695.09</v>
      </c>
      <c r="I307" s="14">
        <f>IFERROR(VLOOKUP(C307,SRA!B:T,19,0),"")</f>
        <v>0</v>
      </c>
      <c r="J307" s="14">
        <f>IFERROR(VLOOKUP(C307,MARÇO!B:F,3,0),"")</f>
        <v>1965.39</v>
      </c>
      <c r="K307" s="14">
        <f t="shared" si="13"/>
        <v>524.58000000000015</v>
      </c>
      <c r="L307" s="14">
        <f>IFERROR(VLOOKUP(C307,MARÇO!B:H,7,0),"")</f>
        <v>1440.81</v>
      </c>
      <c r="M307" s="74" t="str">
        <f>IFERROR(VLOOKUP(C307,FÉRIAS!C:D,2,0),"")</f>
        <v/>
      </c>
    </row>
    <row r="308" spans="2:13" s="36" customFormat="1">
      <c r="B308" s="20">
        <f t="shared" si="12"/>
        <v>300</v>
      </c>
      <c r="C308" s="70">
        <v>2717</v>
      </c>
      <c r="D308" s="71" t="s">
        <v>213</v>
      </c>
      <c r="E308" s="20" t="str">
        <f>IFERROR(VLOOKUP(C308,SRA!B:I,8,0),"")</f>
        <v>CLT</v>
      </c>
      <c r="F308" s="32" t="s">
        <v>607</v>
      </c>
      <c r="G308" s="20" t="str">
        <f>IFERROR(VLOOKUP(VLOOKUP(C308,SRA!B:F,5,0),FUNÇÃO!A:B,2,0),"")</f>
        <v>ANA ASS FARMACEUT</v>
      </c>
      <c r="H308" s="14">
        <f>IFERROR(VLOOKUP(C308,SRA!B:T,18,0),"")</f>
        <v>4149.8900000000003</v>
      </c>
      <c r="I308" s="14">
        <f>IFERROR(VLOOKUP(C308,SRA!B:T,19,0),"")</f>
        <v>0</v>
      </c>
      <c r="J308" s="14">
        <f>IFERROR(VLOOKUP(C308,MARÇO!B:F,3,0),"")</f>
        <v>4149.8900000000003</v>
      </c>
      <c r="K308" s="14">
        <f t="shared" si="13"/>
        <v>691.90000000000055</v>
      </c>
      <c r="L308" s="14">
        <f>IFERROR(VLOOKUP(C308,MARÇO!B:H,7,0),"")</f>
        <v>3457.99</v>
      </c>
      <c r="M308" s="74" t="str">
        <f>IFERROR(VLOOKUP(C308,FÉRIAS!C:D,2,0),"")</f>
        <v/>
      </c>
    </row>
    <row r="309" spans="2:13" s="36" customFormat="1">
      <c r="B309" s="20">
        <f t="shared" si="12"/>
        <v>301</v>
      </c>
      <c r="C309" s="70">
        <v>2718</v>
      </c>
      <c r="D309" s="71" t="s">
        <v>456</v>
      </c>
      <c r="E309" s="20" t="str">
        <f>IFERROR(VLOOKUP(C309,SRA!B:I,8,0),"")</f>
        <v>CLT</v>
      </c>
      <c r="F309" s="32" t="s">
        <v>621</v>
      </c>
      <c r="G309" s="20" t="str">
        <f>IFERROR(VLOOKUP(VLOOKUP(C309,SRA!B:F,5,0),FUNÇÃO!A:B,2,0),"")</f>
        <v>TEC. EM ADM. E FI</v>
      </c>
      <c r="H309" s="14">
        <f>IFERROR(VLOOKUP(C309,SRA!B:T,18,0),"")</f>
        <v>1614.36</v>
      </c>
      <c r="I309" s="14">
        <f>IFERROR(VLOOKUP(C309,SRA!B:T,19,0),"")</f>
        <v>0</v>
      </c>
      <c r="J309" s="14">
        <f>IFERROR(VLOOKUP(C309,MARÇO!B:F,3,0),"")</f>
        <v>2422.7800000000002</v>
      </c>
      <c r="K309" s="14">
        <f t="shared" si="13"/>
        <v>2217.5200000000004</v>
      </c>
      <c r="L309" s="14">
        <f>IFERROR(VLOOKUP(C309,MARÇO!B:H,7,0),"")</f>
        <v>205.26</v>
      </c>
      <c r="M309" s="74" t="str">
        <f>IFERROR(VLOOKUP(C309,FÉRIAS!C:D,2,0),"")</f>
        <v>PAULA SHEMILLY GALDINO SANTIAG</v>
      </c>
    </row>
    <row r="310" spans="2:13" s="36" customFormat="1">
      <c r="B310" s="20">
        <f t="shared" si="12"/>
        <v>302</v>
      </c>
      <c r="C310" s="70">
        <v>2719</v>
      </c>
      <c r="D310" s="71" t="s">
        <v>441</v>
      </c>
      <c r="E310" s="20" t="str">
        <f>IFERROR(VLOOKUP(C310,SRA!B:I,8,0),"")</f>
        <v>CLT</v>
      </c>
      <c r="F310" s="32" t="s">
        <v>607</v>
      </c>
      <c r="G310" s="20" t="str">
        <f>IFERROR(VLOOKUP(VLOOKUP(C310,SRA!B:F,5,0),FUNÇÃO!A:B,2,0),"")</f>
        <v>TEC. EM ADM. E FI</v>
      </c>
      <c r="H310" s="14">
        <f>IFERROR(VLOOKUP(C310,SRA!B:T,18,0),"")</f>
        <v>1695.09</v>
      </c>
      <c r="I310" s="14">
        <f>IFERROR(VLOOKUP(C310,SRA!B:T,19,0),"")</f>
        <v>174.95</v>
      </c>
      <c r="J310" s="14">
        <f>IFERROR(VLOOKUP(C310,MARÇO!B:F,3,0),"")</f>
        <v>2410.65</v>
      </c>
      <c r="K310" s="14">
        <f t="shared" si="13"/>
        <v>652.58000000000015</v>
      </c>
      <c r="L310" s="14">
        <f>IFERROR(VLOOKUP(C310,MARÇO!B:H,7,0),"")</f>
        <v>1758.07</v>
      </c>
      <c r="M310" s="74" t="str">
        <f>IFERROR(VLOOKUP(C310,FÉRIAS!C:D,2,0),"")</f>
        <v/>
      </c>
    </row>
    <row r="311" spans="2:13" s="36" customFormat="1">
      <c r="B311" s="20">
        <f t="shared" si="12"/>
        <v>303</v>
      </c>
      <c r="C311" s="70">
        <v>2720</v>
      </c>
      <c r="D311" s="71" t="s">
        <v>468</v>
      </c>
      <c r="E311" s="20" t="str">
        <f>IFERROR(VLOOKUP(C311,SRA!B:I,8,0),"")</f>
        <v>CLT</v>
      </c>
      <c r="F311" s="32" t="s">
        <v>607</v>
      </c>
      <c r="G311" s="20" t="str">
        <f>IFERROR(VLOOKUP(VLOOKUP(C311,SRA!B:F,5,0),FUNÇÃO!A:B,2,0),"")</f>
        <v>TEC. EM ADM. E FI</v>
      </c>
      <c r="H311" s="14">
        <f>IFERROR(VLOOKUP(C311,SRA!B:T,18,0),"")</f>
        <v>1614.37</v>
      </c>
      <c r="I311" s="14">
        <f>IFERROR(VLOOKUP(C311,SRA!B:T,19,0),"")</f>
        <v>0</v>
      </c>
      <c r="J311" s="14">
        <f>IFERROR(VLOOKUP(C311,MARÇO!B:F,3,0),"")</f>
        <v>1614.37</v>
      </c>
      <c r="K311" s="14">
        <f t="shared" si="13"/>
        <v>413.57999999999993</v>
      </c>
      <c r="L311" s="14">
        <f>IFERROR(VLOOKUP(C311,MARÇO!B:H,7,0),"")</f>
        <v>1200.79</v>
      </c>
      <c r="M311" s="74" t="str">
        <f>IFERROR(VLOOKUP(C311,FÉRIAS!C:D,2,0),"")</f>
        <v/>
      </c>
    </row>
    <row r="312" spans="2:13" s="36" customFormat="1">
      <c r="B312" s="20">
        <f t="shared" si="12"/>
        <v>304</v>
      </c>
      <c r="C312" s="70">
        <v>2721</v>
      </c>
      <c r="D312" s="71" t="s">
        <v>479</v>
      </c>
      <c r="E312" s="20" t="str">
        <f>IFERROR(VLOOKUP(C312,SRA!B:I,8,0),"")</f>
        <v>CLT</v>
      </c>
      <c r="F312" s="32" t="s">
        <v>607</v>
      </c>
      <c r="G312" s="20" t="str">
        <f>IFERROR(VLOOKUP(VLOOKUP(C312,SRA!B:F,5,0),FUNÇÃO!A:B,2,0),"")</f>
        <v>TEC. EM ADM. E FI</v>
      </c>
      <c r="H312" s="14">
        <f>IFERROR(VLOOKUP(C312,SRA!B:T,18,0),"")</f>
        <v>1614.36</v>
      </c>
      <c r="I312" s="14">
        <f>IFERROR(VLOOKUP(C312,SRA!B:T,19,0),"")</f>
        <v>174.95</v>
      </c>
      <c r="J312" s="14">
        <f>IFERROR(VLOOKUP(C312,MARÇO!B:F,3,0),"")</f>
        <v>1789.31</v>
      </c>
      <c r="K312" s="14">
        <f t="shared" si="13"/>
        <v>171.75</v>
      </c>
      <c r="L312" s="14">
        <f>IFERROR(VLOOKUP(C312,MARÇO!B:H,7,0),"")</f>
        <v>1617.56</v>
      </c>
      <c r="M312" s="74" t="str">
        <f>IFERROR(VLOOKUP(C312,FÉRIAS!C:D,2,0),"")</f>
        <v/>
      </c>
    </row>
    <row r="313" spans="2:13" s="36" customFormat="1">
      <c r="B313" s="20">
        <f t="shared" si="12"/>
        <v>305</v>
      </c>
      <c r="C313" s="70">
        <v>2726</v>
      </c>
      <c r="D313" s="71" t="s">
        <v>214</v>
      </c>
      <c r="E313" s="20" t="str">
        <f>IFERROR(VLOOKUP(C313,SRA!B:I,8,0),"")</f>
        <v>CLT</v>
      </c>
      <c r="F313" s="32" t="s">
        <v>607</v>
      </c>
      <c r="G313" s="20" t="str">
        <f>IFERROR(VLOOKUP(VLOOKUP(C313,SRA!B:F,5,0),FUNÇÃO!A:B,2,0),"")</f>
        <v>TEC. EM ADM. E FI</v>
      </c>
      <c r="H313" s="14">
        <f>IFERROR(VLOOKUP(C313,SRA!B:T,18,0),"")</f>
        <v>1695.09</v>
      </c>
      <c r="I313" s="14">
        <f>IFERROR(VLOOKUP(C313,SRA!B:T,19,0),"")</f>
        <v>1250</v>
      </c>
      <c r="J313" s="14">
        <f>IFERROR(VLOOKUP(C313,MARÇO!B:F,3,0),"")</f>
        <v>2945.09</v>
      </c>
      <c r="K313" s="14">
        <f t="shared" si="13"/>
        <v>371.21000000000004</v>
      </c>
      <c r="L313" s="14">
        <f>IFERROR(VLOOKUP(C313,MARÇO!B:H,7,0),"")</f>
        <v>2573.88</v>
      </c>
      <c r="M313" s="74" t="str">
        <f>IFERROR(VLOOKUP(C313,FÉRIAS!C:D,2,0),"")</f>
        <v/>
      </c>
    </row>
    <row r="314" spans="2:13" s="36" customFormat="1">
      <c r="B314" s="20">
        <f t="shared" si="12"/>
        <v>306</v>
      </c>
      <c r="C314" s="70">
        <v>2732</v>
      </c>
      <c r="D314" s="71" t="s">
        <v>215</v>
      </c>
      <c r="E314" s="20" t="str">
        <f>IFERROR(VLOOKUP(C314,SRA!B:I,8,0),"")</f>
        <v>CLT</v>
      </c>
      <c r="F314" s="32" t="s">
        <v>747</v>
      </c>
      <c r="G314" s="20" t="str">
        <f>IFERROR(VLOOKUP(VLOOKUP(C314,SRA!B:F,5,0),FUNÇÃO!A:B,2,0),"")</f>
        <v>TEC. EM ADM. E FI</v>
      </c>
      <c r="H314" s="14">
        <f>IFERROR(VLOOKUP(C314,SRA!B:T,18,0),"")</f>
        <v>1614.36</v>
      </c>
      <c r="I314" s="14">
        <f>IFERROR(VLOOKUP(C314,SRA!B:T,19,0),"")</f>
        <v>0</v>
      </c>
      <c r="J314" s="14">
        <f>IFERROR(VLOOKUP(C314,MARÇO!B:F,3,0),"")</f>
        <v>531.52</v>
      </c>
      <c r="K314" s="14">
        <f t="shared" si="13"/>
        <v>531.52</v>
      </c>
      <c r="L314" s="14">
        <f>IFERROR(VLOOKUP(C314,MARÇO!B:H,7,0),"")</f>
        <v>0</v>
      </c>
      <c r="M314" s="74" t="str">
        <f>IFERROR(VLOOKUP(C314,FÉRIAS!C:D,2,0),"")</f>
        <v/>
      </c>
    </row>
    <row r="315" spans="2:13" s="36" customFormat="1">
      <c r="B315" s="20">
        <f t="shared" si="12"/>
        <v>307</v>
      </c>
      <c r="C315" s="70">
        <v>2736</v>
      </c>
      <c r="D315" s="71" t="s">
        <v>474</v>
      </c>
      <c r="E315" s="20" t="str">
        <f>IFERROR(VLOOKUP(C315,SRA!B:I,8,0),"")</f>
        <v>CLT</v>
      </c>
      <c r="F315" s="32" t="s">
        <v>607</v>
      </c>
      <c r="G315" s="20" t="str">
        <f>IFERROR(VLOOKUP(VLOOKUP(C315,SRA!B:F,5,0),FUNÇÃO!A:B,2,0),"")</f>
        <v>TEC. EM ADM. E FI</v>
      </c>
      <c r="H315" s="14">
        <f>IFERROR(VLOOKUP(C315,SRA!B:T,18,0),"")</f>
        <v>1614.36</v>
      </c>
      <c r="I315" s="14">
        <f>IFERROR(VLOOKUP(C315,SRA!B:T,19,0),"")</f>
        <v>174.95</v>
      </c>
      <c r="J315" s="14">
        <f>IFERROR(VLOOKUP(C315,MARÇO!B:F,3,0),"")</f>
        <v>1789.31</v>
      </c>
      <c r="K315" s="14">
        <f t="shared" si="13"/>
        <v>369.38999999999987</v>
      </c>
      <c r="L315" s="14">
        <f>IFERROR(VLOOKUP(C315,MARÇO!B:H,7,0),"")</f>
        <v>1419.92</v>
      </c>
      <c r="M315" s="74" t="str">
        <f>IFERROR(VLOOKUP(C315,FÉRIAS!C:D,2,0),"")</f>
        <v/>
      </c>
    </row>
    <row r="316" spans="2:13" s="36" customFormat="1">
      <c r="B316" s="20">
        <f t="shared" si="12"/>
        <v>308</v>
      </c>
      <c r="C316" s="70">
        <v>2748</v>
      </c>
      <c r="D316" s="71" t="s">
        <v>216</v>
      </c>
      <c r="E316" s="20" t="str">
        <f>IFERROR(VLOOKUP(C316,SRA!B:I,8,0),"")</f>
        <v>CLT</v>
      </c>
      <c r="F316" s="32" t="s">
        <v>607</v>
      </c>
      <c r="G316" s="20" t="str">
        <f>IFERROR(VLOOKUP(VLOOKUP(C316,SRA!B:F,5,0),FUNÇÃO!A:B,2,0),"")</f>
        <v>OP. DE PROD. IND.</v>
      </c>
      <c r="H316" s="14">
        <f>IFERROR(VLOOKUP(C316,SRA!B:T,18,0),"")</f>
        <v>1209.71</v>
      </c>
      <c r="I316" s="14">
        <f>IFERROR(VLOOKUP(C316,SRA!B:T,19,0),"")</f>
        <v>0</v>
      </c>
      <c r="J316" s="14">
        <f>IFERROR(VLOOKUP(C316,MARÇO!B:F,3,0),"")</f>
        <v>1209.71</v>
      </c>
      <c r="K316" s="14">
        <f t="shared" si="13"/>
        <v>271.76</v>
      </c>
      <c r="L316" s="14">
        <f>IFERROR(VLOOKUP(C316,MARÇO!B:H,7,0),"")</f>
        <v>937.95</v>
      </c>
      <c r="M316" s="74" t="str">
        <f>IFERROR(VLOOKUP(C316,FÉRIAS!C:D,2,0),"")</f>
        <v/>
      </c>
    </row>
    <row r="317" spans="2:13" s="36" customFormat="1">
      <c r="B317" s="20">
        <f t="shared" si="12"/>
        <v>309</v>
      </c>
      <c r="C317" s="70">
        <v>2751</v>
      </c>
      <c r="D317" s="71" t="s">
        <v>217</v>
      </c>
      <c r="E317" s="20" t="str">
        <f>IFERROR(VLOOKUP(C317,SRA!B:I,8,0),"")</f>
        <v>CLT</v>
      </c>
      <c r="F317" s="32" t="s">
        <v>607</v>
      </c>
      <c r="G317" s="20" t="str">
        <f>IFERROR(VLOOKUP(VLOOKUP(C317,SRA!B:F,5,0),FUNÇÃO!A:B,2,0),"")</f>
        <v>OP. DE PROD. IND.</v>
      </c>
      <c r="H317" s="14">
        <f>IFERROR(VLOOKUP(C317,SRA!B:T,18,0),"")</f>
        <v>1470.45</v>
      </c>
      <c r="I317" s="14">
        <f>IFERROR(VLOOKUP(C317,SRA!B:T,19,0),"")</f>
        <v>0</v>
      </c>
      <c r="J317" s="14">
        <f>IFERROR(VLOOKUP(C317,MARÇO!B:F,3,0),"")</f>
        <v>1470.45</v>
      </c>
      <c r="K317" s="14">
        <f t="shared" si="13"/>
        <v>632.61000000000013</v>
      </c>
      <c r="L317" s="14">
        <f>IFERROR(VLOOKUP(C317,MARÇO!B:H,7,0),"")</f>
        <v>837.83999999999992</v>
      </c>
      <c r="M317" s="74" t="str">
        <f>IFERROR(VLOOKUP(C317,FÉRIAS!C:D,2,0),"")</f>
        <v/>
      </c>
    </row>
    <row r="318" spans="2:13" s="36" customFormat="1">
      <c r="B318" s="20">
        <f t="shared" si="12"/>
        <v>310</v>
      </c>
      <c r="C318" s="70">
        <v>2754</v>
      </c>
      <c r="D318" s="71" t="s">
        <v>518</v>
      </c>
      <c r="E318" s="20" t="str">
        <f>IFERROR(VLOOKUP(C318,SRA!B:I,8,0),"")</f>
        <v>CLT</v>
      </c>
      <c r="F318" s="32" t="s">
        <v>747</v>
      </c>
      <c r="G318" s="20" t="str">
        <f>IFERROR(VLOOKUP(VLOOKUP(C318,SRA!B:F,5,0),FUNÇÃO!A:B,2,0),"")</f>
        <v>OP. DE PROD. IND.</v>
      </c>
      <c r="H318" s="14">
        <f>IFERROR(VLOOKUP(C318,SRA!B:T,18,0),"")</f>
        <v>1097.25</v>
      </c>
      <c r="I318" s="14">
        <f>IFERROR(VLOOKUP(C318,SRA!B:T,19,0),"")</f>
        <v>0</v>
      </c>
      <c r="J318" s="14">
        <v>0</v>
      </c>
      <c r="K318" s="14">
        <f t="shared" si="13"/>
        <v>0</v>
      </c>
      <c r="L318" s="14">
        <v>0</v>
      </c>
      <c r="M318" s="74" t="str">
        <f>IFERROR(VLOOKUP(C318,FÉRIAS!C:D,2,0),"")</f>
        <v/>
      </c>
    </row>
    <row r="319" spans="2:13" s="36" customFormat="1">
      <c r="B319" s="20">
        <f t="shared" si="12"/>
        <v>311</v>
      </c>
      <c r="C319" s="70">
        <v>2757</v>
      </c>
      <c r="D319" s="71" t="s">
        <v>218</v>
      </c>
      <c r="E319" s="20" t="str">
        <f>IFERROR(VLOOKUP(C319,SRA!B:I,8,0),"")</f>
        <v>CLT</v>
      </c>
      <c r="F319" s="32" t="s">
        <v>607</v>
      </c>
      <c r="G319" s="20" t="str">
        <f>IFERROR(VLOOKUP(VLOOKUP(C319,SRA!B:F,5,0),FUNÇÃO!A:B,2,0),"")</f>
        <v>OP. DE PROD. IND.</v>
      </c>
      <c r="H319" s="14">
        <f>IFERROR(VLOOKUP(C319,SRA!B:T,18,0),"")</f>
        <v>1333.73</v>
      </c>
      <c r="I319" s="14">
        <f>IFERROR(VLOOKUP(C319,SRA!B:T,19,0),"")</f>
        <v>0</v>
      </c>
      <c r="J319" s="14">
        <f>IFERROR(VLOOKUP(C319,MARÇO!B:F,3,0),"")</f>
        <v>1398.35</v>
      </c>
      <c r="K319" s="14">
        <f t="shared" si="13"/>
        <v>944.87999999999988</v>
      </c>
      <c r="L319" s="14">
        <f>IFERROR(VLOOKUP(C319,MARÇO!B:H,7,0),"")</f>
        <v>453.47</v>
      </c>
      <c r="M319" s="74" t="str">
        <f>IFERROR(VLOOKUP(C319,FÉRIAS!C:D,2,0),"")</f>
        <v/>
      </c>
    </row>
    <row r="320" spans="2:13" s="36" customFormat="1">
      <c r="B320" s="20">
        <f t="shared" si="12"/>
        <v>312</v>
      </c>
      <c r="C320" s="70">
        <v>2764</v>
      </c>
      <c r="D320" s="71" t="s">
        <v>219</v>
      </c>
      <c r="E320" s="20" t="str">
        <f>IFERROR(VLOOKUP(C320,SRA!B:I,8,0),"")</f>
        <v>CLT</v>
      </c>
      <c r="F320" s="32" t="s">
        <v>607</v>
      </c>
      <c r="G320" s="20" t="str">
        <f>IFERROR(VLOOKUP(VLOOKUP(C320,SRA!B:F,5,0),FUNÇÃO!A:B,2,0),"")</f>
        <v>OP. DE PROD. IND.</v>
      </c>
      <c r="H320" s="14">
        <f>IFERROR(VLOOKUP(C320,SRA!B:T,18,0),"")</f>
        <v>1209.71</v>
      </c>
      <c r="I320" s="14">
        <f>IFERROR(VLOOKUP(C320,SRA!B:T,19,0),"")</f>
        <v>0</v>
      </c>
      <c r="J320" s="14">
        <f>IFERROR(VLOOKUP(C320,MARÇO!B:F,3,0),"")</f>
        <v>1480.01</v>
      </c>
      <c r="K320" s="14">
        <f t="shared" si="13"/>
        <v>566.93000000000006</v>
      </c>
      <c r="L320" s="14">
        <f>IFERROR(VLOOKUP(C320,MARÇO!B:H,7,0),"")</f>
        <v>913.07999999999993</v>
      </c>
      <c r="M320" s="74" t="str">
        <f>IFERROR(VLOOKUP(C320,FÉRIAS!C:D,2,0),"")</f>
        <v/>
      </c>
    </row>
    <row r="321" spans="2:13" s="36" customFormat="1">
      <c r="B321" s="20">
        <f t="shared" si="12"/>
        <v>313</v>
      </c>
      <c r="C321" s="70">
        <v>2766</v>
      </c>
      <c r="D321" s="71" t="s">
        <v>220</v>
      </c>
      <c r="E321" s="20" t="str">
        <f>IFERROR(VLOOKUP(C321,SRA!B:I,8,0),"")</f>
        <v>CLT</v>
      </c>
      <c r="F321" s="32" t="s">
        <v>607</v>
      </c>
      <c r="G321" s="20" t="str">
        <f>IFERROR(VLOOKUP(VLOOKUP(C321,SRA!B:F,5,0),FUNÇÃO!A:B,2,0),"")</f>
        <v>TEC.EM QUALIDADE</v>
      </c>
      <c r="H321" s="14">
        <f>IFERROR(VLOOKUP(C321,SRA!B:T,18,0),"")</f>
        <v>1537.47</v>
      </c>
      <c r="I321" s="14">
        <f>IFERROR(VLOOKUP(C321,SRA!B:T,19,0),"")</f>
        <v>0</v>
      </c>
      <c r="J321" s="14">
        <f>IFERROR(VLOOKUP(C321,MARÇO!B:F,3,0),"")</f>
        <v>1537.47</v>
      </c>
      <c r="K321" s="14">
        <f t="shared" si="13"/>
        <v>608.26</v>
      </c>
      <c r="L321" s="14">
        <f>IFERROR(VLOOKUP(C321,MARÇO!B:H,7,0),"")</f>
        <v>929.21</v>
      </c>
      <c r="M321" s="74" t="str">
        <f>IFERROR(VLOOKUP(C321,FÉRIAS!C:D,2,0),"")</f>
        <v/>
      </c>
    </row>
    <row r="322" spans="2:13" s="36" customFormat="1">
      <c r="B322" s="20">
        <f t="shared" si="12"/>
        <v>314</v>
      </c>
      <c r="C322" s="70">
        <v>2768</v>
      </c>
      <c r="D322" s="71" t="s">
        <v>221</v>
      </c>
      <c r="E322" s="20" t="str">
        <f>IFERROR(VLOOKUP(C322,SRA!B:I,8,0),"")</f>
        <v>CLT</v>
      </c>
      <c r="F322" s="32" t="s">
        <v>607</v>
      </c>
      <c r="G322" s="20" t="str">
        <f>IFERROR(VLOOKUP(VLOOKUP(C322,SRA!B:F,5,0),FUNÇÃO!A:B,2,0),"")</f>
        <v>OP. DE PROD. IND.</v>
      </c>
      <c r="H322" s="14">
        <f>IFERROR(VLOOKUP(C322,SRA!B:T,18,0),"")</f>
        <v>1333.73</v>
      </c>
      <c r="I322" s="14">
        <f>IFERROR(VLOOKUP(C322,SRA!B:T,19,0),"")</f>
        <v>0</v>
      </c>
      <c r="J322" s="14">
        <f>IFERROR(VLOOKUP(C322,MARÇO!B:F,3,0),"")</f>
        <v>1385</v>
      </c>
      <c r="K322" s="14">
        <f t="shared" si="13"/>
        <v>265.13000000000011</v>
      </c>
      <c r="L322" s="14">
        <f>IFERROR(VLOOKUP(C322,MARÇO!B:H,7,0),"")</f>
        <v>1119.8699999999999</v>
      </c>
      <c r="M322" s="74" t="str">
        <f>IFERROR(VLOOKUP(C322,FÉRIAS!C:D,2,0),"")</f>
        <v/>
      </c>
    </row>
    <row r="323" spans="2:13" s="36" customFormat="1">
      <c r="B323" s="20">
        <f t="shared" si="12"/>
        <v>315</v>
      </c>
      <c r="C323" s="70">
        <v>2770</v>
      </c>
      <c r="D323" s="71" t="s">
        <v>222</v>
      </c>
      <c r="E323" s="20" t="str">
        <f>IFERROR(VLOOKUP(C323,SRA!B:I,8,0),"")</f>
        <v>CLT</v>
      </c>
      <c r="F323" s="32" t="s">
        <v>607</v>
      </c>
      <c r="G323" s="20" t="str">
        <f>IFERROR(VLOOKUP(VLOOKUP(C323,SRA!B:F,5,0),FUNÇÃO!A:B,2,0),"")</f>
        <v>OP. DE PROD. IND.</v>
      </c>
      <c r="H323" s="14">
        <f>IFERROR(VLOOKUP(C323,SRA!B:T,18,0),"")</f>
        <v>1097.25</v>
      </c>
      <c r="I323" s="14">
        <f>IFERROR(VLOOKUP(C323,SRA!B:T,19,0),"")</f>
        <v>0</v>
      </c>
      <c r="J323" s="14">
        <f>IFERROR(VLOOKUP(C323,MARÇO!B:F,3,0),"")</f>
        <v>1100</v>
      </c>
      <c r="K323" s="14">
        <f t="shared" si="13"/>
        <v>441.78</v>
      </c>
      <c r="L323" s="14">
        <f>IFERROR(VLOOKUP(C323,MARÇO!B:H,7,0),"")</f>
        <v>658.22</v>
      </c>
      <c r="M323" s="74" t="str">
        <f>IFERROR(VLOOKUP(C323,FÉRIAS!C:D,2,0),"")</f>
        <v/>
      </c>
    </row>
    <row r="324" spans="2:13" s="36" customFormat="1">
      <c r="B324" s="20">
        <f t="shared" si="12"/>
        <v>316</v>
      </c>
      <c r="C324" s="70">
        <v>2772</v>
      </c>
      <c r="D324" s="71" t="s">
        <v>457</v>
      </c>
      <c r="E324" s="20" t="str">
        <f>IFERROR(VLOOKUP(C324,SRA!B:I,8,0),"")</f>
        <v>CLT</v>
      </c>
      <c r="F324" s="32" t="s">
        <v>607</v>
      </c>
      <c r="G324" s="20" t="str">
        <f>IFERROR(VLOOKUP(VLOOKUP(C324,SRA!B:F,5,0),FUNÇÃO!A:B,2,0),"")</f>
        <v>TEC. EM ADM. E FI</v>
      </c>
      <c r="H324" s="14">
        <f>IFERROR(VLOOKUP(C324,SRA!B:T,18,0),"")</f>
        <v>1614.36</v>
      </c>
      <c r="I324" s="14">
        <f>IFERROR(VLOOKUP(C324,SRA!B:T,19,0),"")</f>
        <v>0</v>
      </c>
      <c r="J324" s="14">
        <f>IFERROR(VLOOKUP(C324,MARÇO!B:F,3,0),"")</f>
        <v>1614.36</v>
      </c>
      <c r="K324" s="14">
        <f t="shared" si="13"/>
        <v>231.30999999999995</v>
      </c>
      <c r="L324" s="14">
        <f>IFERROR(VLOOKUP(C324,MARÇO!B:H,7,0),"")</f>
        <v>1383.05</v>
      </c>
      <c r="M324" s="74" t="str">
        <f>IFERROR(VLOOKUP(C324,FÉRIAS!C:D,2,0),"")</f>
        <v/>
      </c>
    </row>
    <row r="325" spans="2:13" s="36" customFormat="1">
      <c r="B325" s="20">
        <f t="shared" si="12"/>
        <v>317</v>
      </c>
      <c r="C325" s="70">
        <v>2773</v>
      </c>
      <c r="D325" s="71" t="s">
        <v>223</v>
      </c>
      <c r="E325" s="20" t="str">
        <f>IFERROR(VLOOKUP(C325,SRA!B:I,8,0),"")</f>
        <v>CLT</v>
      </c>
      <c r="F325" s="32" t="s">
        <v>607</v>
      </c>
      <c r="G325" s="20" t="str">
        <f>IFERROR(VLOOKUP(VLOOKUP(C325,SRA!B:F,5,0),FUNÇÃO!A:B,2,0),"")</f>
        <v>TEC.EM QUALIDADE</v>
      </c>
      <c r="H325" s="14">
        <f>IFERROR(VLOOKUP(C325,SRA!B:T,18,0),"")</f>
        <v>1537.47</v>
      </c>
      <c r="I325" s="14">
        <f>IFERROR(VLOOKUP(C325,SRA!B:T,19,0),"")</f>
        <v>0</v>
      </c>
      <c r="J325" s="14">
        <f>IFERROR(VLOOKUP(C325,MARÇO!B:F,3,0),"")</f>
        <v>1881.63</v>
      </c>
      <c r="K325" s="14">
        <f t="shared" si="13"/>
        <v>339.35000000000014</v>
      </c>
      <c r="L325" s="14">
        <f>IFERROR(VLOOKUP(C325,MARÇO!B:H,7,0),"")</f>
        <v>1542.28</v>
      </c>
      <c r="M325" s="74" t="str">
        <f>IFERROR(VLOOKUP(C325,FÉRIAS!C:D,2,0),"")</f>
        <v/>
      </c>
    </row>
    <row r="326" spans="2:13" s="36" customFormat="1">
      <c r="B326" s="20">
        <f t="shared" si="12"/>
        <v>318</v>
      </c>
      <c r="C326" s="70">
        <v>2775</v>
      </c>
      <c r="D326" s="71" t="s">
        <v>224</v>
      </c>
      <c r="E326" s="20" t="str">
        <f>IFERROR(VLOOKUP(C326,SRA!B:I,8,0),"")</f>
        <v>CLT</v>
      </c>
      <c r="F326" s="32" t="s">
        <v>607</v>
      </c>
      <c r="G326" s="20" t="str">
        <f>IFERROR(VLOOKUP(VLOOKUP(C326,SRA!B:F,5,0),FUNÇÃO!A:B,2,0),"")</f>
        <v>TEC. EM ADM. E FI</v>
      </c>
      <c r="H326" s="14">
        <f>IFERROR(VLOOKUP(C326,SRA!B:T,18,0),"")</f>
        <v>1695.09</v>
      </c>
      <c r="I326" s="14">
        <f>IFERROR(VLOOKUP(C326,SRA!B:T,19,0),"")</f>
        <v>708.95</v>
      </c>
      <c r="J326" s="14">
        <f>IFERROR(VLOOKUP(C326,MARÇO!B:F,3,0),"")</f>
        <v>2944.64</v>
      </c>
      <c r="K326" s="14">
        <f t="shared" si="13"/>
        <v>1451.6899999999998</v>
      </c>
      <c r="L326" s="14">
        <f>IFERROR(VLOOKUP(C326,MARÇO!B:H,7,0),"")</f>
        <v>1492.95</v>
      </c>
      <c r="M326" s="74" t="str">
        <f>IFERROR(VLOOKUP(C326,FÉRIAS!C:D,2,0),"")</f>
        <v/>
      </c>
    </row>
    <row r="327" spans="2:13" s="36" customFormat="1">
      <c r="B327" s="20">
        <f t="shared" si="12"/>
        <v>319</v>
      </c>
      <c r="C327" s="70">
        <v>2779</v>
      </c>
      <c r="D327" s="71" t="s">
        <v>225</v>
      </c>
      <c r="E327" s="20" t="str">
        <f>IFERROR(VLOOKUP(C327,SRA!B:I,8,0),"")</f>
        <v>CLT</v>
      </c>
      <c r="F327" s="32" t="s">
        <v>607</v>
      </c>
      <c r="G327" s="20" t="str">
        <f>IFERROR(VLOOKUP(VLOOKUP(C327,SRA!B:F,5,0),FUNÇÃO!A:B,2,0),"")</f>
        <v>OP. DE PROD. IND.</v>
      </c>
      <c r="H327" s="14">
        <f>IFERROR(VLOOKUP(C327,SRA!B:T,18,0),"")</f>
        <v>1209.72</v>
      </c>
      <c r="I327" s="14">
        <f>IFERROR(VLOOKUP(C327,SRA!B:T,19,0),"")</f>
        <v>708.95</v>
      </c>
      <c r="J327" s="14">
        <f>IFERROR(VLOOKUP(C327,MARÇO!B:F,3,0),"")</f>
        <v>2095.15</v>
      </c>
      <c r="K327" s="14">
        <f t="shared" si="13"/>
        <v>1163.29</v>
      </c>
      <c r="L327" s="14">
        <f>IFERROR(VLOOKUP(C327,MARÇO!B:H,7,0),"")</f>
        <v>931.86</v>
      </c>
      <c r="M327" s="74" t="str">
        <f>IFERROR(VLOOKUP(C327,FÉRIAS!C:D,2,0),"")</f>
        <v/>
      </c>
    </row>
    <row r="328" spans="2:13" s="36" customFormat="1">
      <c r="B328" s="20">
        <f t="shared" si="12"/>
        <v>320</v>
      </c>
      <c r="C328" s="70">
        <v>2782</v>
      </c>
      <c r="D328" s="71" t="s">
        <v>226</v>
      </c>
      <c r="E328" s="20" t="str">
        <f>IFERROR(VLOOKUP(C328,SRA!B:I,8,0),"")</f>
        <v>CLT</v>
      </c>
      <c r="F328" s="32" t="s">
        <v>607</v>
      </c>
      <c r="G328" s="20" t="str">
        <f>IFERROR(VLOOKUP(VLOOKUP(C328,SRA!B:F,5,0),FUNÇÃO!A:B,2,0),"")</f>
        <v>OP. DE PROD. IND.</v>
      </c>
      <c r="H328" s="14">
        <f>IFERROR(VLOOKUP(C328,SRA!B:T,18,0),"")</f>
        <v>1209.71</v>
      </c>
      <c r="I328" s="14">
        <f>IFERROR(VLOOKUP(C328,SRA!B:T,19,0),"")</f>
        <v>0</v>
      </c>
      <c r="J328" s="14">
        <f>IFERROR(VLOOKUP(C328,MARÇO!B:F,3,0),"")</f>
        <v>1209.71</v>
      </c>
      <c r="K328" s="14">
        <f t="shared" si="13"/>
        <v>171.36000000000013</v>
      </c>
      <c r="L328" s="14">
        <f>IFERROR(VLOOKUP(C328,MARÇO!B:H,7,0),"")</f>
        <v>1038.3499999999999</v>
      </c>
      <c r="M328" s="74" t="str">
        <f>IFERROR(VLOOKUP(C328,FÉRIAS!C:D,2,0),"")</f>
        <v/>
      </c>
    </row>
    <row r="329" spans="2:13" s="36" customFormat="1">
      <c r="B329" s="20">
        <f t="shared" si="12"/>
        <v>321</v>
      </c>
      <c r="C329" s="70">
        <v>2784</v>
      </c>
      <c r="D329" s="71" t="s">
        <v>227</v>
      </c>
      <c r="E329" s="20" t="str">
        <f>IFERROR(VLOOKUP(C329,SRA!B:I,8,0),"")</f>
        <v>CLT</v>
      </c>
      <c r="F329" s="32" t="s">
        <v>607</v>
      </c>
      <c r="G329" s="20" t="str">
        <f>IFERROR(VLOOKUP(VLOOKUP(C329,SRA!B:F,5,0),FUNÇÃO!A:B,2,0),"")</f>
        <v>OP. DE PROD. IND.</v>
      </c>
      <c r="H329" s="14">
        <f>IFERROR(VLOOKUP(C329,SRA!B:T,18,0),"")</f>
        <v>1270.2</v>
      </c>
      <c r="I329" s="14">
        <f>IFERROR(VLOOKUP(C329,SRA!B:T,19,0),"")</f>
        <v>0</v>
      </c>
      <c r="J329" s="14">
        <f>IFERROR(VLOOKUP(C329,MARÇO!B:F,3,0),"")</f>
        <v>1355.48</v>
      </c>
      <c r="K329" s="14">
        <f t="shared" si="13"/>
        <v>461.15000000000009</v>
      </c>
      <c r="L329" s="14">
        <f>IFERROR(VLOOKUP(C329,MARÇO!B:H,7,0),"")</f>
        <v>894.32999999999993</v>
      </c>
      <c r="M329" s="74" t="str">
        <f>IFERROR(VLOOKUP(C329,FÉRIAS!C:D,2,0),"")</f>
        <v/>
      </c>
    </row>
    <row r="330" spans="2:13" s="36" customFormat="1">
      <c r="B330" s="20">
        <f t="shared" si="12"/>
        <v>322</v>
      </c>
      <c r="C330" s="70">
        <v>2785</v>
      </c>
      <c r="D330" s="71" t="s">
        <v>228</v>
      </c>
      <c r="E330" s="20" t="str">
        <f>IFERROR(VLOOKUP(C330,SRA!B:I,8,0),"")</f>
        <v>CLT</v>
      </c>
      <c r="F330" s="32" t="s">
        <v>607</v>
      </c>
      <c r="G330" s="20" t="str">
        <f>IFERROR(VLOOKUP(VLOOKUP(C330,SRA!B:F,5,0),FUNÇÃO!A:B,2,0),"")</f>
        <v>OP. DE PROD. IND.</v>
      </c>
      <c r="H330" s="14">
        <f>IFERROR(VLOOKUP(C330,SRA!B:T,18,0),"")</f>
        <v>1209.72</v>
      </c>
      <c r="I330" s="14">
        <f>IFERROR(VLOOKUP(C330,SRA!B:T,19,0),"")</f>
        <v>0</v>
      </c>
      <c r="J330" s="14">
        <f>IFERROR(VLOOKUP(C330,MARÇO!B:F,3,0),"")</f>
        <v>1312.26</v>
      </c>
      <c r="K330" s="14">
        <f t="shared" si="13"/>
        <v>560.56999999999994</v>
      </c>
      <c r="L330" s="14">
        <f>IFERROR(VLOOKUP(C330,MARÇO!B:H,7,0),"")</f>
        <v>751.69</v>
      </c>
      <c r="M330" s="74" t="str">
        <f>IFERROR(VLOOKUP(C330,FÉRIAS!C:D,2,0),"")</f>
        <v/>
      </c>
    </row>
    <row r="331" spans="2:13" s="36" customFormat="1">
      <c r="B331" s="20">
        <f t="shared" ref="B331:B394" si="14">B330+1</f>
        <v>323</v>
      </c>
      <c r="C331" s="70">
        <v>2788</v>
      </c>
      <c r="D331" s="71" t="s">
        <v>229</v>
      </c>
      <c r="E331" s="20" t="str">
        <f>IFERROR(VLOOKUP(C331,SRA!B:I,8,0),"")</f>
        <v>CLT</v>
      </c>
      <c r="F331" s="32" t="s">
        <v>607</v>
      </c>
      <c r="G331" s="20" t="str">
        <f>IFERROR(VLOOKUP(VLOOKUP(C331,SRA!B:F,5,0),FUNÇÃO!A:B,2,0),"")</f>
        <v>OP. DE PROD. IND.</v>
      </c>
      <c r="H331" s="14">
        <f>IFERROR(VLOOKUP(C331,SRA!B:T,18,0),"")</f>
        <v>1333.73</v>
      </c>
      <c r="I331" s="14">
        <f>IFERROR(VLOOKUP(C331,SRA!B:T,19,0),"")</f>
        <v>0</v>
      </c>
      <c r="J331" s="14">
        <f>IFERROR(VLOOKUP(C331,MARÇO!B:F,3,0),"")</f>
        <v>1333.73</v>
      </c>
      <c r="K331" s="14">
        <f t="shared" si="13"/>
        <v>258.09999999999991</v>
      </c>
      <c r="L331" s="14">
        <f>IFERROR(VLOOKUP(C331,MARÇO!B:H,7,0),"")</f>
        <v>1075.6300000000001</v>
      </c>
      <c r="M331" s="74" t="str">
        <f>IFERROR(VLOOKUP(C331,FÉRIAS!C:D,2,0),"")</f>
        <v/>
      </c>
    </row>
    <row r="332" spans="2:13" s="36" customFormat="1">
      <c r="B332" s="20">
        <f t="shared" si="14"/>
        <v>324</v>
      </c>
      <c r="C332" s="70">
        <v>2790</v>
      </c>
      <c r="D332" s="71" t="s">
        <v>230</v>
      </c>
      <c r="E332" s="20" t="str">
        <f>IFERROR(VLOOKUP(C332,SRA!B:I,8,0),"")</f>
        <v>CLT</v>
      </c>
      <c r="F332" s="32" t="s">
        <v>607</v>
      </c>
      <c r="G332" s="20" t="str">
        <f>IFERROR(VLOOKUP(VLOOKUP(C332,SRA!B:F,5,0),FUNÇÃO!A:B,2,0),"")</f>
        <v>TEC. EM ADM. E FI</v>
      </c>
      <c r="H332" s="14">
        <f>IFERROR(VLOOKUP(C332,SRA!B:T,18,0),"")</f>
        <v>1614.36</v>
      </c>
      <c r="I332" s="14">
        <f>IFERROR(VLOOKUP(C332,SRA!B:T,19,0),"")</f>
        <v>930.5</v>
      </c>
      <c r="J332" s="14">
        <f>IFERROR(VLOOKUP(C332,MARÇO!B:F,3,0),"")</f>
        <v>2544.86</v>
      </c>
      <c r="K332" s="14">
        <f t="shared" si="13"/>
        <v>1116.7400000000002</v>
      </c>
      <c r="L332" s="14">
        <f>IFERROR(VLOOKUP(C332,MARÇO!B:H,7,0),"")</f>
        <v>1428.12</v>
      </c>
      <c r="M332" s="74" t="str">
        <f>IFERROR(VLOOKUP(C332,FÉRIAS!C:D,2,0),"")</f>
        <v/>
      </c>
    </row>
    <row r="333" spans="2:13" s="36" customFormat="1">
      <c r="B333" s="20">
        <f t="shared" si="14"/>
        <v>325</v>
      </c>
      <c r="C333" s="70">
        <v>2791</v>
      </c>
      <c r="D333" s="71" t="s">
        <v>231</v>
      </c>
      <c r="E333" s="20" t="str">
        <f>IFERROR(VLOOKUP(C333,SRA!B:I,8,0),"")</f>
        <v>CLT</v>
      </c>
      <c r="F333" s="32" t="s">
        <v>607</v>
      </c>
      <c r="G333" s="20" t="str">
        <f>IFERROR(VLOOKUP(VLOOKUP(C333,SRA!B:F,5,0),FUNÇÃO!A:B,2,0),"")</f>
        <v>FARMACEUTICO IND</v>
      </c>
      <c r="H333" s="14">
        <f>IFERROR(VLOOKUP(C333,SRA!B:T,18,0),"")</f>
        <v>4656.5600000000004</v>
      </c>
      <c r="I333" s="14">
        <f>IFERROR(VLOOKUP(C333,SRA!B:T,19,0),"")</f>
        <v>1993.92</v>
      </c>
      <c r="J333" s="14">
        <f>IFERROR(VLOOKUP(C333,MARÇO!B:F,3,0),"")</f>
        <v>6650.48</v>
      </c>
      <c r="K333" s="14">
        <f t="shared" si="13"/>
        <v>1476.9399999999996</v>
      </c>
      <c r="L333" s="14">
        <f>IFERROR(VLOOKUP(C333,MARÇO!B:H,7,0),"")</f>
        <v>5173.54</v>
      </c>
      <c r="M333" s="74" t="str">
        <f>IFERROR(VLOOKUP(C333,FÉRIAS!C:D,2,0),"")</f>
        <v/>
      </c>
    </row>
    <row r="334" spans="2:13" s="36" customFormat="1">
      <c r="B334" s="20">
        <f t="shared" si="14"/>
        <v>326</v>
      </c>
      <c r="C334" s="70">
        <v>2797</v>
      </c>
      <c r="D334" s="71" t="s">
        <v>232</v>
      </c>
      <c r="E334" s="20" t="str">
        <f>IFERROR(VLOOKUP(C334,SRA!B:I,8,0),"")</f>
        <v>CLT</v>
      </c>
      <c r="F334" s="32" t="s">
        <v>607</v>
      </c>
      <c r="G334" s="20" t="str">
        <f>IFERROR(VLOOKUP(VLOOKUP(C334,SRA!B:F,5,0),FUNÇÃO!A:B,2,0),"")</f>
        <v>TEC. EM ADM. E FI</v>
      </c>
      <c r="H334" s="14">
        <f>IFERROR(VLOOKUP(C334,SRA!B:T,18,0),"")</f>
        <v>1614.36</v>
      </c>
      <c r="I334" s="14">
        <f>IFERROR(VLOOKUP(C334,SRA!B:T,19,0),"")</f>
        <v>1993.92</v>
      </c>
      <c r="J334" s="14">
        <f>IFERROR(VLOOKUP(C334,MARÇO!B:F,3,0),"")</f>
        <v>3929.01</v>
      </c>
      <c r="K334" s="14">
        <f t="shared" si="13"/>
        <v>3409.3100000000004</v>
      </c>
      <c r="L334" s="14">
        <f>IFERROR(VLOOKUP(C334,MARÇO!B:H,7,0),"")</f>
        <v>519.69999999999993</v>
      </c>
      <c r="M334" s="74" t="str">
        <f>IFERROR(VLOOKUP(C334,FÉRIAS!C:D,2,0),"")</f>
        <v/>
      </c>
    </row>
    <row r="335" spans="2:13" s="36" customFormat="1">
      <c r="B335" s="20">
        <f t="shared" si="14"/>
        <v>327</v>
      </c>
      <c r="C335" s="70">
        <v>2798</v>
      </c>
      <c r="D335" s="71" t="s">
        <v>233</v>
      </c>
      <c r="E335" s="20" t="str">
        <f>IFERROR(VLOOKUP(C335,SRA!B:I,8,0),"")</f>
        <v>CLT</v>
      </c>
      <c r="F335" s="32" t="s">
        <v>607</v>
      </c>
      <c r="G335" s="20" t="str">
        <f>IFERROR(VLOOKUP(VLOOKUP(C335,SRA!B:F,5,0),FUNÇÃO!A:B,2,0),"")</f>
        <v>TEC. EM ADM. E FI</v>
      </c>
      <c r="H335" s="14">
        <f>IFERROR(VLOOKUP(C335,SRA!B:T,18,0),"")</f>
        <v>1614.36</v>
      </c>
      <c r="I335" s="14">
        <f>IFERROR(VLOOKUP(C335,SRA!B:T,19,0),"")</f>
        <v>1993.92</v>
      </c>
      <c r="J335" s="14">
        <f>IFERROR(VLOOKUP(C335,MARÇO!B:F,3,0),"")</f>
        <v>3608.28</v>
      </c>
      <c r="K335" s="14">
        <f t="shared" si="13"/>
        <v>1041.6500000000001</v>
      </c>
      <c r="L335" s="14">
        <f>IFERROR(VLOOKUP(C335,MARÇO!B:H,7,0),"")</f>
        <v>2566.63</v>
      </c>
      <c r="M335" s="74" t="str">
        <f>IFERROR(VLOOKUP(C335,FÉRIAS!C:D,2,0),"")</f>
        <v/>
      </c>
    </row>
    <row r="336" spans="2:13" s="36" customFormat="1">
      <c r="B336" s="20">
        <f t="shared" si="14"/>
        <v>328</v>
      </c>
      <c r="C336" s="70">
        <v>2799</v>
      </c>
      <c r="D336" s="71" t="s">
        <v>451</v>
      </c>
      <c r="E336" s="20" t="str">
        <f>IFERROR(VLOOKUP(C336,SRA!B:I,8,0),"")</f>
        <v>CLT</v>
      </c>
      <c r="F336" s="32" t="s">
        <v>607</v>
      </c>
      <c r="G336" s="20" t="str">
        <f>IFERROR(VLOOKUP(VLOOKUP(C336,SRA!B:F,5,0),FUNÇÃO!A:B,2,0),"")</f>
        <v>TEC. EM ADM. E FI</v>
      </c>
      <c r="H336" s="14">
        <f>IFERROR(VLOOKUP(C336,SRA!B:T,18,0),"")</f>
        <v>1614.36</v>
      </c>
      <c r="I336" s="14">
        <f>IFERROR(VLOOKUP(C336,SRA!B:T,19,0),"")</f>
        <v>174.95</v>
      </c>
      <c r="J336" s="14">
        <f>IFERROR(VLOOKUP(C336,MARÇO!B:F,3,0),"")</f>
        <v>2329.91</v>
      </c>
      <c r="K336" s="14">
        <f t="shared" si="13"/>
        <v>455.62999999999965</v>
      </c>
      <c r="L336" s="14">
        <f>IFERROR(VLOOKUP(C336,MARÇO!B:H,7,0),"")</f>
        <v>1874.2800000000002</v>
      </c>
      <c r="M336" s="74" t="str">
        <f>IFERROR(VLOOKUP(C336,FÉRIAS!C:D,2,0),"")</f>
        <v/>
      </c>
    </row>
    <row r="337" spans="2:13" s="36" customFormat="1">
      <c r="B337" s="20">
        <f t="shared" si="14"/>
        <v>329</v>
      </c>
      <c r="C337" s="70">
        <v>2801</v>
      </c>
      <c r="D337" s="71" t="s">
        <v>234</v>
      </c>
      <c r="E337" s="20" t="str">
        <f>IFERROR(VLOOKUP(C337,SRA!B:I,8,0),"")</f>
        <v>CLT</v>
      </c>
      <c r="F337" s="32" t="s">
        <v>607</v>
      </c>
      <c r="G337" s="20" t="str">
        <f>IFERROR(VLOOKUP(VLOOKUP(C337,SRA!B:F,5,0),FUNÇÃO!A:B,2,0),"")</f>
        <v>TEC. CONTABIL</v>
      </c>
      <c r="H337" s="14">
        <f>IFERROR(VLOOKUP(C337,SRA!B:T,18,0),"")</f>
        <v>4498.01</v>
      </c>
      <c r="I337" s="14">
        <f>IFERROR(VLOOKUP(C337,SRA!B:T,19,0),"")</f>
        <v>0</v>
      </c>
      <c r="J337" s="14">
        <f>IFERROR(VLOOKUP(C337,MARÇO!B:F,3,0),"")</f>
        <v>4680.3500000000004</v>
      </c>
      <c r="K337" s="14">
        <f t="shared" si="13"/>
        <v>3330.9500000000003</v>
      </c>
      <c r="L337" s="14">
        <f>IFERROR(VLOOKUP(C337,MARÇO!B:H,7,0),"")</f>
        <v>1349.4</v>
      </c>
      <c r="M337" s="74" t="str">
        <f>IFERROR(VLOOKUP(C337,FÉRIAS!C:D,2,0),"")</f>
        <v/>
      </c>
    </row>
    <row r="338" spans="2:13" s="36" customFormat="1">
      <c r="B338" s="20">
        <f t="shared" si="14"/>
        <v>330</v>
      </c>
      <c r="C338" s="70">
        <v>2806</v>
      </c>
      <c r="D338" s="71" t="s">
        <v>235</v>
      </c>
      <c r="E338" s="20" t="str">
        <f>IFERROR(VLOOKUP(C338,SRA!B:I,8,0),"")</f>
        <v>CLT</v>
      </c>
      <c r="F338" s="32" t="s">
        <v>607</v>
      </c>
      <c r="G338" s="20" t="str">
        <f>IFERROR(VLOOKUP(VLOOKUP(C338,SRA!B:F,5,0),FUNÇÃO!A:B,2,0),"")</f>
        <v>TEC. CONTABIL</v>
      </c>
      <c r="H338" s="14">
        <f>IFERROR(VLOOKUP(C338,SRA!B:T,18,0),"")</f>
        <v>1868.82</v>
      </c>
      <c r="I338" s="14">
        <f>IFERROR(VLOOKUP(C338,SRA!B:T,19,0),"")</f>
        <v>1993.92</v>
      </c>
      <c r="J338" s="14">
        <f>IFERROR(VLOOKUP(C338,MARÇO!B:F,3,0),"")</f>
        <v>3862.74</v>
      </c>
      <c r="K338" s="14">
        <f t="shared" si="13"/>
        <v>1758.6099999999997</v>
      </c>
      <c r="L338" s="14">
        <f>IFERROR(VLOOKUP(C338,MARÇO!B:H,7,0),"")</f>
        <v>2104.13</v>
      </c>
      <c r="M338" s="74" t="str">
        <f>IFERROR(VLOOKUP(C338,FÉRIAS!C:D,2,0),"")</f>
        <v/>
      </c>
    </row>
    <row r="339" spans="2:13" s="36" customFormat="1">
      <c r="B339" s="20">
        <f t="shared" si="14"/>
        <v>331</v>
      </c>
      <c r="C339" s="70">
        <v>2808</v>
      </c>
      <c r="D339" s="71" t="s">
        <v>458</v>
      </c>
      <c r="E339" s="20" t="str">
        <f>IFERROR(VLOOKUP(C339,SRA!B:I,8,0),"")</f>
        <v>CLT</v>
      </c>
      <c r="F339" s="32" t="s">
        <v>607</v>
      </c>
      <c r="G339" s="20" t="str">
        <f>IFERROR(VLOOKUP(VLOOKUP(C339,SRA!B:F,5,0),FUNÇÃO!A:B,2,0),"")</f>
        <v>TEC. EM ADM. E FI</v>
      </c>
      <c r="H339" s="14">
        <f>IFERROR(VLOOKUP(C339,SRA!B:T,18,0),"")</f>
        <v>1695.09</v>
      </c>
      <c r="I339" s="14">
        <f>IFERROR(VLOOKUP(C339,SRA!B:T,19,0),"")</f>
        <v>0</v>
      </c>
      <c r="J339" s="14">
        <f>IFERROR(VLOOKUP(C339,MARÇO!B:F,3,0),"")</f>
        <v>1965.39</v>
      </c>
      <c r="K339" s="14">
        <f t="shared" si="13"/>
        <v>394.49</v>
      </c>
      <c r="L339" s="14">
        <f>IFERROR(VLOOKUP(C339,MARÇO!B:H,7,0),"")</f>
        <v>1570.9</v>
      </c>
      <c r="M339" s="74" t="str">
        <f>IFERROR(VLOOKUP(C339,FÉRIAS!C:D,2,0),"")</f>
        <v/>
      </c>
    </row>
    <row r="340" spans="2:13" s="36" customFormat="1">
      <c r="B340" s="20">
        <f t="shared" si="14"/>
        <v>332</v>
      </c>
      <c r="C340" s="70">
        <v>2816</v>
      </c>
      <c r="D340" s="71" t="s">
        <v>236</v>
      </c>
      <c r="E340" s="20" t="str">
        <f>IFERROR(VLOOKUP(C340,SRA!B:I,8,0),"")</f>
        <v>CLT</v>
      </c>
      <c r="F340" s="32" t="s">
        <v>607</v>
      </c>
      <c r="G340" s="20" t="str">
        <f>IFERROR(VLOOKUP(VLOOKUP(C340,SRA!B:F,5,0),FUNÇÃO!A:B,2,0),"")</f>
        <v>TEC.EM QUALIDADE</v>
      </c>
      <c r="H340" s="14">
        <f>IFERROR(VLOOKUP(C340,SRA!B:T,18,0),"")</f>
        <v>1537.47</v>
      </c>
      <c r="I340" s="14">
        <f>IFERROR(VLOOKUP(C340,SRA!B:T,19,0),"")</f>
        <v>0</v>
      </c>
      <c r="J340" s="14">
        <f>IFERROR(VLOOKUP(C340,MARÇO!B:F,3,0),"")</f>
        <v>1881.63</v>
      </c>
      <c r="K340" s="14">
        <f t="shared" si="13"/>
        <v>665.49000000000024</v>
      </c>
      <c r="L340" s="14">
        <f>IFERROR(VLOOKUP(C340,MARÇO!B:H,7,0),"")</f>
        <v>1216.1399999999999</v>
      </c>
      <c r="M340" s="74" t="str">
        <f>IFERROR(VLOOKUP(C340,FÉRIAS!C:D,2,0),"")</f>
        <v/>
      </c>
    </row>
    <row r="341" spans="2:13" s="36" customFormat="1">
      <c r="B341" s="20">
        <f t="shared" si="14"/>
        <v>333</v>
      </c>
      <c r="C341" s="70">
        <v>2819</v>
      </c>
      <c r="D341" s="71" t="s">
        <v>237</v>
      </c>
      <c r="E341" s="20" t="str">
        <f>IFERROR(VLOOKUP(C341,SRA!B:I,8,0),"")</f>
        <v>CLT</v>
      </c>
      <c r="F341" s="32" t="s">
        <v>607</v>
      </c>
      <c r="G341" s="20" t="str">
        <f>IFERROR(VLOOKUP(VLOOKUP(C341,SRA!B:F,5,0),FUNÇÃO!A:B,2,0),"")</f>
        <v>TEC. EM ADM. E FI</v>
      </c>
      <c r="H341" s="14">
        <f>IFERROR(VLOOKUP(C341,SRA!B:T,18,0),"")</f>
        <v>1614.36</v>
      </c>
      <c r="I341" s="14">
        <f>IFERROR(VLOOKUP(C341,SRA!B:T,19,0),"")</f>
        <v>5739.47</v>
      </c>
      <c r="J341" s="14">
        <f>IFERROR(VLOOKUP(C341,MARÇO!B:F,3,0),"")</f>
        <v>7353.83</v>
      </c>
      <c r="K341" s="14">
        <f t="shared" si="13"/>
        <v>2405.2299999999996</v>
      </c>
      <c r="L341" s="14">
        <f>IFERROR(VLOOKUP(C341,MARÇO!B:H,7,0),"")</f>
        <v>4948.6000000000004</v>
      </c>
      <c r="M341" s="74" t="str">
        <f>IFERROR(VLOOKUP(C341,FÉRIAS!C:D,2,0),"")</f>
        <v/>
      </c>
    </row>
    <row r="342" spans="2:13" s="36" customFormat="1">
      <c r="B342" s="20">
        <f t="shared" si="14"/>
        <v>334</v>
      </c>
      <c r="C342" s="70">
        <v>2820</v>
      </c>
      <c r="D342" s="71" t="s">
        <v>238</v>
      </c>
      <c r="E342" s="20" t="str">
        <f>IFERROR(VLOOKUP(C342,SRA!B:I,8,0),"")</f>
        <v>CLT</v>
      </c>
      <c r="F342" s="32" t="s">
        <v>607</v>
      </c>
      <c r="G342" s="20" t="str">
        <f>IFERROR(VLOOKUP(VLOOKUP(C342,SRA!B:F,5,0),FUNÇÃO!A:B,2,0),"")</f>
        <v>TEC. EM ADM. E FI</v>
      </c>
      <c r="H342" s="14">
        <f>IFERROR(VLOOKUP(C342,SRA!B:T,18,0),"")</f>
        <v>1614.36</v>
      </c>
      <c r="I342" s="14">
        <f>IFERROR(VLOOKUP(C342,SRA!B:T,19,0),"")</f>
        <v>3000</v>
      </c>
      <c r="J342" s="14">
        <f>IFERROR(VLOOKUP(C342,MARÇO!B:F,3,0),"")</f>
        <v>4736.09</v>
      </c>
      <c r="K342" s="14">
        <f t="shared" si="13"/>
        <v>1553.7799999999997</v>
      </c>
      <c r="L342" s="14">
        <f>IFERROR(VLOOKUP(C342,MARÇO!B:H,7,0),"")</f>
        <v>3182.3100000000004</v>
      </c>
      <c r="M342" s="74" t="str">
        <f>IFERROR(VLOOKUP(C342,FÉRIAS!C:D,2,0),"")</f>
        <v/>
      </c>
    </row>
    <row r="343" spans="2:13" s="36" customFormat="1">
      <c r="B343" s="20">
        <f t="shared" si="14"/>
        <v>335</v>
      </c>
      <c r="C343" s="70">
        <v>2821</v>
      </c>
      <c r="D343" s="71" t="s">
        <v>459</v>
      </c>
      <c r="E343" s="20" t="str">
        <f>IFERROR(VLOOKUP(C343,SRA!B:I,8,0),"")</f>
        <v>CLT</v>
      </c>
      <c r="F343" s="32" t="s">
        <v>607</v>
      </c>
      <c r="G343" s="20" t="str">
        <f>IFERROR(VLOOKUP(VLOOKUP(C343,SRA!B:F,5,0),FUNÇÃO!A:B,2,0),"")</f>
        <v>ANA ASS FARMACEUT</v>
      </c>
      <c r="H343" s="14">
        <f>IFERROR(VLOOKUP(C343,SRA!B:T,18,0),"")</f>
        <v>3952.27</v>
      </c>
      <c r="I343" s="14">
        <f>IFERROR(VLOOKUP(C343,SRA!B:T,19,0),"")</f>
        <v>0</v>
      </c>
      <c r="J343" s="14">
        <f>IFERROR(VLOOKUP(C343,MARÇO!B:F,3,0),"")</f>
        <v>3952.27</v>
      </c>
      <c r="K343" s="14">
        <f t="shared" si="13"/>
        <v>608.24000000000024</v>
      </c>
      <c r="L343" s="14">
        <f>IFERROR(VLOOKUP(C343,MARÇO!B:H,7,0),"")</f>
        <v>3344.0299999999997</v>
      </c>
      <c r="M343" s="74" t="str">
        <f>IFERROR(VLOOKUP(C343,FÉRIAS!C:D,2,0),"")</f>
        <v/>
      </c>
    </row>
    <row r="344" spans="2:13" s="36" customFormat="1">
      <c r="B344" s="20">
        <f t="shared" si="14"/>
        <v>336</v>
      </c>
      <c r="C344" s="70">
        <v>2823</v>
      </c>
      <c r="D344" s="71" t="s">
        <v>442</v>
      </c>
      <c r="E344" s="20" t="str">
        <f>IFERROR(VLOOKUP(C344,SRA!B:I,8,0),"")</f>
        <v>CLT</v>
      </c>
      <c r="F344" s="32" t="s">
        <v>607</v>
      </c>
      <c r="G344" s="20" t="str">
        <f>IFERROR(VLOOKUP(VLOOKUP(C344,SRA!B:F,5,0),FUNÇÃO!A:B,2,0),"")</f>
        <v>TEC. EM ADM. E FI</v>
      </c>
      <c r="H344" s="14">
        <f>IFERROR(VLOOKUP(C344,SRA!B:T,18,0),"")</f>
        <v>1614.36</v>
      </c>
      <c r="I344" s="14">
        <f>IFERROR(VLOOKUP(C344,SRA!B:T,19,0),"")</f>
        <v>0</v>
      </c>
      <c r="J344" s="14">
        <f>IFERROR(VLOOKUP(C344,MARÇO!B:F,3,0),"")</f>
        <v>1614.36</v>
      </c>
      <c r="K344" s="14">
        <f t="shared" si="13"/>
        <v>735.62999999999988</v>
      </c>
      <c r="L344" s="14">
        <f>IFERROR(VLOOKUP(C344,MARÇO!B:H,7,0),"")</f>
        <v>878.73</v>
      </c>
      <c r="M344" s="74" t="str">
        <f>IFERROR(VLOOKUP(C344,FÉRIAS!C:D,2,0),"")</f>
        <v/>
      </c>
    </row>
    <row r="345" spans="2:13" s="36" customFormat="1">
      <c r="B345" s="20">
        <f t="shared" si="14"/>
        <v>337</v>
      </c>
      <c r="C345" s="70">
        <v>2824</v>
      </c>
      <c r="D345" s="71" t="s">
        <v>520</v>
      </c>
      <c r="E345" s="20" t="str">
        <f>IFERROR(VLOOKUP(C345,SRA!B:I,8,0),"")</f>
        <v>CLT</v>
      </c>
      <c r="F345" s="32" t="s">
        <v>747</v>
      </c>
      <c r="G345" s="20" t="str">
        <f>IFERROR(VLOOKUP(VLOOKUP(C345,SRA!B:F,5,0),FUNÇÃO!A:B,2,0),"")</f>
        <v>ANA ASS FARMACEUT</v>
      </c>
      <c r="H345" s="14">
        <f>IFERROR(VLOOKUP(C345,SRA!B:T,18,0),"")</f>
        <v>3952.26</v>
      </c>
      <c r="I345" s="14">
        <f>IFERROR(VLOOKUP(C345,SRA!B:T,19,0),"")</f>
        <v>0</v>
      </c>
      <c r="J345" s="14">
        <v>0</v>
      </c>
      <c r="K345" s="14">
        <f t="shared" si="13"/>
        <v>0</v>
      </c>
      <c r="L345" s="14">
        <v>0</v>
      </c>
      <c r="M345" s="74" t="str">
        <f>IFERROR(VLOOKUP(C345,FÉRIAS!C:D,2,0),"")</f>
        <v/>
      </c>
    </row>
    <row r="346" spans="2:13" s="36" customFormat="1">
      <c r="B346" s="20">
        <f t="shared" si="14"/>
        <v>338</v>
      </c>
      <c r="C346" s="70">
        <v>2827</v>
      </c>
      <c r="D346" s="71" t="s">
        <v>469</v>
      </c>
      <c r="E346" s="20" t="str">
        <f>IFERROR(VLOOKUP(C346,SRA!B:I,8,0),"")</f>
        <v>CLT</v>
      </c>
      <c r="F346" s="32" t="s">
        <v>607</v>
      </c>
      <c r="G346" s="20" t="str">
        <f>IFERROR(VLOOKUP(VLOOKUP(C346,SRA!B:F,5,0),FUNÇÃO!A:B,2,0),"")</f>
        <v>TEC. EM ADM. E FI</v>
      </c>
      <c r="H346" s="14">
        <f>IFERROR(VLOOKUP(C346,SRA!B:T,18,0),"")</f>
        <v>1614.36</v>
      </c>
      <c r="I346" s="14">
        <f>IFERROR(VLOOKUP(C346,SRA!B:T,19,0),"")</f>
        <v>174.95</v>
      </c>
      <c r="J346" s="14">
        <f>IFERROR(VLOOKUP(C346,MARÇO!B:F,3,0),"")</f>
        <v>1789.31</v>
      </c>
      <c r="K346" s="14">
        <f t="shared" si="13"/>
        <v>584.69999999999982</v>
      </c>
      <c r="L346" s="14">
        <f>IFERROR(VLOOKUP(C346,MARÇO!B:H,7,0),"")</f>
        <v>1204.6100000000001</v>
      </c>
      <c r="M346" s="74" t="str">
        <f>IFERROR(VLOOKUP(C346,FÉRIAS!C:D,2,0),"")</f>
        <v/>
      </c>
    </row>
    <row r="347" spans="2:13" s="36" customFormat="1">
      <c r="B347" s="20">
        <f t="shared" si="14"/>
        <v>339</v>
      </c>
      <c r="C347" s="70">
        <v>2831</v>
      </c>
      <c r="D347" s="71" t="s">
        <v>239</v>
      </c>
      <c r="E347" s="20" t="str">
        <f>IFERROR(VLOOKUP(C347,SRA!B:I,8,0),"")</f>
        <v>CLT</v>
      </c>
      <c r="F347" s="32" t="s">
        <v>607</v>
      </c>
      <c r="G347" s="20" t="str">
        <f>IFERROR(VLOOKUP(VLOOKUP(C347,SRA!B:F,5,0),FUNÇÃO!A:B,2,0),"")</f>
        <v>TEC. EM ADM. E FI</v>
      </c>
      <c r="H347" s="14">
        <f>IFERROR(VLOOKUP(C347,SRA!B:T,18,0),"")</f>
        <v>1614.36</v>
      </c>
      <c r="I347" s="14">
        <f>IFERROR(VLOOKUP(C347,SRA!B:T,19,0),"")</f>
        <v>3000</v>
      </c>
      <c r="J347" s="14">
        <f>IFERROR(VLOOKUP(C347,MARÇO!B:F,3,0),"")</f>
        <v>4884.66</v>
      </c>
      <c r="K347" s="14">
        <f t="shared" si="13"/>
        <v>1267.79</v>
      </c>
      <c r="L347" s="14">
        <f>IFERROR(VLOOKUP(C347,MARÇO!B:H,7,0),"")</f>
        <v>3616.87</v>
      </c>
      <c r="M347" s="74" t="str">
        <f>IFERROR(VLOOKUP(C347,FÉRIAS!C:D,2,0),"")</f>
        <v/>
      </c>
    </row>
    <row r="348" spans="2:13" s="36" customFormat="1">
      <c r="B348" s="20">
        <f t="shared" si="14"/>
        <v>340</v>
      </c>
      <c r="C348" s="70">
        <v>2833</v>
      </c>
      <c r="D348" s="71" t="s">
        <v>240</v>
      </c>
      <c r="E348" s="20" t="str">
        <f>IFERROR(VLOOKUP(C348,SRA!B:I,8,0),"")</f>
        <v>CLT</v>
      </c>
      <c r="F348" s="32" t="s">
        <v>607</v>
      </c>
      <c r="G348" s="20" t="str">
        <f>IFERROR(VLOOKUP(VLOOKUP(C348,SRA!B:F,5,0),FUNÇÃO!A:B,2,0),"")</f>
        <v>TEC. EM ADM. E FI</v>
      </c>
      <c r="H348" s="14">
        <f>IFERROR(VLOOKUP(C348,SRA!B:T,18,0),"")</f>
        <v>1695.09</v>
      </c>
      <c r="I348" s="14">
        <f>IFERROR(VLOOKUP(C348,SRA!B:T,19,0),"")</f>
        <v>1993.92</v>
      </c>
      <c r="J348" s="14">
        <f>IFERROR(VLOOKUP(C348,MARÇO!B:F,3,0),"")</f>
        <v>4563.82</v>
      </c>
      <c r="K348" s="14">
        <f t="shared" si="13"/>
        <v>2847.2</v>
      </c>
      <c r="L348" s="14">
        <f>IFERROR(VLOOKUP(C348,MARÇO!B:H,7,0),"")</f>
        <v>1716.62</v>
      </c>
      <c r="M348" s="74" t="str">
        <f>IFERROR(VLOOKUP(C348,FÉRIAS!C:D,2,0),"")</f>
        <v/>
      </c>
    </row>
    <row r="349" spans="2:13" s="36" customFormat="1">
      <c r="B349" s="20">
        <f t="shared" si="14"/>
        <v>341</v>
      </c>
      <c r="C349" s="70">
        <v>2834</v>
      </c>
      <c r="D349" s="71" t="s">
        <v>241</v>
      </c>
      <c r="E349" s="20" t="str">
        <f>IFERROR(VLOOKUP(C349,SRA!B:I,8,0),"")</f>
        <v>CLT</v>
      </c>
      <c r="F349" s="32" t="s">
        <v>607</v>
      </c>
      <c r="G349" s="20" t="str">
        <f>IFERROR(VLOOKUP(VLOOKUP(C349,SRA!B:F,5,0),FUNÇÃO!A:B,2,0),"")</f>
        <v>TEC. EM ADM. E FI</v>
      </c>
      <c r="H349" s="14">
        <f>IFERROR(VLOOKUP(C349,SRA!B:T,18,0),"")</f>
        <v>1614.36</v>
      </c>
      <c r="I349" s="14">
        <f>IFERROR(VLOOKUP(C349,SRA!B:T,19,0),"")</f>
        <v>708.95</v>
      </c>
      <c r="J349" s="14">
        <f>IFERROR(VLOOKUP(C349,MARÇO!B:F,3,0),"")</f>
        <v>2593.61</v>
      </c>
      <c r="K349" s="14">
        <f t="shared" si="13"/>
        <v>561.60000000000036</v>
      </c>
      <c r="L349" s="14">
        <f>IFERROR(VLOOKUP(C349,MARÇO!B:H,7,0),"")</f>
        <v>2032.0099999999998</v>
      </c>
      <c r="M349" s="74" t="str">
        <f>IFERROR(VLOOKUP(C349,FÉRIAS!C:D,2,0),"")</f>
        <v/>
      </c>
    </row>
    <row r="350" spans="2:13" s="36" customFormat="1">
      <c r="B350" s="20">
        <f t="shared" si="14"/>
        <v>342</v>
      </c>
      <c r="C350" s="70">
        <v>2835</v>
      </c>
      <c r="D350" s="71" t="s">
        <v>486</v>
      </c>
      <c r="E350" s="20" t="str">
        <f>IFERROR(VLOOKUP(C350,SRA!B:I,8,0),"")</f>
        <v>CLT</v>
      </c>
      <c r="F350" s="32" t="s">
        <v>607</v>
      </c>
      <c r="G350" s="20" t="str">
        <f>IFERROR(VLOOKUP(VLOOKUP(C350,SRA!B:F,5,0),FUNÇÃO!A:B,2,0),"")</f>
        <v>TEC. EM ADM. E FI</v>
      </c>
      <c r="H350" s="14">
        <f>IFERROR(VLOOKUP(C350,SRA!B:T,18,0),"")</f>
        <v>1614.36</v>
      </c>
      <c r="I350" s="14">
        <f>IFERROR(VLOOKUP(C350,SRA!B:T,19,0),"")</f>
        <v>0</v>
      </c>
      <c r="J350" s="14">
        <f>IFERROR(VLOOKUP(C350,MARÇO!B:F,3,0),"")</f>
        <v>1614.36</v>
      </c>
      <c r="K350" s="14">
        <f t="shared" si="13"/>
        <v>454.84999999999991</v>
      </c>
      <c r="L350" s="14">
        <f>IFERROR(VLOOKUP(C350,MARÇO!B:H,7,0),"")</f>
        <v>1159.51</v>
      </c>
      <c r="M350" s="74" t="str">
        <f>IFERROR(VLOOKUP(C350,FÉRIAS!C:D,2,0),"")</f>
        <v/>
      </c>
    </row>
    <row r="351" spans="2:13" s="36" customFormat="1">
      <c r="B351" s="20">
        <f t="shared" si="14"/>
        <v>343</v>
      </c>
      <c r="C351" s="70">
        <v>2836</v>
      </c>
      <c r="D351" s="71" t="s">
        <v>480</v>
      </c>
      <c r="E351" s="20" t="str">
        <f>IFERROR(VLOOKUP(C351,SRA!B:I,8,0),"")</f>
        <v>CLT</v>
      </c>
      <c r="F351" s="32" t="s">
        <v>607</v>
      </c>
      <c r="G351" s="20" t="str">
        <f>IFERROR(VLOOKUP(VLOOKUP(C351,SRA!B:F,5,0),FUNÇÃO!A:B,2,0),"")</f>
        <v>TEC. EM ADM. E FI</v>
      </c>
      <c r="H351" s="14">
        <f>IFERROR(VLOOKUP(C351,SRA!B:T,18,0),"")</f>
        <v>1614.36</v>
      </c>
      <c r="I351" s="14">
        <f>IFERROR(VLOOKUP(C351,SRA!B:T,19,0),"")</f>
        <v>0</v>
      </c>
      <c r="J351" s="14">
        <f>IFERROR(VLOOKUP(C351,MARÇO!B:F,3,0),"")</f>
        <v>2132.98</v>
      </c>
      <c r="K351" s="14">
        <f t="shared" si="13"/>
        <v>803.44</v>
      </c>
      <c r="L351" s="14">
        <f>IFERROR(VLOOKUP(C351,MARÇO!B:H,7,0),"")</f>
        <v>1329.54</v>
      </c>
      <c r="M351" s="74" t="str">
        <f>IFERROR(VLOOKUP(C351,FÉRIAS!C:D,2,0),"")</f>
        <v/>
      </c>
    </row>
    <row r="352" spans="2:13" s="36" customFormat="1">
      <c r="B352" s="20">
        <f t="shared" si="14"/>
        <v>344</v>
      </c>
      <c r="C352" s="70">
        <v>2837</v>
      </c>
      <c r="D352" s="71" t="s">
        <v>242</v>
      </c>
      <c r="E352" s="20" t="str">
        <f>IFERROR(VLOOKUP(C352,SRA!B:I,8,0),"")</f>
        <v>CLT</v>
      </c>
      <c r="F352" s="32" t="s">
        <v>607</v>
      </c>
      <c r="G352" s="20" t="str">
        <f>IFERROR(VLOOKUP(VLOOKUP(C352,SRA!B:F,5,0),FUNÇÃO!A:B,2,0),"")</f>
        <v>TEC. EM ADM. E FI</v>
      </c>
      <c r="H352" s="14">
        <f>IFERROR(VLOOKUP(C352,SRA!B:T,18,0),"")</f>
        <v>1614.36</v>
      </c>
      <c r="I352" s="14">
        <f>IFERROR(VLOOKUP(C352,SRA!B:T,19,0),"")</f>
        <v>0</v>
      </c>
      <c r="J352" s="14">
        <f>IFERROR(VLOOKUP(C352,MARÇO!B:F,3,0),"")</f>
        <v>2194.83</v>
      </c>
      <c r="K352" s="14">
        <f t="shared" si="13"/>
        <v>1264.8799999999999</v>
      </c>
      <c r="L352" s="14">
        <f>IFERROR(VLOOKUP(C352,MARÇO!B:H,7,0),"")</f>
        <v>929.95</v>
      </c>
      <c r="M352" s="74" t="str">
        <f>IFERROR(VLOOKUP(C352,FÉRIAS!C:D,2,0),"")</f>
        <v/>
      </c>
    </row>
    <row r="353" spans="2:13" s="36" customFormat="1">
      <c r="B353" s="20">
        <f t="shared" si="14"/>
        <v>345</v>
      </c>
      <c r="C353" s="70">
        <v>2838</v>
      </c>
      <c r="D353" s="71" t="s">
        <v>446</v>
      </c>
      <c r="E353" s="20" t="str">
        <f>IFERROR(VLOOKUP(C353,SRA!B:I,8,0),"")</f>
        <v>CLT</v>
      </c>
      <c r="F353" s="32" t="s">
        <v>607</v>
      </c>
      <c r="G353" s="20" t="str">
        <f>IFERROR(VLOOKUP(VLOOKUP(C353,SRA!B:F,5,0),FUNÇÃO!A:B,2,0),"")</f>
        <v>TEC. EM ADM. E FI</v>
      </c>
      <c r="H353" s="14">
        <f>IFERROR(VLOOKUP(C353,SRA!B:T,18,0),"")</f>
        <v>1614.36</v>
      </c>
      <c r="I353" s="14">
        <f>IFERROR(VLOOKUP(C353,SRA!B:T,19,0),"")</f>
        <v>174.95</v>
      </c>
      <c r="J353" s="14">
        <f>IFERROR(VLOOKUP(C353,MARÇO!B:F,3,0),"")</f>
        <v>1789.31</v>
      </c>
      <c r="K353" s="14">
        <f t="shared" si="13"/>
        <v>905.62999999999988</v>
      </c>
      <c r="L353" s="14">
        <f>IFERROR(VLOOKUP(C353,MARÇO!B:H,7,0),"")</f>
        <v>883.68000000000006</v>
      </c>
      <c r="M353" s="74" t="str">
        <f>IFERROR(VLOOKUP(C353,FÉRIAS!C:D,2,0),"")</f>
        <v/>
      </c>
    </row>
    <row r="354" spans="2:13" s="36" customFormat="1">
      <c r="B354" s="20">
        <f t="shared" si="14"/>
        <v>346</v>
      </c>
      <c r="C354" s="70">
        <v>2839</v>
      </c>
      <c r="D354" s="71" t="s">
        <v>243</v>
      </c>
      <c r="E354" s="20" t="str">
        <f>IFERROR(VLOOKUP(C354,SRA!B:I,8,0),"")</f>
        <v>CLT</v>
      </c>
      <c r="F354" s="32" t="s">
        <v>607</v>
      </c>
      <c r="G354" s="20" t="str">
        <f>IFERROR(VLOOKUP(VLOOKUP(C354,SRA!B:F,5,0),FUNÇÃO!A:B,2,0),"")</f>
        <v>TEC. CONTABIL</v>
      </c>
      <c r="H354" s="14">
        <f>IFERROR(VLOOKUP(C354,SRA!B:T,18,0),"")</f>
        <v>1868.82</v>
      </c>
      <c r="I354" s="14">
        <f>IFERROR(VLOOKUP(C354,SRA!B:T,19,0),"")</f>
        <v>1993.92</v>
      </c>
      <c r="J354" s="14">
        <f>IFERROR(VLOOKUP(C354,MARÇO!B:F,3,0),"")</f>
        <v>3862.74</v>
      </c>
      <c r="K354" s="14">
        <f t="shared" si="13"/>
        <v>558.96</v>
      </c>
      <c r="L354" s="14">
        <f>IFERROR(VLOOKUP(C354,MARÇO!B:H,7,0),"")</f>
        <v>3303.7799999999997</v>
      </c>
      <c r="M354" s="74" t="str">
        <f>IFERROR(VLOOKUP(C354,FÉRIAS!C:D,2,0),"")</f>
        <v/>
      </c>
    </row>
    <row r="355" spans="2:13" s="36" customFormat="1">
      <c r="B355" s="20">
        <f t="shared" si="14"/>
        <v>347</v>
      </c>
      <c r="C355" s="70">
        <v>2849</v>
      </c>
      <c r="D355" s="71" t="s">
        <v>244</v>
      </c>
      <c r="E355" s="20" t="str">
        <f>IFERROR(VLOOKUP(C355,SRA!B:I,8,0),"")</f>
        <v>CLT</v>
      </c>
      <c r="F355" s="32" t="s">
        <v>607</v>
      </c>
      <c r="G355" s="20" t="str">
        <f>IFERROR(VLOOKUP(VLOOKUP(C355,SRA!B:F,5,0),FUNÇÃO!A:B,2,0),"")</f>
        <v>OP. DE PROD. IND.</v>
      </c>
      <c r="H355" s="14">
        <f>IFERROR(VLOOKUP(C355,SRA!B:T,18,0),"")</f>
        <v>1097.25</v>
      </c>
      <c r="I355" s="14">
        <f>IFERROR(VLOOKUP(C355,SRA!B:T,19,0),"")</f>
        <v>0</v>
      </c>
      <c r="J355" s="14">
        <f>IFERROR(VLOOKUP(C355,MARÇO!B:F,3,0),"")</f>
        <v>1151.27</v>
      </c>
      <c r="K355" s="14">
        <f t="shared" si="13"/>
        <v>178.80999999999995</v>
      </c>
      <c r="L355" s="14">
        <f>IFERROR(VLOOKUP(C355,MARÇO!B:H,7,0),"")</f>
        <v>972.46</v>
      </c>
      <c r="M355" s="74" t="str">
        <f>IFERROR(VLOOKUP(C355,FÉRIAS!C:D,2,0),"")</f>
        <v/>
      </c>
    </row>
    <row r="356" spans="2:13" s="36" customFormat="1">
      <c r="B356" s="20">
        <f t="shared" si="14"/>
        <v>348</v>
      </c>
      <c r="C356" s="70">
        <v>2850</v>
      </c>
      <c r="D356" s="71" t="s">
        <v>245</v>
      </c>
      <c r="E356" s="20" t="str">
        <f>IFERROR(VLOOKUP(C356,SRA!B:I,8,0),"")</f>
        <v>CLT</v>
      </c>
      <c r="F356" s="32" t="s">
        <v>607</v>
      </c>
      <c r="G356" s="20" t="str">
        <f>IFERROR(VLOOKUP(VLOOKUP(C356,SRA!B:F,5,0),FUNÇÃO!A:B,2,0),"")</f>
        <v>OP. DE PROD. IND.</v>
      </c>
      <c r="H356" s="14">
        <f>IFERROR(VLOOKUP(C356,SRA!B:T,18,0),"")</f>
        <v>1097.25</v>
      </c>
      <c r="I356" s="14">
        <f>IFERROR(VLOOKUP(C356,SRA!B:T,19,0),"")</f>
        <v>0</v>
      </c>
      <c r="J356" s="14">
        <f>IFERROR(VLOOKUP(C356,MARÇO!B:F,3,0),"")</f>
        <v>1100</v>
      </c>
      <c r="K356" s="14">
        <f t="shared" si="13"/>
        <v>552.29999999999995</v>
      </c>
      <c r="L356" s="14">
        <f>IFERROR(VLOOKUP(C356,MARÇO!B:H,7,0),"")</f>
        <v>547.70000000000005</v>
      </c>
      <c r="M356" s="74" t="str">
        <f>IFERROR(VLOOKUP(C356,FÉRIAS!C:D,2,0),"")</f>
        <v/>
      </c>
    </row>
    <row r="357" spans="2:13" s="36" customFormat="1">
      <c r="B357" s="20">
        <f t="shared" si="14"/>
        <v>349</v>
      </c>
      <c r="C357" s="70">
        <v>2853</v>
      </c>
      <c r="D357" s="71" t="s">
        <v>246</v>
      </c>
      <c r="E357" s="20" t="str">
        <f>IFERROR(VLOOKUP(C357,SRA!B:I,8,0),"")</f>
        <v>CLT</v>
      </c>
      <c r="F357" s="32" t="s">
        <v>607</v>
      </c>
      <c r="G357" s="20" t="str">
        <f>IFERROR(VLOOKUP(VLOOKUP(C357,SRA!B:F,5,0),FUNÇÃO!A:B,2,0),"")</f>
        <v>OP. DE PROD. IND.</v>
      </c>
      <c r="H357" s="14">
        <f>IFERROR(VLOOKUP(C357,SRA!B:T,18,0),"")</f>
        <v>1209.72</v>
      </c>
      <c r="I357" s="14">
        <f>IFERROR(VLOOKUP(C357,SRA!B:T,19,0),"")</f>
        <v>0</v>
      </c>
      <c r="J357" s="14">
        <f>IFERROR(VLOOKUP(C357,MARÇO!B:F,3,0),"")</f>
        <v>1582.56</v>
      </c>
      <c r="K357" s="14">
        <f t="shared" si="13"/>
        <v>278.39999999999986</v>
      </c>
      <c r="L357" s="14">
        <f>IFERROR(VLOOKUP(C357,MARÇO!B:H,7,0),"")</f>
        <v>1304.1600000000001</v>
      </c>
      <c r="M357" s="74" t="str">
        <f>IFERROR(VLOOKUP(C357,FÉRIAS!C:D,2,0),"")</f>
        <v/>
      </c>
    </row>
    <row r="358" spans="2:13" s="36" customFormat="1">
      <c r="B358" s="20">
        <f t="shared" si="14"/>
        <v>350</v>
      </c>
      <c r="C358" s="70">
        <v>2854</v>
      </c>
      <c r="D358" s="71" t="s">
        <v>247</v>
      </c>
      <c r="E358" s="20" t="str">
        <f>IFERROR(VLOOKUP(C358,SRA!B:I,8,0),"")</f>
        <v>CLT</v>
      </c>
      <c r="F358" s="32" t="s">
        <v>607</v>
      </c>
      <c r="G358" s="20" t="str">
        <f>IFERROR(VLOOKUP(VLOOKUP(C358,SRA!B:F,5,0),FUNÇÃO!A:B,2,0),"")</f>
        <v>OP. DE PROD. IND.</v>
      </c>
      <c r="H358" s="14">
        <f>IFERROR(VLOOKUP(C358,SRA!B:T,18,0),"")</f>
        <v>1097.25</v>
      </c>
      <c r="I358" s="14">
        <f>IFERROR(VLOOKUP(C358,SRA!B:T,19,0),"")</f>
        <v>0</v>
      </c>
      <c r="J358" s="14">
        <f>IFERROR(VLOOKUP(C358,MARÇO!B:F,3,0),"")</f>
        <v>1512.67</v>
      </c>
      <c r="K358" s="14">
        <f t="shared" si="13"/>
        <v>758.91000000000008</v>
      </c>
      <c r="L358" s="14">
        <f>IFERROR(VLOOKUP(C358,MARÇO!B:H,7,0),"")</f>
        <v>753.76</v>
      </c>
      <c r="M358" s="74" t="str">
        <f>IFERROR(VLOOKUP(C358,FÉRIAS!C:D,2,0),"")</f>
        <v/>
      </c>
    </row>
    <row r="359" spans="2:13" s="36" customFormat="1">
      <c r="B359" s="20">
        <f t="shared" si="14"/>
        <v>351</v>
      </c>
      <c r="C359" s="70">
        <v>2856</v>
      </c>
      <c r="D359" s="71" t="s">
        <v>248</v>
      </c>
      <c r="E359" s="20" t="str">
        <f>IFERROR(VLOOKUP(C359,SRA!B:I,8,0),"")</f>
        <v>CLT</v>
      </c>
      <c r="F359" s="32" t="s">
        <v>607</v>
      </c>
      <c r="G359" s="20" t="str">
        <f>IFERROR(VLOOKUP(VLOOKUP(C359,SRA!B:F,5,0),FUNÇÃO!A:B,2,0),"")</f>
        <v>TEC.EM QUALIDADE</v>
      </c>
      <c r="H359" s="14">
        <f>IFERROR(VLOOKUP(C359,SRA!B:T,18,0),"")</f>
        <v>1537.47</v>
      </c>
      <c r="I359" s="14">
        <f>IFERROR(VLOOKUP(C359,SRA!B:T,19,0),"")</f>
        <v>0</v>
      </c>
      <c r="J359" s="14">
        <f>IFERROR(VLOOKUP(C359,MARÇO!B:F,3,0),"")</f>
        <v>2195.7199999999998</v>
      </c>
      <c r="K359" s="14">
        <f t="shared" si="13"/>
        <v>651.97999999999979</v>
      </c>
      <c r="L359" s="14">
        <f>IFERROR(VLOOKUP(C359,MARÇO!B:H,7,0),"")</f>
        <v>1543.74</v>
      </c>
      <c r="M359" s="74" t="str">
        <f>IFERROR(VLOOKUP(C359,FÉRIAS!C:D,2,0),"")</f>
        <v/>
      </c>
    </row>
    <row r="360" spans="2:13" s="36" customFormat="1">
      <c r="B360" s="20">
        <f t="shared" si="14"/>
        <v>352</v>
      </c>
      <c r="C360" s="70">
        <v>2857</v>
      </c>
      <c r="D360" s="71" t="s">
        <v>249</v>
      </c>
      <c r="E360" s="20" t="str">
        <f>IFERROR(VLOOKUP(C360,SRA!B:I,8,0),"")</f>
        <v>CLT</v>
      </c>
      <c r="F360" s="32" t="s">
        <v>621</v>
      </c>
      <c r="G360" s="20" t="str">
        <f>IFERROR(VLOOKUP(VLOOKUP(C360,SRA!B:F,5,0),FUNÇÃO!A:B,2,0),"")</f>
        <v>TEC. EM ADM. E FI</v>
      </c>
      <c r="H360" s="14">
        <f>IFERROR(VLOOKUP(C360,SRA!B:T,18,0),"")</f>
        <v>1614.37</v>
      </c>
      <c r="I360" s="14">
        <f>IFERROR(VLOOKUP(C360,SRA!B:T,19,0),"")</f>
        <v>0</v>
      </c>
      <c r="J360" s="14">
        <f>IFERROR(VLOOKUP(C360,MARÇO!B:F,3,0),"")</f>
        <v>2638.13</v>
      </c>
      <c r="K360" s="14">
        <f t="shared" si="13"/>
        <v>1851.67</v>
      </c>
      <c r="L360" s="14">
        <f>IFERROR(VLOOKUP(C360,MARÇO!B:H,7,0),"")</f>
        <v>786.46</v>
      </c>
      <c r="M360" s="74" t="str">
        <f>IFERROR(VLOOKUP(C360,FÉRIAS!C:D,2,0),"")</f>
        <v>CAROLINE ALVES LEAL</v>
      </c>
    </row>
    <row r="361" spans="2:13" s="36" customFormat="1">
      <c r="B361" s="20">
        <f t="shared" si="14"/>
        <v>353</v>
      </c>
      <c r="C361" s="70">
        <v>2860</v>
      </c>
      <c r="D361" s="71" t="s">
        <v>250</v>
      </c>
      <c r="E361" s="20" t="str">
        <f>IFERROR(VLOOKUP(C361,SRA!B:I,8,0),"")</f>
        <v>CLT</v>
      </c>
      <c r="F361" s="32" t="s">
        <v>607</v>
      </c>
      <c r="G361" s="20" t="str">
        <f>IFERROR(VLOOKUP(VLOOKUP(C361,SRA!B:F,5,0),FUNÇÃO!A:B,2,0),"")</f>
        <v>OP. DE PROD. IND.</v>
      </c>
      <c r="H361" s="14">
        <f>IFERROR(VLOOKUP(C361,SRA!B:T,18,0),"")</f>
        <v>1097.25</v>
      </c>
      <c r="I361" s="14">
        <f>IFERROR(VLOOKUP(C361,SRA!B:T,19,0),"")</f>
        <v>0</v>
      </c>
      <c r="J361" s="14">
        <f>IFERROR(VLOOKUP(C361,MARÇO!B:F,3,0),"")</f>
        <v>1151.27</v>
      </c>
      <c r="K361" s="14">
        <f t="shared" si="13"/>
        <v>904.33999999999992</v>
      </c>
      <c r="L361" s="14">
        <f>IFERROR(VLOOKUP(C361,MARÇO!B:H,7,0),"")</f>
        <v>246.93</v>
      </c>
      <c r="M361" s="74" t="str">
        <f>IFERROR(VLOOKUP(C361,FÉRIAS!C:D,2,0),"")</f>
        <v/>
      </c>
    </row>
    <row r="362" spans="2:13" s="36" customFormat="1">
      <c r="B362" s="20">
        <f t="shared" si="14"/>
        <v>354</v>
      </c>
      <c r="C362" s="70">
        <v>2863</v>
      </c>
      <c r="D362" s="71" t="s">
        <v>251</v>
      </c>
      <c r="E362" s="20" t="str">
        <f>IFERROR(VLOOKUP(C362,SRA!B:I,8,0),"")</f>
        <v>CLT</v>
      </c>
      <c r="F362" s="32" t="s">
        <v>607</v>
      </c>
      <c r="G362" s="20" t="str">
        <f>IFERROR(VLOOKUP(VLOOKUP(C362,SRA!B:F,5,0),FUNÇÃO!A:B,2,0),"")</f>
        <v>OP. DE PROD. IND.</v>
      </c>
      <c r="H362" s="14">
        <f>IFERROR(VLOOKUP(C362,SRA!B:T,18,0),"")</f>
        <v>1097.25</v>
      </c>
      <c r="I362" s="14">
        <f>IFERROR(VLOOKUP(C362,SRA!B:T,19,0),"")</f>
        <v>0</v>
      </c>
      <c r="J362" s="14">
        <f>IFERROR(VLOOKUP(C362,MARÇO!B:F,3,0),"")</f>
        <v>1151.27</v>
      </c>
      <c r="K362" s="14">
        <f t="shared" si="13"/>
        <v>910.89</v>
      </c>
      <c r="L362" s="14">
        <f>IFERROR(VLOOKUP(C362,MARÇO!B:H,7,0),"")</f>
        <v>240.38</v>
      </c>
      <c r="M362" s="74" t="str">
        <f>IFERROR(VLOOKUP(C362,FÉRIAS!C:D,2,0),"")</f>
        <v/>
      </c>
    </row>
    <row r="363" spans="2:13" s="36" customFormat="1">
      <c r="B363" s="20">
        <f t="shared" si="14"/>
        <v>355</v>
      </c>
      <c r="C363" s="70">
        <v>2864</v>
      </c>
      <c r="D363" s="71" t="s">
        <v>252</v>
      </c>
      <c r="E363" s="20" t="str">
        <f>IFERROR(VLOOKUP(C363,SRA!B:I,8,0),"")</f>
        <v>CLT</v>
      </c>
      <c r="F363" s="32" t="s">
        <v>607</v>
      </c>
      <c r="G363" s="20" t="str">
        <f>IFERROR(VLOOKUP(VLOOKUP(C363,SRA!B:F,5,0),FUNÇÃO!A:B,2,0),"")</f>
        <v>OP. DE PROD. IND.</v>
      </c>
      <c r="H363" s="14">
        <f>IFERROR(VLOOKUP(C363,SRA!B:T,18,0),"")</f>
        <v>1270.2</v>
      </c>
      <c r="I363" s="14">
        <f>IFERROR(VLOOKUP(C363,SRA!B:T,19,0),"")</f>
        <v>708.95</v>
      </c>
      <c r="J363" s="14">
        <f>IFERROR(VLOOKUP(C363,MARÇO!B:F,3,0),"")</f>
        <v>1979.15</v>
      </c>
      <c r="K363" s="14">
        <f t="shared" si="13"/>
        <v>898.6400000000001</v>
      </c>
      <c r="L363" s="14">
        <f>IFERROR(VLOOKUP(C363,MARÇO!B:H,7,0),"")</f>
        <v>1080.51</v>
      </c>
      <c r="M363" s="74" t="str">
        <f>IFERROR(VLOOKUP(C363,FÉRIAS!C:D,2,0),"")</f>
        <v/>
      </c>
    </row>
    <row r="364" spans="2:13" s="36" customFormat="1">
      <c r="B364" s="20">
        <f t="shared" si="14"/>
        <v>356</v>
      </c>
      <c r="C364" s="70">
        <v>2866</v>
      </c>
      <c r="D364" s="71" t="s">
        <v>253</v>
      </c>
      <c r="E364" s="20" t="str">
        <f>IFERROR(VLOOKUP(C364,SRA!B:I,8,0),"")</f>
        <v>CLT</v>
      </c>
      <c r="F364" s="32" t="s">
        <v>607</v>
      </c>
      <c r="G364" s="20" t="str">
        <f>IFERROR(VLOOKUP(VLOOKUP(C364,SRA!B:F,5,0),FUNÇÃO!A:B,2,0),"")</f>
        <v>OP. DE PROD. IND.</v>
      </c>
      <c r="H364" s="14">
        <f>IFERROR(VLOOKUP(C364,SRA!B:T,18,0),"")</f>
        <v>1097.25</v>
      </c>
      <c r="I364" s="14">
        <f>IFERROR(VLOOKUP(C364,SRA!B:T,19,0),"")</f>
        <v>930.5</v>
      </c>
      <c r="J364" s="14">
        <f>IFERROR(VLOOKUP(C364,MARÇO!B:F,3,0),"")</f>
        <v>2030.5</v>
      </c>
      <c r="K364" s="14">
        <f t="shared" si="13"/>
        <v>408.63999999999987</v>
      </c>
      <c r="L364" s="14">
        <f>IFERROR(VLOOKUP(C364,MARÇO!B:H,7,0),"")</f>
        <v>1621.8600000000001</v>
      </c>
      <c r="M364" s="74" t="str">
        <f>IFERROR(VLOOKUP(C364,FÉRIAS!C:D,2,0),"")</f>
        <v/>
      </c>
    </row>
    <row r="365" spans="2:13" s="36" customFormat="1">
      <c r="B365" s="20">
        <f t="shared" si="14"/>
        <v>357</v>
      </c>
      <c r="C365" s="70">
        <v>2867</v>
      </c>
      <c r="D365" s="71" t="s">
        <v>254</v>
      </c>
      <c r="E365" s="20" t="str">
        <f>IFERROR(VLOOKUP(C365,SRA!B:I,8,0),"")</f>
        <v>CLT</v>
      </c>
      <c r="F365" s="32" t="s">
        <v>607</v>
      </c>
      <c r="G365" s="20" t="str">
        <f>IFERROR(VLOOKUP(VLOOKUP(C365,SRA!B:F,5,0),FUNÇÃO!A:B,2,0),"")</f>
        <v>OP. DE PROD. IND.</v>
      </c>
      <c r="H365" s="14">
        <f>IFERROR(VLOOKUP(C365,SRA!B:T,18,0),"")</f>
        <v>1209.71</v>
      </c>
      <c r="I365" s="14">
        <f>IFERROR(VLOOKUP(C365,SRA!B:T,19,0),"")</f>
        <v>0</v>
      </c>
      <c r="J365" s="14">
        <f>IFERROR(VLOOKUP(C365,MARÇO!B:F,3,0),"")</f>
        <v>1209.71</v>
      </c>
      <c r="K365" s="14">
        <f t="shared" ref="K365:K428" si="15">J365-L365</f>
        <v>286.40000000000009</v>
      </c>
      <c r="L365" s="14">
        <f>IFERROR(VLOOKUP(C365,MARÇO!B:H,7,0),"")</f>
        <v>923.31</v>
      </c>
      <c r="M365" s="74" t="str">
        <f>IFERROR(VLOOKUP(C365,FÉRIAS!C:D,2,0),"")</f>
        <v/>
      </c>
    </row>
    <row r="366" spans="2:13" s="36" customFormat="1">
      <c r="B366" s="20">
        <f t="shared" si="14"/>
        <v>358</v>
      </c>
      <c r="C366" s="70">
        <v>2869</v>
      </c>
      <c r="D366" s="71" t="s">
        <v>255</v>
      </c>
      <c r="E366" s="20" t="str">
        <f>IFERROR(VLOOKUP(C366,SRA!B:I,8,0),"")</f>
        <v>CLT</v>
      </c>
      <c r="F366" s="32" t="s">
        <v>607</v>
      </c>
      <c r="G366" s="20" t="str">
        <f>IFERROR(VLOOKUP(VLOOKUP(C366,SRA!B:F,5,0),FUNÇÃO!A:B,2,0),"")</f>
        <v>OP. DE PROD. IND.</v>
      </c>
      <c r="H366" s="14">
        <f>IFERROR(VLOOKUP(C366,SRA!B:T,18,0),"")</f>
        <v>1097.25</v>
      </c>
      <c r="I366" s="14">
        <f>IFERROR(VLOOKUP(C366,SRA!B:T,19,0),"")</f>
        <v>0</v>
      </c>
      <c r="J366" s="14">
        <f>IFERROR(VLOOKUP(C366,MARÇO!B:F,3,0),"")</f>
        <v>1100</v>
      </c>
      <c r="K366" s="14">
        <f t="shared" si="15"/>
        <v>267.78999999999996</v>
      </c>
      <c r="L366" s="14">
        <f>IFERROR(VLOOKUP(C366,MARÇO!B:H,7,0),"")</f>
        <v>832.21</v>
      </c>
      <c r="M366" s="74" t="str">
        <f>IFERROR(VLOOKUP(C366,FÉRIAS!C:D,2,0),"")</f>
        <v/>
      </c>
    </row>
    <row r="367" spans="2:13" s="36" customFormat="1">
      <c r="B367" s="20">
        <f t="shared" si="14"/>
        <v>359</v>
      </c>
      <c r="C367" s="70">
        <v>2870</v>
      </c>
      <c r="D367" s="71" t="s">
        <v>256</v>
      </c>
      <c r="E367" s="20" t="str">
        <f>IFERROR(VLOOKUP(C367,SRA!B:I,8,0),"")</f>
        <v>CLT</v>
      </c>
      <c r="F367" s="32" t="s">
        <v>607</v>
      </c>
      <c r="G367" s="20" t="str">
        <f>IFERROR(VLOOKUP(VLOOKUP(C367,SRA!B:F,5,0),FUNÇÃO!A:B,2,0),"")</f>
        <v>OP. DE PROD. IND.</v>
      </c>
      <c r="H367" s="14">
        <f>IFERROR(VLOOKUP(C367,SRA!B:T,18,0),"")</f>
        <v>1209.73</v>
      </c>
      <c r="I367" s="14">
        <f>IFERROR(VLOOKUP(C367,SRA!B:T,19,0),"")</f>
        <v>0</v>
      </c>
      <c r="J367" s="14">
        <f>IFERROR(VLOOKUP(C367,MARÇO!B:F,3,0),"")</f>
        <v>1209.73</v>
      </c>
      <c r="K367" s="14">
        <f t="shared" si="15"/>
        <v>429.81999999999994</v>
      </c>
      <c r="L367" s="14">
        <f>IFERROR(VLOOKUP(C367,MARÇO!B:H,7,0),"")</f>
        <v>779.91000000000008</v>
      </c>
      <c r="M367" s="74" t="str">
        <f>IFERROR(VLOOKUP(C367,FÉRIAS!C:D,2,0),"")</f>
        <v/>
      </c>
    </row>
    <row r="368" spans="2:13" s="36" customFormat="1">
      <c r="B368" s="20">
        <f t="shared" si="14"/>
        <v>360</v>
      </c>
      <c r="C368" s="70">
        <v>2871</v>
      </c>
      <c r="D368" s="71" t="s">
        <v>257</v>
      </c>
      <c r="E368" s="20" t="str">
        <f>IFERROR(VLOOKUP(C368,SRA!B:I,8,0),"")</f>
        <v>CLT</v>
      </c>
      <c r="F368" s="32" t="s">
        <v>607</v>
      </c>
      <c r="G368" s="20" t="str">
        <f>IFERROR(VLOOKUP(VLOOKUP(C368,SRA!B:F,5,0),FUNÇÃO!A:B,2,0),"")</f>
        <v>OP. DE PROD. IND.</v>
      </c>
      <c r="H368" s="14">
        <f>IFERROR(VLOOKUP(C368,SRA!B:T,18,0),"")</f>
        <v>1209.72</v>
      </c>
      <c r="I368" s="14">
        <f>IFERROR(VLOOKUP(C368,SRA!B:T,19,0),"")</f>
        <v>0</v>
      </c>
      <c r="J368" s="14">
        <f>IFERROR(VLOOKUP(C368,MARÇO!B:F,3,0),"")</f>
        <v>1531.29</v>
      </c>
      <c r="K368" s="14">
        <f t="shared" si="15"/>
        <v>599.1099999999999</v>
      </c>
      <c r="L368" s="14">
        <f>IFERROR(VLOOKUP(C368,MARÇO!B:H,7,0),"")</f>
        <v>932.18000000000006</v>
      </c>
      <c r="M368" s="74" t="str">
        <f>IFERROR(VLOOKUP(C368,FÉRIAS!C:D,2,0),"")</f>
        <v/>
      </c>
    </row>
    <row r="369" spans="2:13" s="36" customFormat="1">
      <c r="B369" s="20">
        <f t="shared" si="14"/>
        <v>361</v>
      </c>
      <c r="C369" s="70">
        <v>2873</v>
      </c>
      <c r="D369" s="71" t="s">
        <v>447</v>
      </c>
      <c r="E369" s="20" t="str">
        <f>IFERROR(VLOOKUP(C369,SRA!B:I,8,0),"")</f>
        <v>CLT</v>
      </c>
      <c r="F369" s="32" t="s">
        <v>607</v>
      </c>
      <c r="G369" s="20" t="str">
        <f>IFERROR(VLOOKUP(VLOOKUP(C369,SRA!B:F,5,0),FUNÇÃO!A:B,2,0),"")</f>
        <v>ANA ASS FARMACEUT</v>
      </c>
      <c r="H369" s="14">
        <f>IFERROR(VLOOKUP(C369,SRA!B:T,18,0),"")</f>
        <v>3952.26</v>
      </c>
      <c r="I369" s="14">
        <f>IFERROR(VLOOKUP(C369,SRA!B:T,19,0),"")</f>
        <v>0</v>
      </c>
      <c r="J369" s="14">
        <f>IFERROR(VLOOKUP(C369,MARÇO!B:F,3,0),"")</f>
        <v>3952.26</v>
      </c>
      <c r="K369" s="14">
        <f t="shared" si="15"/>
        <v>851.41000000000031</v>
      </c>
      <c r="L369" s="14">
        <f>IFERROR(VLOOKUP(C369,MARÇO!B:H,7,0),"")</f>
        <v>3100.85</v>
      </c>
      <c r="M369" s="74" t="str">
        <f>IFERROR(VLOOKUP(C369,FÉRIAS!C:D,2,0),"")</f>
        <v/>
      </c>
    </row>
    <row r="370" spans="2:13" s="36" customFormat="1">
      <c r="B370" s="20">
        <f t="shared" si="14"/>
        <v>362</v>
      </c>
      <c r="C370" s="70">
        <v>2878</v>
      </c>
      <c r="D370" s="71" t="s">
        <v>460</v>
      </c>
      <c r="E370" s="20" t="str">
        <f>IFERROR(VLOOKUP(C370,SRA!B:I,8,0),"")</f>
        <v>CLT</v>
      </c>
      <c r="F370" s="32" t="s">
        <v>607</v>
      </c>
      <c r="G370" s="20" t="str">
        <f>IFERROR(VLOOKUP(VLOOKUP(C370,SRA!B:F,5,0),FUNÇÃO!A:B,2,0),"")</f>
        <v>TEC. EM ADM. E FI</v>
      </c>
      <c r="H370" s="14">
        <f>IFERROR(VLOOKUP(C370,SRA!B:T,18,0),"")</f>
        <v>1614.36</v>
      </c>
      <c r="I370" s="14">
        <f>IFERROR(VLOOKUP(C370,SRA!B:T,19,0),"")</f>
        <v>174.95</v>
      </c>
      <c r="J370" s="14">
        <f>IFERROR(VLOOKUP(C370,MARÇO!B:F,3,0),"")</f>
        <v>1789.31</v>
      </c>
      <c r="K370" s="14">
        <f t="shared" si="15"/>
        <v>748.39999999999986</v>
      </c>
      <c r="L370" s="14">
        <f>IFERROR(VLOOKUP(C370,MARÇO!B:H,7,0),"")</f>
        <v>1040.9100000000001</v>
      </c>
      <c r="M370" s="74" t="str">
        <f>IFERROR(VLOOKUP(C370,FÉRIAS!C:D,2,0),"")</f>
        <v/>
      </c>
    </row>
    <row r="371" spans="2:13" s="36" customFormat="1">
      <c r="B371" s="20">
        <f t="shared" si="14"/>
        <v>363</v>
      </c>
      <c r="C371" s="70">
        <v>2882</v>
      </c>
      <c r="D371" s="71" t="s">
        <v>258</v>
      </c>
      <c r="E371" s="20" t="str">
        <f>IFERROR(VLOOKUP(C371,SRA!B:I,8,0),"")</f>
        <v>CLT</v>
      </c>
      <c r="F371" s="32" t="s">
        <v>607</v>
      </c>
      <c r="G371" s="20" t="str">
        <f>IFERROR(VLOOKUP(VLOOKUP(C371,SRA!B:F,5,0),FUNÇÃO!A:B,2,0),"")</f>
        <v>OP. DE PROD. IND.</v>
      </c>
      <c r="H371" s="14">
        <f>IFERROR(VLOOKUP(C371,SRA!B:T,18,0),"")</f>
        <v>1209.71</v>
      </c>
      <c r="I371" s="14">
        <f>IFERROR(VLOOKUP(C371,SRA!B:T,19,0),"")</f>
        <v>0</v>
      </c>
      <c r="J371" s="14">
        <f>IFERROR(VLOOKUP(C371,MARÇO!B:F,3,0),"")</f>
        <v>1693.83</v>
      </c>
      <c r="K371" s="14">
        <f t="shared" si="15"/>
        <v>624.41999999999985</v>
      </c>
      <c r="L371" s="14">
        <f>IFERROR(VLOOKUP(C371,MARÇO!B:H,7,0),"")</f>
        <v>1069.4100000000001</v>
      </c>
      <c r="M371" s="74" t="str">
        <f>IFERROR(VLOOKUP(C371,FÉRIAS!C:D,2,0),"")</f>
        <v/>
      </c>
    </row>
    <row r="372" spans="2:13" s="36" customFormat="1">
      <c r="B372" s="20">
        <f t="shared" si="14"/>
        <v>364</v>
      </c>
      <c r="C372" s="70">
        <v>2887</v>
      </c>
      <c r="D372" s="71" t="s">
        <v>259</v>
      </c>
      <c r="E372" s="20" t="str">
        <f>IFERROR(VLOOKUP(C372,SRA!B:I,8,0),"")</f>
        <v>CLT</v>
      </c>
      <c r="F372" s="32" t="s">
        <v>607</v>
      </c>
      <c r="G372" s="20" t="str">
        <f>IFERROR(VLOOKUP(VLOOKUP(C372,SRA!B:F,5,0),FUNÇÃO!A:B,2,0),"")</f>
        <v>TEC. EM ADM. E FI</v>
      </c>
      <c r="H372" s="14">
        <f>IFERROR(VLOOKUP(C372,SRA!B:T,18,0),"")</f>
        <v>1614.37</v>
      </c>
      <c r="I372" s="14">
        <f>IFERROR(VLOOKUP(C372,SRA!B:T,19,0),"")</f>
        <v>0</v>
      </c>
      <c r="J372" s="14">
        <f>IFERROR(VLOOKUP(C372,MARÇO!B:F,3,0),"")</f>
        <v>1614.37</v>
      </c>
      <c r="K372" s="14">
        <f t="shared" si="15"/>
        <v>312.73</v>
      </c>
      <c r="L372" s="14">
        <f>IFERROR(VLOOKUP(C372,MARÇO!B:H,7,0),"")</f>
        <v>1301.6399999999999</v>
      </c>
      <c r="M372" s="74" t="str">
        <f>IFERROR(VLOOKUP(C372,FÉRIAS!C:D,2,0),"")</f>
        <v/>
      </c>
    </row>
    <row r="373" spans="2:13" s="36" customFormat="1">
      <c r="B373" s="20">
        <f t="shared" si="14"/>
        <v>365</v>
      </c>
      <c r="C373" s="70">
        <v>2889</v>
      </c>
      <c r="D373" s="71" t="s">
        <v>260</v>
      </c>
      <c r="E373" s="20" t="str">
        <f>IFERROR(VLOOKUP(C373,SRA!B:I,8,0),"")</f>
        <v>CLT</v>
      </c>
      <c r="F373" s="32" t="s">
        <v>607</v>
      </c>
      <c r="G373" s="20" t="str">
        <f>IFERROR(VLOOKUP(VLOOKUP(C373,SRA!B:F,5,0),FUNÇÃO!A:B,2,0),"")</f>
        <v>TEC. CONTABIL</v>
      </c>
      <c r="H373" s="14">
        <f>IFERROR(VLOOKUP(C373,SRA!B:T,18,0),"")</f>
        <v>1868.82</v>
      </c>
      <c r="I373" s="14">
        <f>IFERROR(VLOOKUP(C373,SRA!B:T,19,0),"")</f>
        <v>0</v>
      </c>
      <c r="J373" s="14">
        <f>IFERROR(VLOOKUP(C373,MARÇO!B:F,3,0),"")</f>
        <v>5815.5</v>
      </c>
      <c r="K373" s="14">
        <f t="shared" si="15"/>
        <v>2238.0299999999997</v>
      </c>
      <c r="L373" s="14">
        <f>IFERROR(VLOOKUP(C373,MARÇO!B:H,7,0),"")</f>
        <v>3577.4700000000003</v>
      </c>
      <c r="M373" s="74" t="str">
        <f>IFERROR(VLOOKUP(C373,FÉRIAS!C:D,2,0),"")</f>
        <v/>
      </c>
    </row>
    <row r="374" spans="2:13" s="36" customFormat="1">
      <c r="B374" s="20">
        <f t="shared" si="14"/>
        <v>366</v>
      </c>
      <c r="C374" s="70">
        <v>2890</v>
      </c>
      <c r="D374" s="71" t="s">
        <v>261</v>
      </c>
      <c r="E374" s="20" t="str">
        <f>IFERROR(VLOOKUP(C374,SRA!B:I,8,0),"")</f>
        <v>CLT</v>
      </c>
      <c r="F374" s="32" t="s">
        <v>607</v>
      </c>
      <c r="G374" s="20" t="str">
        <f>IFERROR(VLOOKUP(VLOOKUP(C374,SRA!B:F,5,0),FUNÇÃO!A:B,2,0),"")</f>
        <v>OP. DE PROD. IND.</v>
      </c>
      <c r="H374" s="14">
        <f>IFERROR(VLOOKUP(C374,SRA!B:T,18,0),"")</f>
        <v>1097.25</v>
      </c>
      <c r="I374" s="14">
        <f>IFERROR(VLOOKUP(C374,SRA!B:T,19,0),"")</f>
        <v>0</v>
      </c>
      <c r="J374" s="14">
        <f>IFERROR(VLOOKUP(C374,MARÇO!B:F,3,0),"")</f>
        <v>1202.67</v>
      </c>
      <c r="K374" s="14">
        <f t="shared" si="15"/>
        <v>250.77999999999997</v>
      </c>
      <c r="L374" s="14">
        <f>IFERROR(VLOOKUP(C374,MARÇO!B:H,7,0),"")</f>
        <v>951.8900000000001</v>
      </c>
      <c r="M374" s="74" t="str">
        <f>IFERROR(VLOOKUP(C374,FÉRIAS!C:D,2,0),"")</f>
        <v/>
      </c>
    </row>
    <row r="375" spans="2:13" s="36" customFormat="1">
      <c r="B375" s="20">
        <f t="shared" si="14"/>
        <v>367</v>
      </c>
      <c r="C375" s="70">
        <v>2891</v>
      </c>
      <c r="D375" s="71" t="s">
        <v>262</v>
      </c>
      <c r="E375" s="20" t="str">
        <f>IFERROR(VLOOKUP(C375,SRA!B:I,8,0),"")</f>
        <v>CLT</v>
      </c>
      <c r="F375" s="32" t="s">
        <v>607</v>
      </c>
      <c r="G375" s="20" t="str">
        <f>IFERROR(VLOOKUP(VLOOKUP(C375,SRA!B:F,5,0),FUNÇÃO!A:B,2,0),"")</f>
        <v>OP. DE PROD. IND.</v>
      </c>
      <c r="H375" s="14">
        <f>IFERROR(VLOOKUP(C375,SRA!B:T,18,0),"")</f>
        <v>1152.1199999999999</v>
      </c>
      <c r="I375" s="14">
        <f>IFERROR(VLOOKUP(C375,SRA!B:T,19,0),"")</f>
        <v>0</v>
      </c>
      <c r="J375" s="14">
        <f>IFERROR(VLOOKUP(C375,MARÇO!B:F,3,0),"")</f>
        <v>1259.0899999999999</v>
      </c>
      <c r="K375" s="14">
        <f t="shared" si="15"/>
        <v>753.57999999999993</v>
      </c>
      <c r="L375" s="14">
        <f>IFERROR(VLOOKUP(C375,MARÇO!B:H,7,0),"")</f>
        <v>505.51000000000005</v>
      </c>
      <c r="M375" s="74" t="str">
        <f>IFERROR(VLOOKUP(C375,FÉRIAS!C:D,2,0),"")</f>
        <v/>
      </c>
    </row>
    <row r="376" spans="2:13" s="36" customFormat="1">
      <c r="B376" s="20">
        <f t="shared" si="14"/>
        <v>368</v>
      </c>
      <c r="C376" s="70">
        <v>2894</v>
      </c>
      <c r="D376" s="71" t="s">
        <v>263</v>
      </c>
      <c r="E376" s="20" t="str">
        <f>IFERROR(VLOOKUP(C376,SRA!B:I,8,0),"")</f>
        <v>CLT</v>
      </c>
      <c r="F376" s="32" t="s">
        <v>607</v>
      </c>
      <c r="G376" s="20" t="str">
        <f>IFERROR(VLOOKUP(VLOOKUP(C376,SRA!B:F,5,0),FUNÇÃO!A:B,2,0),"")</f>
        <v>OP. DE PROD. IND.</v>
      </c>
      <c r="H376" s="14">
        <f>IFERROR(VLOOKUP(C376,SRA!B:T,18,0),"")</f>
        <v>1209.72</v>
      </c>
      <c r="I376" s="14">
        <f>IFERROR(VLOOKUP(C376,SRA!B:T,19,0),"")</f>
        <v>0</v>
      </c>
      <c r="J376" s="14">
        <f>IFERROR(VLOOKUP(C376,MARÇO!B:F,3,0),"")</f>
        <v>1209.72</v>
      </c>
      <c r="K376" s="14">
        <f t="shared" si="15"/>
        <v>799.94</v>
      </c>
      <c r="L376" s="14">
        <f>IFERROR(VLOOKUP(C376,MARÇO!B:H,7,0),"")</f>
        <v>409.78</v>
      </c>
      <c r="M376" s="74" t="str">
        <f>IFERROR(VLOOKUP(C376,FÉRIAS!C:D,2,0),"")</f>
        <v/>
      </c>
    </row>
    <row r="377" spans="2:13" s="36" customFormat="1">
      <c r="B377" s="20">
        <f t="shared" si="14"/>
        <v>369</v>
      </c>
      <c r="C377" s="70">
        <v>2895</v>
      </c>
      <c r="D377" s="71" t="s">
        <v>264</v>
      </c>
      <c r="E377" s="20" t="str">
        <f>IFERROR(VLOOKUP(C377,SRA!B:I,8,0),"")</f>
        <v>CLT</v>
      </c>
      <c r="F377" s="32" t="s">
        <v>607</v>
      </c>
      <c r="G377" s="20" t="str">
        <f>IFERROR(VLOOKUP(VLOOKUP(C377,SRA!B:F,5,0),FUNÇÃO!A:B,2,0),"")</f>
        <v>OP. DE PROD. IND.</v>
      </c>
      <c r="H377" s="14">
        <f>IFERROR(VLOOKUP(C377,SRA!B:T,18,0),"")</f>
        <v>1097.25</v>
      </c>
      <c r="I377" s="14">
        <f>IFERROR(VLOOKUP(C377,SRA!B:T,19,0),"")</f>
        <v>0</v>
      </c>
      <c r="J377" s="14">
        <f>IFERROR(VLOOKUP(C377,MARÇO!B:F,3,0),"")</f>
        <v>1100</v>
      </c>
      <c r="K377" s="14">
        <f t="shared" si="15"/>
        <v>266.93000000000006</v>
      </c>
      <c r="L377" s="14">
        <f>IFERROR(VLOOKUP(C377,MARÇO!B:H,7,0),"")</f>
        <v>833.06999999999994</v>
      </c>
      <c r="M377" s="74" t="str">
        <f>IFERROR(VLOOKUP(C377,FÉRIAS!C:D,2,0),"")</f>
        <v/>
      </c>
    </row>
    <row r="378" spans="2:13" s="36" customFormat="1">
      <c r="B378" s="20">
        <f t="shared" si="14"/>
        <v>370</v>
      </c>
      <c r="C378" s="70">
        <v>2904</v>
      </c>
      <c r="D378" s="71" t="s">
        <v>475</v>
      </c>
      <c r="E378" s="20" t="str">
        <f>IFERROR(VLOOKUP(C378,SRA!B:I,8,0),"")</f>
        <v>CLT</v>
      </c>
      <c r="F378" s="32" t="s">
        <v>607</v>
      </c>
      <c r="G378" s="20" t="str">
        <f>IFERROR(VLOOKUP(VLOOKUP(C378,SRA!B:F,5,0),FUNÇÃO!A:B,2,0),"")</f>
        <v>TEC. EM ADM. E FI</v>
      </c>
      <c r="H378" s="14">
        <f>IFERROR(VLOOKUP(C378,SRA!B:T,18,0),"")</f>
        <v>1614.37</v>
      </c>
      <c r="I378" s="14">
        <f>IFERROR(VLOOKUP(C378,SRA!B:T,19,0),"")</f>
        <v>0</v>
      </c>
      <c r="J378" s="14">
        <f>IFERROR(VLOOKUP(C378,MARÇO!B:F,3,0),"")</f>
        <v>1614.37</v>
      </c>
      <c r="K378" s="14">
        <f t="shared" si="15"/>
        <v>298.03999999999996</v>
      </c>
      <c r="L378" s="14">
        <f>IFERROR(VLOOKUP(C378,MARÇO!B:H,7,0),"")</f>
        <v>1316.33</v>
      </c>
      <c r="M378" s="74" t="str">
        <f>IFERROR(VLOOKUP(C378,FÉRIAS!C:D,2,0),"")</f>
        <v/>
      </c>
    </row>
    <row r="379" spans="2:13" s="36" customFormat="1">
      <c r="B379" s="20">
        <f t="shared" si="14"/>
        <v>371</v>
      </c>
      <c r="C379" s="70">
        <v>2906</v>
      </c>
      <c r="D379" s="71" t="s">
        <v>443</v>
      </c>
      <c r="E379" s="20" t="str">
        <f>IFERROR(VLOOKUP(C379,SRA!B:I,8,0),"")</f>
        <v>CLT</v>
      </c>
      <c r="F379" s="32" t="s">
        <v>621</v>
      </c>
      <c r="G379" s="20" t="str">
        <f>IFERROR(VLOOKUP(VLOOKUP(C379,SRA!B:F,5,0),FUNÇÃO!A:B,2,0),"")</f>
        <v>ANA ASS FARMACEUT</v>
      </c>
      <c r="H379" s="14">
        <f>IFERROR(VLOOKUP(C379,SRA!B:T,18,0),"")</f>
        <v>3952.26</v>
      </c>
      <c r="I379" s="14">
        <f>IFERROR(VLOOKUP(C379,SRA!B:T,19,0),"")</f>
        <v>0</v>
      </c>
      <c r="J379" s="14">
        <f>IFERROR(VLOOKUP(C379,MARÇO!B:F,3,0),"")</f>
        <v>5539.98</v>
      </c>
      <c r="K379" s="14">
        <f t="shared" si="15"/>
        <v>5296.1799999999994</v>
      </c>
      <c r="L379" s="14">
        <f>IFERROR(VLOOKUP(C379,MARÇO!B:H,7,0),"")</f>
        <v>243.8</v>
      </c>
      <c r="M379" s="74" t="str">
        <f>IFERROR(VLOOKUP(C379,FÉRIAS!C:D,2,0),"")</f>
        <v>ARTHUR A SANTOS WANDERLEY</v>
      </c>
    </row>
    <row r="380" spans="2:13" s="36" customFormat="1">
      <c r="B380" s="20">
        <f t="shared" si="14"/>
        <v>372</v>
      </c>
      <c r="C380" s="70">
        <v>2907</v>
      </c>
      <c r="D380" s="71" t="s">
        <v>265</v>
      </c>
      <c r="E380" s="20" t="str">
        <f>IFERROR(VLOOKUP(C380,SRA!B:I,8,0),"")</f>
        <v>CLT</v>
      </c>
      <c r="F380" s="32" t="s">
        <v>747</v>
      </c>
      <c r="G380" s="20" t="str">
        <f>IFERROR(VLOOKUP(VLOOKUP(C380,SRA!B:F,5,0),FUNÇÃO!A:B,2,0),"")</f>
        <v>TEC. EM ADM. E FI</v>
      </c>
      <c r="H380" s="14">
        <f>IFERROR(VLOOKUP(C380,SRA!B:T,18,0),"")</f>
        <v>1614.37</v>
      </c>
      <c r="I380" s="14">
        <f>IFERROR(VLOOKUP(C380,SRA!B:T,19,0),"")</f>
        <v>0</v>
      </c>
      <c r="J380" s="14">
        <f>IFERROR(VLOOKUP(C380,MARÇO!B:F,3,0),"")</f>
        <v>4307.67</v>
      </c>
      <c r="K380" s="14">
        <f t="shared" si="15"/>
        <v>4307.67</v>
      </c>
      <c r="L380" s="14">
        <f>IFERROR(VLOOKUP(C380,MARÇO!B:H,7,0),"")</f>
        <v>0</v>
      </c>
      <c r="M380" s="74" t="str">
        <f>IFERROR(VLOOKUP(C380,FÉRIAS!C:D,2,0),"")</f>
        <v/>
      </c>
    </row>
    <row r="381" spans="2:13" s="36" customFormat="1">
      <c r="B381" s="20">
        <f t="shared" si="14"/>
        <v>373</v>
      </c>
      <c r="C381" s="70">
        <v>2909</v>
      </c>
      <c r="D381" s="71" t="s">
        <v>266</v>
      </c>
      <c r="E381" s="20" t="str">
        <f>IFERROR(VLOOKUP(C381,SRA!B:I,8,0),"")</f>
        <v>CLT</v>
      </c>
      <c r="F381" s="32" t="s">
        <v>607</v>
      </c>
      <c r="G381" s="20" t="str">
        <f>IFERROR(VLOOKUP(VLOOKUP(C381,SRA!B:F,5,0),FUNÇÃO!A:B,2,0),"")</f>
        <v>TEC. EM ADM. E FI</v>
      </c>
      <c r="H381" s="14">
        <f>IFERROR(VLOOKUP(C381,SRA!B:T,18,0),"")</f>
        <v>1614.37</v>
      </c>
      <c r="I381" s="14">
        <f>IFERROR(VLOOKUP(C381,SRA!B:T,19,0),"")</f>
        <v>0</v>
      </c>
      <c r="J381" s="14">
        <f>IFERROR(VLOOKUP(C381,MARÇO!B:F,3,0),"")</f>
        <v>2627.15</v>
      </c>
      <c r="K381" s="14">
        <f t="shared" si="15"/>
        <v>297.65000000000009</v>
      </c>
      <c r="L381" s="14">
        <f>IFERROR(VLOOKUP(C381,MARÇO!B:H,7,0),"")</f>
        <v>2329.5</v>
      </c>
      <c r="M381" s="74" t="str">
        <f>IFERROR(VLOOKUP(C381,FÉRIAS!C:D,2,0),"")</f>
        <v/>
      </c>
    </row>
    <row r="382" spans="2:13" s="36" customFormat="1">
      <c r="B382" s="20">
        <f t="shared" si="14"/>
        <v>374</v>
      </c>
      <c r="C382" s="70">
        <v>2910</v>
      </c>
      <c r="D382" s="71" t="s">
        <v>267</v>
      </c>
      <c r="E382" s="20" t="str">
        <f>IFERROR(VLOOKUP(C382,SRA!B:I,8,0),"")</f>
        <v>CLT</v>
      </c>
      <c r="F382" s="32" t="s">
        <v>607</v>
      </c>
      <c r="G382" s="20" t="str">
        <f>IFERROR(VLOOKUP(VLOOKUP(C382,SRA!B:F,5,0),FUNÇÃO!A:B,2,0),"")</f>
        <v>TEC. EM ADM. E FI</v>
      </c>
      <c r="H382" s="14">
        <f>IFERROR(VLOOKUP(C382,SRA!B:T,18,0),"")</f>
        <v>1695.09</v>
      </c>
      <c r="I382" s="14">
        <f>IFERROR(VLOOKUP(C382,SRA!B:T,19,0),"")</f>
        <v>5739.47</v>
      </c>
      <c r="J382" s="14">
        <f>IFERROR(VLOOKUP(C382,MARÇO!B:F,3,0),"")</f>
        <v>7704.86</v>
      </c>
      <c r="K382" s="14">
        <f t="shared" si="15"/>
        <v>1837.29</v>
      </c>
      <c r="L382" s="14">
        <f>IFERROR(VLOOKUP(C382,MARÇO!B:H,7,0),"")</f>
        <v>5867.57</v>
      </c>
      <c r="M382" s="74" t="str">
        <f>IFERROR(VLOOKUP(C382,FÉRIAS!C:D,2,0),"")</f>
        <v/>
      </c>
    </row>
    <row r="383" spans="2:13" s="36" customFormat="1">
      <c r="B383" s="20">
        <f t="shared" si="14"/>
        <v>375</v>
      </c>
      <c r="C383" s="70">
        <v>2911</v>
      </c>
      <c r="D383" s="71" t="s">
        <v>268</v>
      </c>
      <c r="E383" s="20" t="str">
        <f>IFERROR(VLOOKUP(C383,SRA!B:I,8,0),"")</f>
        <v>CLT</v>
      </c>
      <c r="F383" s="32" t="s">
        <v>607</v>
      </c>
      <c r="G383" s="20" t="str">
        <f>IFERROR(VLOOKUP(VLOOKUP(C383,SRA!B:F,5,0),FUNÇÃO!A:B,2,0),"")</f>
        <v>OP. DE PROD. IND.</v>
      </c>
      <c r="H383" s="14">
        <f>IFERROR(VLOOKUP(C383,SRA!B:T,18,0),"")</f>
        <v>1209.71</v>
      </c>
      <c r="I383" s="14">
        <f>IFERROR(VLOOKUP(C383,SRA!B:T,19,0),"")</f>
        <v>0</v>
      </c>
      <c r="J383" s="14">
        <f>IFERROR(VLOOKUP(C383,MARÇO!B:F,3,0),"")</f>
        <v>1564.89</v>
      </c>
      <c r="K383" s="14">
        <f t="shared" si="15"/>
        <v>846.87000000000012</v>
      </c>
      <c r="L383" s="14">
        <f>IFERROR(VLOOKUP(C383,MARÇO!B:H,7,0),"")</f>
        <v>718.02</v>
      </c>
      <c r="M383" s="74" t="str">
        <f>IFERROR(VLOOKUP(C383,FÉRIAS!C:D,2,0),"")</f>
        <v/>
      </c>
    </row>
    <row r="384" spans="2:13" s="36" customFormat="1">
      <c r="B384" s="20">
        <f t="shared" si="14"/>
        <v>376</v>
      </c>
      <c r="C384" s="70">
        <v>2913</v>
      </c>
      <c r="D384" s="71" t="s">
        <v>269</v>
      </c>
      <c r="E384" s="20" t="str">
        <f>IFERROR(VLOOKUP(C384,SRA!B:I,8,0),"")</f>
        <v>CLT</v>
      </c>
      <c r="F384" s="32" t="s">
        <v>607</v>
      </c>
      <c r="G384" s="20" t="str">
        <f>IFERROR(VLOOKUP(VLOOKUP(C384,SRA!B:F,5,0),FUNÇÃO!A:B,2,0),"")</f>
        <v>OP. DE PROD. IND.</v>
      </c>
      <c r="H384" s="14">
        <f>IFERROR(VLOOKUP(C384,SRA!B:T,18,0),"")</f>
        <v>1209.71</v>
      </c>
      <c r="I384" s="14">
        <f>IFERROR(VLOOKUP(C384,SRA!B:T,19,0),"")</f>
        <v>0</v>
      </c>
      <c r="J384" s="14">
        <f>IFERROR(VLOOKUP(C384,MARÇO!B:F,3,0),"")</f>
        <v>1209.71</v>
      </c>
      <c r="K384" s="14">
        <f t="shared" si="15"/>
        <v>224.94000000000005</v>
      </c>
      <c r="L384" s="14">
        <f>IFERROR(VLOOKUP(C384,MARÇO!B:H,7,0),"")</f>
        <v>984.77</v>
      </c>
      <c r="M384" s="74" t="str">
        <f>IFERROR(VLOOKUP(C384,FÉRIAS!C:D,2,0),"")</f>
        <v/>
      </c>
    </row>
    <row r="385" spans="2:13" s="36" customFormat="1">
      <c r="B385" s="20">
        <f t="shared" si="14"/>
        <v>377</v>
      </c>
      <c r="C385" s="70">
        <v>2915</v>
      </c>
      <c r="D385" s="71" t="s">
        <v>270</v>
      </c>
      <c r="E385" s="20" t="str">
        <f>IFERROR(VLOOKUP(C385,SRA!B:I,8,0),"")</f>
        <v>CLT</v>
      </c>
      <c r="F385" s="32" t="s">
        <v>607</v>
      </c>
      <c r="G385" s="20" t="str">
        <f>IFERROR(VLOOKUP(VLOOKUP(C385,SRA!B:F,5,0),FUNÇÃO!A:B,2,0),"")</f>
        <v>OP. DE PROD. IND.</v>
      </c>
      <c r="H385" s="14">
        <f>IFERROR(VLOOKUP(C385,SRA!B:T,18,0),"")</f>
        <v>1209.71</v>
      </c>
      <c r="I385" s="14">
        <f>IFERROR(VLOOKUP(C385,SRA!B:T,19,0),"")</f>
        <v>0</v>
      </c>
      <c r="J385" s="14">
        <f>IFERROR(VLOOKUP(C385,MARÇO!B:F,3,0),"")</f>
        <v>1493.21</v>
      </c>
      <c r="K385" s="14">
        <f t="shared" si="15"/>
        <v>390.60000000000014</v>
      </c>
      <c r="L385" s="14">
        <f>IFERROR(VLOOKUP(C385,MARÇO!B:H,7,0),"")</f>
        <v>1102.6099999999999</v>
      </c>
      <c r="M385" s="74" t="str">
        <f>IFERROR(VLOOKUP(C385,FÉRIAS!C:D,2,0),"")</f>
        <v/>
      </c>
    </row>
    <row r="386" spans="2:13" s="36" customFormat="1">
      <c r="B386" s="20">
        <f t="shared" si="14"/>
        <v>378</v>
      </c>
      <c r="C386" s="70">
        <v>2917</v>
      </c>
      <c r="D386" s="71" t="s">
        <v>271</v>
      </c>
      <c r="E386" s="20" t="str">
        <f>IFERROR(VLOOKUP(C386,SRA!B:I,8,0),"")</f>
        <v>CLT</v>
      </c>
      <c r="F386" s="32" t="s">
        <v>607</v>
      </c>
      <c r="G386" s="20" t="str">
        <f>IFERROR(VLOOKUP(VLOOKUP(C386,SRA!B:F,5,0),FUNÇÃO!A:B,2,0),"")</f>
        <v>OP. DE PROD. IND.</v>
      </c>
      <c r="H386" s="14">
        <f>IFERROR(VLOOKUP(C386,SRA!B:T,18,0),"")</f>
        <v>1270.2</v>
      </c>
      <c r="I386" s="14">
        <f>IFERROR(VLOOKUP(C386,SRA!B:T,19,0),"")</f>
        <v>0</v>
      </c>
      <c r="J386" s="14">
        <f>IFERROR(VLOOKUP(C386,MARÇO!B:F,3,0),"")</f>
        <v>1321.47</v>
      </c>
      <c r="K386" s="14">
        <f t="shared" si="15"/>
        <v>481.20000000000005</v>
      </c>
      <c r="L386" s="14">
        <f>IFERROR(VLOOKUP(C386,MARÇO!B:H,7,0),"")</f>
        <v>840.27</v>
      </c>
      <c r="M386" s="74" t="str">
        <f>IFERROR(VLOOKUP(C386,FÉRIAS!C:D,2,0),"")</f>
        <v/>
      </c>
    </row>
    <row r="387" spans="2:13" s="36" customFormat="1">
      <c r="B387" s="20">
        <f t="shared" si="14"/>
        <v>379</v>
      </c>
      <c r="C387" s="70">
        <v>2918</v>
      </c>
      <c r="D387" s="71" t="s">
        <v>272</v>
      </c>
      <c r="E387" s="20" t="str">
        <f>IFERROR(VLOOKUP(C387,SRA!B:I,8,0),"")</f>
        <v>CLT</v>
      </c>
      <c r="F387" s="32" t="s">
        <v>607</v>
      </c>
      <c r="G387" s="20" t="str">
        <f>IFERROR(VLOOKUP(VLOOKUP(C387,SRA!B:F,5,0),FUNÇÃO!A:B,2,0),"")</f>
        <v>OP. DE PROD. IND.</v>
      </c>
      <c r="H387" s="14">
        <f>IFERROR(VLOOKUP(C387,SRA!B:T,18,0),"")</f>
        <v>1097.25</v>
      </c>
      <c r="I387" s="14">
        <f>IFERROR(VLOOKUP(C387,SRA!B:T,19,0),"")</f>
        <v>0</v>
      </c>
      <c r="J387" s="14">
        <f>IFERROR(VLOOKUP(C387,MARÇO!B:F,3,0),"")</f>
        <v>1100</v>
      </c>
      <c r="K387" s="14">
        <f t="shared" si="15"/>
        <v>390.75</v>
      </c>
      <c r="L387" s="14">
        <f>IFERROR(VLOOKUP(C387,MARÇO!B:H,7,0),"")</f>
        <v>709.25</v>
      </c>
      <c r="M387" s="74" t="str">
        <f>IFERROR(VLOOKUP(C387,FÉRIAS!C:D,2,0),"")</f>
        <v/>
      </c>
    </row>
    <row r="388" spans="2:13" s="36" customFormat="1">
      <c r="B388" s="20">
        <f t="shared" si="14"/>
        <v>380</v>
      </c>
      <c r="C388" s="70">
        <v>2921</v>
      </c>
      <c r="D388" s="71" t="s">
        <v>273</v>
      </c>
      <c r="E388" s="20" t="str">
        <f>IFERROR(VLOOKUP(C388,SRA!B:I,8,0),"")</f>
        <v>CLT</v>
      </c>
      <c r="F388" s="32" t="s">
        <v>607</v>
      </c>
      <c r="G388" s="20" t="str">
        <f>IFERROR(VLOOKUP(VLOOKUP(C388,SRA!B:F,5,0),FUNÇÃO!A:B,2,0),"")</f>
        <v>OP. DE PROD. IND.</v>
      </c>
      <c r="H388" s="14">
        <f>IFERROR(VLOOKUP(C388,SRA!B:T,18,0),"")</f>
        <v>1209.71</v>
      </c>
      <c r="I388" s="14">
        <f>IFERROR(VLOOKUP(C388,SRA!B:T,19,0),"")</f>
        <v>0</v>
      </c>
      <c r="J388" s="14">
        <f>IFERROR(VLOOKUP(C388,MARÇO!B:F,3,0),"")</f>
        <v>1784.64</v>
      </c>
      <c r="K388" s="14">
        <f t="shared" si="15"/>
        <v>1772.5400000000002</v>
      </c>
      <c r="L388" s="14">
        <f>IFERROR(VLOOKUP(C388,MARÇO!B:H,7,0),"")</f>
        <v>12.1</v>
      </c>
      <c r="M388" s="74" t="str">
        <f>IFERROR(VLOOKUP(C388,FÉRIAS!C:D,2,0),"")</f>
        <v/>
      </c>
    </row>
    <row r="389" spans="2:13" s="36" customFormat="1">
      <c r="B389" s="20">
        <f t="shared" si="14"/>
        <v>381</v>
      </c>
      <c r="C389" s="70">
        <v>2922</v>
      </c>
      <c r="D389" s="71" t="s">
        <v>274</v>
      </c>
      <c r="E389" s="20" t="str">
        <f>IFERROR(VLOOKUP(C389,SRA!B:I,8,0),"")</f>
        <v>CLT</v>
      </c>
      <c r="F389" s="32" t="s">
        <v>607</v>
      </c>
      <c r="G389" s="20" t="str">
        <f>IFERROR(VLOOKUP(VLOOKUP(C389,SRA!B:F,5,0),FUNÇÃO!A:B,2,0),"")</f>
        <v>OP. DE PROD. IND.</v>
      </c>
      <c r="H389" s="14">
        <f>IFERROR(VLOOKUP(C389,SRA!B:T,18,0),"")</f>
        <v>1270.2</v>
      </c>
      <c r="I389" s="14">
        <f>IFERROR(VLOOKUP(C389,SRA!B:T,19,0),"")</f>
        <v>0</v>
      </c>
      <c r="J389" s="14">
        <f>IFERROR(VLOOKUP(C389,MARÇO!B:F,3,0),"")</f>
        <v>1270.2</v>
      </c>
      <c r="K389" s="14">
        <f t="shared" si="15"/>
        <v>211.31000000000017</v>
      </c>
      <c r="L389" s="14">
        <f>IFERROR(VLOOKUP(C389,MARÇO!B:H,7,0),"")</f>
        <v>1058.8899999999999</v>
      </c>
      <c r="M389" s="74" t="str">
        <f>IFERROR(VLOOKUP(C389,FÉRIAS!C:D,2,0),"")</f>
        <v/>
      </c>
    </row>
    <row r="390" spans="2:13" s="36" customFormat="1">
      <c r="B390" s="20">
        <f t="shared" si="14"/>
        <v>382</v>
      </c>
      <c r="C390" s="70">
        <v>2924</v>
      </c>
      <c r="D390" s="71" t="s">
        <v>275</v>
      </c>
      <c r="E390" s="20" t="str">
        <f>IFERROR(VLOOKUP(C390,SRA!B:I,8,0),"")</f>
        <v>CLT</v>
      </c>
      <c r="F390" s="32" t="s">
        <v>607</v>
      </c>
      <c r="G390" s="20" t="str">
        <f>IFERROR(VLOOKUP(VLOOKUP(C390,SRA!B:F,5,0),FUNÇÃO!A:B,2,0),"")</f>
        <v>TEC. EM ADM. E FI</v>
      </c>
      <c r="H390" s="14">
        <f>IFERROR(VLOOKUP(C390,SRA!B:T,18,0),"")</f>
        <v>1614.36</v>
      </c>
      <c r="I390" s="14">
        <f>IFERROR(VLOOKUP(C390,SRA!B:T,19,0),"")</f>
        <v>0</v>
      </c>
      <c r="J390" s="14">
        <f>IFERROR(VLOOKUP(C390,MARÇO!B:F,3,0),"")</f>
        <v>1614.36</v>
      </c>
      <c r="K390" s="14">
        <f t="shared" si="15"/>
        <v>448.64999999999986</v>
      </c>
      <c r="L390" s="14">
        <f>IFERROR(VLOOKUP(C390,MARÇO!B:H,7,0),"")</f>
        <v>1165.71</v>
      </c>
      <c r="M390" s="74" t="str">
        <f>IFERROR(VLOOKUP(C390,FÉRIAS!C:D,2,0),"")</f>
        <v/>
      </c>
    </row>
    <row r="391" spans="2:13" s="36" customFormat="1">
      <c r="B391" s="20">
        <f t="shared" si="14"/>
        <v>383</v>
      </c>
      <c r="C391" s="70">
        <v>2926</v>
      </c>
      <c r="D391" s="71" t="s">
        <v>276</v>
      </c>
      <c r="E391" s="20" t="str">
        <f>IFERROR(VLOOKUP(C391,SRA!B:I,8,0),"")</f>
        <v>CLT</v>
      </c>
      <c r="F391" s="32" t="s">
        <v>607</v>
      </c>
      <c r="G391" s="20" t="str">
        <f>IFERROR(VLOOKUP(VLOOKUP(C391,SRA!B:F,5,0),FUNÇÃO!A:B,2,0),"")</f>
        <v>OP. DE PROD. IND.</v>
      </c>
      <c r="H391" s="14">
        <f>IFERROR(VLOOKUP(C391,SRA!B:T,18,0),"")</f>
        <v>1333.75</v>
      </c>
      <c r="I391" s="14">
        <f>IFERROR(VLOOKUP(C391,SRA!B:T,19,0),"")</f>
        <v>0</v>
      </c>
      <c r="J391" s="14">
        <f>IFERROR(VLOOKUP(C391,MARÇO!B:F,3,0),"")</f>
        <v>1463.26</v>
      </c>
      <c r="K391" s="14">
        <f t="shared" si="15"/>
        <v>229.87999999999988</v>
      </c>
      <c r="L391" s="14">
        <f>IFERROR(VLOOKUP(C391,MARÇO!B:H,7,0),"")</f>
        <v>1233.3800000000001</v>
      </c>
      <c r="M391" s="74" t="str">
        <f>IFERROR(VLOOKUP(C391,FÉRIAS!C:D,2,0),"")</f>
        <v/>
      </c>
    </row>
    <row r="392" spans="2:13" s="36" customFormat="1">
      <c r="B392" s="20">
        <f t="shared" si="14"/>
        <v>384</v>
      </c>
      <c r="C392" s="70">
        <v>2927</v>
      </c>
      <c r="D392" s="71" t="s">
        <v>277</v>
      </c>
      <c r="E392" s="20" t="str">
        <f>IFERROR(VLOOKUP(C392,SRA!B:I,8,0),"")</f>
        <v>CLT</v>
      </c>
      <c r="F392" s="32" t="s">
        <v>607</v>
      </c>
      <c r="G392" s="20" t="str">
        <f>IFERROR(VLOOKUP(VLOOKUP(C392,SRA!B:F,5,0),FUNÇÃO!A:B,2,0),"")</f>
        <v>OP. DE PROD. IND.</v>
      </c>
      <c r="H392" s="14">
        <f>IFERROR(VLOOKUP(C392,SRA!B:T,18,0),"")</f>
        <v>1209.72</v>
      </c>
      <c r="I392" s="14">
        <f>IFERROR(VLOOKUP(C392,SRA!B:T,19,0),"")</f>
        <v>0</v>
      </c>
      <c r="J392" s="14">
        <f>IFERROR(VLOOKUP(C392,MARÇO!B:F,3,0),"")</f>
        <v>1844.5</v>
      </c>
      <c r="K392" s="14">
        <f t="shared" si="15"/>
        <v>684.34999999999991</v>
      </c>
      <c r="L392" s="14">
        <f>IFERROR(VLOOKUP(C392,MARÇO!B:H,7,0),"")</f>
        <v>1160.1500000000001</v>
      </c>
      <c r="M392" s="74" t="str">
        <f>IFERROR(VLOOKUP(C392,FÉRIAS!C:D,2,0),"")</f>
        <v/>
      </c>
    </row>
    <row r="393" spans="2:13" s="36" customFormat="1">
      <c r="B393" s="20">
        <f t="shared" si="14"/>
        <v>385</v>
      </c>
      <c r="C393" s="70">
        <v>2930</v>
      </c>
      <c r="D393" s="71" t="s">
        <v>278</v>
      </c>
      <c r="E393" s="20" t="str">
        <f>IFERROR(VLOOKUP(C393,SRA!B:I,8,0),"")</f>
        <v>CLT</v>
      </c>
      <c r="F393" s="32" t="s">
        <v>607</v>
      </c>
      <c r="G393" s="20" t="str">
        <f>IFERROR(VLOOKUP(VLOOKUP(C393,SRA!B:F,5,0),FUNÇÃO!A:B,2,0),"")</f>
        <v>OP. DE PROD. IND.</v>
      </c>
      <c r="H393" s="14">
        <f>IFERROR(VLOOKUP(C393,SRA!B:T,18,0),"")</f>
        <v>1333.75</v>
      </c>
      <c r="I393" s="14">
        <f>IFERROR(VLOOKUP(C393,SRA!B:T,19,0),"")</f>
        <v>0</v>
      </c>
      <c r="J393" s="14">
        <f>IFERROR(VLOOKUP(C393,MARÇO!B:F,3,0),"")</f>
        <v>1333.75</v>
      </c>
      <c r="K393" s="14">
        <f t="shared" si="15"/>
        <v>695.55</v>
      </c>
      <c r="L393" s="14">
        <f>IFERROR(VLOOKUP(C393,MARÇO!B:H,7,0),"")</f>
        <v>638.20000000000005</v>
      </c>
      <c r="M393" s="74" t="str">
        <f>IFERROR(VLOOKUP(C393,FÉRIAS!C:D,2,0),"")</f>
        <v/>
      </c>
    </row>
    <row r="394" spans="2:13" s="36" customFormat="1">
      <c r="B394" s="20">
        <f t="shared" si="14"/>
        <v>386</v>
      </c>
      <c r="C394" s="70">
        <v>2931</v>
      </c>
      <c r="D394" s="71" t="s">
        <v>279</v>
      </c>
      <c r="E394" s="20" t="str">
        <f>IFERROR(VLOOKUP(C394,SRA!B:I,8,0),"")</f>
        <v>CLT</v>
      </c>
      <c r="F394" s="32" t="s">
        <v>607</v>
      </c>
      <c r="G394" s="20" t="str">
        <f>IFERROR(VLOOKUP(VLOOKUP(C394,SRA!B:F,5,0),FUNÇÃO!A:B,2,0),"")</f>
        <v>OP. DE PROD. IND.</v>
      </c>
      <c r="H394" s="14">
        <f>IFERROR(VLOOKUP(C394,SRA!B:T,18,0),"")</f>
        <v>1209.71</v>
      </c>
      <c r="I394" s="14">
        <f>IFERROR(VLOOKUP(C394,SRA!B:T,19,0),"")</f>
        <v>708.95</v>
      </c>
      <c r="J394" s="14">
        <f>IFERROR(VLOOKUP(C394,MARÇO!B:F,3,0),"")</f>
        <v>2100.19</v>
      </c>
      <c r="K394" s="14">
        <f t="shared" si="15"/>
        <v>516.28</v>
      </c>
      <c r="L394" s="14">
        <f>IFERROR(VLOOKUP(C394,MARÇO!B:H,7,0),"")</f>
        <v>1583.91</v>
      </c>
      <c r="M394" s="74" t="str">
        <f>IFERROR(VLOOKUP(C394,FÉRIAS!C:D,2,0),"")</f>
        <v/>
      </c>
    </row>
    <row r="395" spans="2:13" s="36" customFormat="1">
      <c r="B395" s="20">
        <f t="shared" ref="B395:B458" si="16">B394+1</f>
        <v>387</v>
      </c>
      <c r="C395" s="70">
        <v>2933</v>
      </c>
      <c r="D395" s="71" t="s">
        <v>280</v>
      </c>
      <c r="E395" s="20" t="str">
        <f>IFERROR(VLOOKUP(C395,SRA!B:I,8,0),"")</f>
        <v>CLT</v>
      </c>
      <c r="F395" s="32" t="s">
        <v>607</v>
      </c>
      <c r="G395" s="20" t="str">
        <f>IFERROR(VLOOKUP(VLOOKUP(C395,SRA!B:F,5,0),FUNÇÃO!A:B,2,0),"")</f>
        <v>OP. DE PROD. IND.</v>
      </c>
      <c r="H395" s="14">
        <f>IFERROR(VLOOKUP(C395,SRA!B:T,18,0),"")</f>
        <v>1209.71</v>
      </c>
      <c r="I395" s="14">
        <f>IFERROR(VLOOKUP(C395,SRA!B:T,19,0),"")</f>
        <v>0</v>
      </c>
      <c r="J395" s="14">
        <f>IFERROR(VLOOKUP(C395,MARÇO!B:F,3,0),"")</f>
        <v>2419.42</v>
      </c>
      <c r="K395" s="14">
        <f t="shared" si="15"/>
        <v>250.2800000000002</v>
      </c>
      <c r="L395" s="14">
        <f>IFERROR(VLOOKUP(C395,MARÇO!B:H,7,0),"")</f>
        <v>2169.14</v>
      </c>
      <c r="M395" s="74" t="str">
        <f>IFERROR(VLOOKUP(C395,FÉRIAS!C:D,2,0),"")</f>
        <v/>
      </c>
    </row>
    <row r="396" spans="2:13" s="36" customFormat="1">
      <c r="B396" s="20">
        <f t="shared" si="16"/>
        <v>388</v>
      </c>
      <c r="C396" s="70">
        <v>2936</v>
      </c>
      <c r="D396" s="71" t="s">
        <v>281</v>
      </c>
      <c r="E396" s="20" t="str">
        <f>IFERROR(VLOOKUP(C396,SRA!B:I,8,0),"")</f>
        <v>CLT</v>
      </c>
      <c r="F396" s="32" t="s">
        <v>607</v>
      </c>
      <c r="G396" s="20" t="str">
        <f>IFERROR(VLOOKUP(VLOOKUP(C396,SRA!B:F,5,0),FUNÇÃO!A:B,2,0),"")</f>
        <v>OP. DE PROD. IND.</v>
      </c>
      <c r="H396" s="14">
        <f>IFERROR(VLOOKUP(C396,SRA!B:T,18,0),"")</f>
        <v>1209.71</v>
      </c>
      <c r="I396" s="14">
        <f>IFERROR(VLOOKUP(C396,SRA!B:T,19,0),"")</f>
        <v>0</v>
      </c>
      <c r="J396" s="14">
        <f>IFERROR(VLOOKUP(C396,MARÇO!B:F,3,0),"")</f>
        <v>1209.71</v>
      </c>
      <c r="K396" s="14">
        <f t="shared" si="15"/>
        <v>596.83000000000004</v>
      </c>
      <c r="L396" s="14">
        <f>IFERROR(VLOOKUP(C396,MARÇO!B:H,7,0),"")</f>
        <v>612.88</v>
      </c>
      <c r="M396" s="74" t="str">
        <f>IFERROR(VLOOKUP(C396,FÉRIAS!C:D,2,0),"")</f>
        <v/>
      </c>
    </row>
    <row r="397" spans="2:13" s="36" customFormat="1">
      <c r="B397" s="20">
        <f t="shared" si="16"/>
        <v>389</v>
      </c>
      <c r="C397" s="70">
        <v>2937</v>
      </c>
      <c r="D397" s="71" t="s">
        <v>282</v>
      </c>
      <c r="E397" s="20" t="str">
        <f>IFERROR(VLOOKUP(C397,SRA!B:I,8,0),"")</f>
        <v>CLT</v>
      </c>
      <c r="F397" s="32" t="s">
        <v>607</v>
      </c>
      <c r="G397" s="20" t="str">
        <f>IFERROR(VLOOKUP(VLOOKUP(C397,SRA!B:F,5,0),FUNÇÃO!A:B,2,0),"")</f>
        <v>OP. DE PROD. IND.</v>
      </c>
      <c r="H397" s="14">
        <f>IFERROR(VLOOKUP(C397,SRA!B:T,18,0),"")</f>
        <v>1097.25</v>
      </c>
      <c r="I397" s="14">
        <f>IFERROR(VLOOKUP(C397,SRA!B:T,19,0),"")</f>
        <v>0</v>
      </c>
      <c r="J397" s="14">
        <f>IFERROR(VLOOKUP(C397,MARÇO!B:F,3,0),"")</f>
        <v>1100</v>
      </c>
      <c r="K397" s="14">
        <f t="shared" si="15"/>
        <v>256.35000000000002</v>
      </c>
      <c r="L397" s="14">
        <f>IFERROR(VLOOKUP(C397,MARÇO!B:H,7,0),"")</f>
        <v>843.65</v>
      </c>
      <c r="M397" s="74" t="str">
        <f>IFERROR(VLOOKUP(C397,FÉRIAS!C:D,2,0),"")</f>
        <v/>
      </c>
    </row>
    <row r="398" spans="2:13" s="36" customFormat="1">
      <c r="B398" s="20">
        <f t="shared" si="16"/>
        <v>390</v>
      </c>
      <c r="C398" s="70">
        <v>2941</v>
      </c>
      <c r="D398" s="71" t="s">
        <v>283</v>
      </c>
      <c r="E398" s="20" t="str">
        <f>IFERROR(VLOOKUP(C398,SRA!B:I,8,0),"")</f>
        <v>CLT</v>
      </c>
      <c r="F398" s="32" t="s">
        <v>621</v>
      </c>
      <c r="G398" s="20" t="str">
        <f>IFERROR(VLOOKUP(VLOOKUP(C398,SRA!B:F,5,0),FUNÇÃO!A:B,2,0),"")</f>
        <v>TEC. EM ADM. E FI</v>
      </c>
      <c r="H398" s="14">
        <f>IFERROR(VLOOKUP(C398,SRA!B:T,18,0),"")</f>
        <v>1614.36</v>
      </c>
      <c r="I398" s="14">
        <f>IFERROR(VLOOKUP(C398,SRA!B:T,19,0),"")</f>
        <v>708.95</v>
      </c>
      <c r="J398" s="14">
        <f>IFERROR(VLOOKUP(C398,MARÇO!B:F,3,0),"")</f>
        <v>6674.69</v>
      </c>
      <c r="K398" s="14">
        <f t="shared" si="15"/>
        <v>3691.72</v>
      </c>
      <c r="L398" s="14">
        <f>IFERROR(VLOOKUP(C398,MARÇO!B:H,7,0),"")</f>
        <v>2982.97</v>
      </c>
      <c r="M398" s="74" t="str">
        <f>IFERROR(VLOOKUP(C398,FÉRIAS!C:D,2,0),"")</f>
        <v>DANIELLE MARIA P NASCIMENTO</v>
      </c>
    </row>
    <row r="399" spans="2:13" s="36" customFormat="1">
      <c r="B399" s="20">
        <f t="shared" si="16"/>
        <v>391</v>
      </c>
      <c r="C399" s="70">
        <v>2942</v>
      </c>
      <c r="D399" s="71" t="s">
        <v>284</v>
      </c>
      <c r="E399" s="20" t="str">
        <f>IFERROR(VLOOKUP(C399,SRA!B:I,8,0),"")</f>
        <v>CLT</v>
      </c>
      <c r="F399" s="32" t="s">
        <v>607</v>
      </c>
      <c r="G399" s="20" t="str">
        <f>IFERROR(VLOOKUP(VLOOKUP(C399,SRA!B:F,5,0),FUNÇÃO!A:B,2,0),"")</f>
        <v>OP. DE PROD. IND.</v>
      </c>
      <c r="H399" s="14">
        <f>IFERROR(VLOOKUP(C399,SRA!B:T,18,0),"")</f>
        <v>1209.72</v>
      </c>
      <c r="I399" s="14">
        <f>IFERROR(VLOOKUP(C399,SRA!B:T,19,0),"")</f>
        <v>0</v>
      </c>
      <c r="J399" s="14">
        <f>IFERROR(VLOOKUP(C399,MARÇO!B:F,3,0),"")</f>
        <v>1209.72</v>
      </c>
      <c r="K399" s="14">
        <f t="shared" si="15"/>
        <v>432.5</v>
      </c>
      <c r="L399" s="14">
        <f>IFERROR(VLOOKUP(C399,MARÇO!B:H,7,0),"")</f>
        <v>777.22</v>
      </c>
      <c r="M399" s="74" t="str">
        <f>IFERROR(VLOOKUP(C399,FÉRIAS!C:D,2,0),"")</f>
        <v/>
      </c>
    </row>
    <row r="400" spans="2:13" s="36" customFormat="1">
      <c r="B400" s="20">
        <f t="shared" si="16"/>
        <v>392</v>
      </c>
      <c r="C400" s="70">
        <v>2943</v>
      </c>
      <c r="D400" s="71" t="s">
        <v>285</v>
      </c>
      <c r="E400" s="20" t="str">
        <f>IFERROR(VLOOKUP(C400,SRA!B:I,8,0),"")</f>
        <v>CLT</v>
      </c>
      <c r="F400" s="32" t="s">
        <v>607</v>
      </c>
      <c r="G400" s="20" t="str">
        <f>IFERROR(VLOOKUP(VLOOKUP(C400,SRA!B:F,5,0),FUNÇÃO!A:B,2,0),"")</f>
        <v>OP. DE PROD. IND.</v>
      </c>
      <c r="H400" s="14">
        <f>IFERROR(VLOOKUP(C400,SRA!B:T,18,0),"")</f>
        <v>1097.25</v>
      </c>
      <c r="I400" s="14">
        <f>IFERROR(VLOOKUP(C400,SRA!B:T,19,0),"")</f>
        <v>0</v>
      </c>
      <c r="J400" s="14">
        <f>IFERROR(VLOOKUP(C400,MARÇO!B:F,3,0),"")</f>
        <v>1651.21</v>
      </c>
      <c r="K400" s="14">
        <f t="shared" si="15"/>
        <v>317.62000000000012</v>
      </c>
      <c r="L400" s="14">
        <f>IFERROR(VLOOKUP(C400,MARÇO!B:H,7,0),"")</f>
        <v>1333.59</v>
      </c>
      <c r="M400" s="74" t="str">
        <f>IFERROR(VLOOKUP(C400,FÉRIAS!C:D,2,0),"")</f>
        <v/>
      </c>
    </row>
    <row r="401" spans="2:13" s="36" customFormat="1">
      <c r="B401" s="20">
        <f t="shared" si="16"/>
        <v>393</v>
      </c>
      <c r="C401" s="70">
        <v>2962</v>
      </c>
      <c r="D401" s="71" t="s">
        <v>494</v>
      </c>
      <c r="E401" s="20" t="str">
        <f>IFERROR(VLOOKUP(C401,SRA!B:I,8,0),"")</f>
        <v>CLT</v>
      </c>
      <c r="F401" s="32" t="s">
        <v>607</v>
      </c>
      <c r="G401" s="20" t="str">
        <f>IFERROR(VLOOKUP(VLOOKUP(C401,SRA!B:F,5,0),FUNÇÃO!A:B,2,0),"")</f>
        <v>TEC. EM ADM. E VE</v>
      </c>
      <c r="H401" s="14">
        <f>IFERROR(VLOOKUP(C401,SRA!B:T,18,0),"")</f>
        <v>1537.47</v>
      </c>
      <c r="I401" s="14">
        <f>IFERROR(VLOOKUP(C401,SRA!B:T,19,0),"")</f>
        <v>174.95</v>
      </c>
      <c r="J401" s="14">
        <f>IFERROR(VLOOKUP(C401,MARÇO!B:F,3,0),"")</f>
        <v>1982.72</v>
      </c>
      <c r="K401" s="14">
        <f t="shared" si="15"/>
        <v>595.97</v>
      </c>
      <c r="L401" s="14">
        <f>IFERROR(VLOOKUP(C401,MARÇO!B:H,7,0),"")</f>
        <v>1386.75</v>
      </c>
      <c r="M401" s="74" t="str">
        <f>IFERROR(VLOOKUP(C401,FÉRIAS!C:D,2,0),"")</f>
        <v/>
      </c>
    </row>
    <row r="402" spans="2:13" s="36" customFormat="1">
      <c r="B402" s="20">
        <f t="shared" si="16"/>
        <v>394</v>
      </c>
      <c r="C402" s="70">
        <v>2967</v>
      </c>
      <c r="D402" s="71" t="s">
        <v>428</v>
      </c>
      <c r="E402" s="20" t="str">
        <f>IFERROR(VLOOKUP(C402,SRA!B:I,8,0),"")</f>
        <v>CLT</v>
      </c>
      <c r="F402" s="32" t="s">
        <v>607</v>
      </c>
      <c r="G402" s="20" t="str">
        <f>IFERROR(VLOOKUP(VLOOKUP(C402,SRA!B:F,5,0),FUNÇÃO!A:B,2,0),"")</f>
        <v>ANA ASS FARMACEUT</v>
      </c>
      <c r="H402" s="14">
        <f>IFERROR(VLOOKUP(C402,SRA!B:T,18,0),"")</f>
        <v>3414.1</v>
      </c>
      <c r="I402" s="14">
        <f>IFERROR(VLOOKUP(C402,SRA!B:T,19,0),"")</f>
        <v>0</v>
      </c>
      <c r="J402" s="14">
        <f>IFERROR(VLOOKUP(C402,MARÇO!B:F,3,0),"")</f>
        <v>5408.02</v>
      </c>
      <c r="K402" s="14">
        <f t="shared" si="15"/>
        <v>1745.0500000000006</v>
      </c>
      <c r="L402" s="14">
        <f>IFERROR(VLOOKUP(C402,MARÇO!B:H,7,0),"")</f>
        <v>3662.97</v>
      </c>
      <c r="M402" s="74" t="str">
        <f>IFERROR(VLOOKUP(C402,FÉRIAS!C:D,2,0),"")</f>
        <v/>
      </c>
    </row>
    <row r="403" spans="2:13" s="36" customFormat="1">
      <c r="B403" s="20">
        <f t="shared" si="16"/>
        <v>395</v>
      </c>
      <c r="C403" s="70">
        <v>2969</v>
      </c>
      <c r="D403" s="71" t="s">
        <v>287</v>
      </c>
      <c r="E403" s="20" t="str">
        <f>IFERROR(VLOOKUP(C403,SRA!B:I,8,0),"")</f>
        <v>CLT</v>
      </c>
      <c r="F403" s="32" t="s">
        <v>607</v>
      </c>
      <c r="G403" s="20" t="str">
        <f>IFERROR(VLOOKUP(VLOOKUP(C403,SRA!B:F,5,0),FUNÇÃO!A:B,2,0),"")</f>
        <v>TEC. EM ADM. E VE</v>
      </c>
      <c r="H403" s="14">
        <f>IFERROR(VLOOKUP(C403,SRA!B:T,18,0),"")</f>
        <v>1537.48</v>
      </c>
      <c r="I403" s="14">
        <f>IFERROR(VLOOKUP(C403,SRA!B:T,19,0),"")</f>
        <v>930.5</v>
      </c>
      <c r="J403" s="14">
        <f>IFERROR(VLOOKUP(C403,MARÇO!B:F,3,0),"")</f>
        <v>2467.98</v>
      </c>
      <c r="K403" s="14">
        <f t="shared" si="15"/>
        <v>583.75</v>
      </c>
      <c r="L403" s="14">
        <f>IFERROR(VLOOKUP(C403,MARÇO!B:H,7,0),"")</f>
        <v>1884.23</v>
      </c>
      <c r="M403" s="74" t="str">
        <f>IFERROR(VLOOKUP(C403,FÉRIAS!C:D,2,0),"")</f>
        <v/>
      </c>
    </row>
    <row r="404" spans="2:13" s="36" customFormat="1">
      <c r="B404" s="20">
        <f t="shared" si="16"/>
        <v>396</v>
      </c>
      <c r="C404" s="70">
        <v>2970</v>
      </c>
      <c r="D404" s="71" t="s">
        <v>429</v>
      </c>
      <c r="E404" s="20" t="str">
        <f>IFERROR(VLOOKUP(C404,SRA!B:I,8,0),"")</f>
        <v>CLT</v>
      </c>
      <c r="F404" s="32" t="s">
        <v>747</v>
      </c>
      <c r="G404" s="20" t="str">
        <f>IFERROR(VLOOKUP(VLOOKUP(C404,SRA!B:F,5,0),FUNÇÃO!A:B,2,0),"")</f>
        <v>TEC. EM ADM. E VE</v>
      </c>
      <c r="H404" s="14">
        <f>IFERROR(VLOOKUP(C404,SRA!B:T,18,0),"")</f>
        <v>1537.47</v>
      </c>
      <c r="I404" s="14">
        <f>IFERROR(VLOOKUP(C404,SRA!B:T,19,0),"")</f>
        <v>0</v>
      </c>
      <c r="J404" s="14">
        <f>IFERROR(VLOOKUP(C404,MARÇO!B:F,3,0),"")</f>
        <v>2078.0700000000002</v>
      </c>
      <c r="K404" s="14">
        <f t="shared" si="15"/>
        <v>914.6400000000001</v>
      </c>
      <c r="L404" s="14">
        <f>IFERROR(VLOOKUP(C404,MARÇO!B:H,7,0),"")</f>
        <v>1163.43</v>
      </c>
      <c r="M404" s="74" t="str">
        <f>IFERROR(VLOOKUP(C404,FÉRIAS!C:D,2,0),"")</f>
        <v/>
      </c>
    </row>
    <row r="405" spans="2:13" s="36" customFormat="1">
      <c r="B405" s="20">
        <f t="shared" si="16"/>
        <v>397</v>
      </c>
      <c r="C405" s="70">
        <v>2971</v>
      </c>
      <c r="D405" s="71" t="s">
        <v>484</v>
      </c>
      <c r="E405" s="20" t="str">
        <f>IFERROR(VLOOKUP(C405,SRA!B:I,8,0),"")</f>
        <v>CLT</v>
      </c>
      <c r="F405" s="32" t="s">
        <v>607</v>
      </c>
      <c r="G405" s="20" t="str">
        <f>IFERROR(VLOOKUP(VLOOKUP(C405,SRA!B:F,5,0),FUNÇÃO!A:B,2,0),"")</f>
        <v>TEC. EM ADM. E VE</v>
      </c>
      <c r="H405" s="14">
        <f>IFERROR(VLOOKUP(C405,SRA!B:T,18,0),"")</f>
        <v>1537.47</v>
      </c>
      <c r="I405" s="14">
        <f>IFERROR(VLOOKUP(C405,SRA!B:T,19,0),"")</f>
        <v>0</v>
      </c>
      <c r="J405" s="14">
        <f>IFERROR(VLOOKUP(C405,MARÇO!B:F,3,0),"")</f>
        <v>1537.47</v>
      </c>
      <c r="K405" s="14">
        <f t="shared" si="15"/>
        <v>483.42000000000007</v>
      </c>
      <c r="L405" s="14">
        <f>IFERROR(VLOOKUP(C405,MARÇO!B:H,7,0),"")</f>
        <v>1054.05</v>
      </c>
      <c r="M405" s="74" t="str">
        <f>IFERROR(VLOOKUP(C405,FÉRIAS!C:D,2,0),"")</f>
        <v/>
      </c>
    </row>
    <row r="406" spans="2:13" s="36" customFormat="1">
      <c r="B406" s="20">
        <f t="shared" si="16"/>
        <v>398</v>
      </c>
      <c r="C406" s="70">
        <v>2973</v>
      </c>
      <c r="D406" s="71" t="s">
        <v>438</v>
      </c>
      <c r="E406" s="20" t="str">
        <f>IFERROR(VLOOKUP(C406,SRA!B:I,8,0),"")</f>
        <v>CLT</v>
      </c>
      <c r="F406" s="32" t="s">
        <v>607</v>
      </c>
      <c r="G406" s="20" t="str">
        <f>IFERROR(VLOOKUP(VLOOKUP(C406,SRA!B:F,5,0),FUNÇÃO!A:B,2,0),"")</f>
        <v>TEC. EM ADM. E VE</v>
      </c>
      <c r="H406" s="14">
        <f>IFERROR(VLOOKUP(C406,SRA!B:T,18,0),"")</f>
        <v>1537.47</v>
      </c>
      <c r="I406" s="14">
        <f>IFERROR(VLOOKUP(C406,SRA!B:T,19,0),"")</f>
        <v>174.95</v>
      </c>
      <c r="J406" s="14">
        <f>IFERROR(VLOOKUP(C406,MARÇO!B:F,3,0),"")</f>
        <v>1712.42</v>
      </c>
      <c r="K406" s="14">
        <f t="shared" si="15"/>
        <v>1121.31</v>
      </c>
      <c r="L406" s="14">
        <f>IFERROR(VLOOKUP(C406,MARÇO!B:H,7,0),"")</f>
        <v>591.11</v>
      </c>
      <c r="M406" s="74" t="str">
        <f>IFERROR(VLOOKUP(C406,FÉRIAS!C:D,2,0),"")</f>
        <v/>
      </c>
    </row>
    <row r="407" spans="2:13" s="36" customFormat="1">
      <c r="B407" s="20">
        <f t="shared" si="16"/>
        <v>399</v>
      </c>
      <c r="C407" s="70">
        <v>2974</v>
      </c>
      <c r="D407" s="71" t="s">
        <v>439</v>
      </c>
      <c r="E407" s="20" t="str">
        <f>IFERROR(VLOOKUP(C407,SRA!B:I,8,0),"")</f>
        <v>CLT</v>
      </c>
      <c r="F407" s="32" t="s">
        <v>607</v>
      </c>
      <c r="G407" s="20" t="str">
        <f>IFERROR(VLOOKUP(VLOOKUP(C407,SRA!B:F,5,0),FUNÇÃO!A:B,2,0),"")</f>
        <v>TEC. EM ADM. E VE</v>
      </c>
      <c r="H407" s="14">
        <f>IFERROR(VLOOKUP(C407,SRA!B:T,18,0),"")</f>
        <v>1537.47</v>
      </c>
      <c r="I407" s="14">
        <f>IFERROR(VLOOKUP(C407,SRA!B:T,19,0),"")</f>
        <v>0</v>
      </c>
      <c r="J407" s="14">
        <f>IFERROR(VLOOKUP(C407,MARÇO!B:F,3,0),"")</f>
        <v>1537.47</v>
      </c>
      <c r="K407" s="14">
        <f t="shared" si="15"/>
        <v>716.11</v>
      </c>
      <c r="L407" s="14">
        <f>IFERROR(VLOOKUP(C407,MARÇO!B:H,7,0),"")</f>
        <v>821.36</v>
      </c>
      <c r="M407" s="74" t="str">
        <f>IFERROR(VLOOKUP(C407,FÉRIAS!C:D,2,0),"")</f>
        <v/>
      </c>
    </row>
    <row r="408" spans="2:13" s="36" customFormat="1">
      <c r="B408" s="20">
        <f t="shared" si="16"/>
        <v>400</v>
      </c>
      <c r="C408" s="70">
        <v>2977</v>
      </c>
      <c r="D408" s="71" t="s">
        <v>453</v>
      </c>
      <c r="E408" s="20" t="str">
        <f>IFERROR(VLOOKUP(C408,SRA!B:I,8,0),"")</f>
        <v>CLT</v>
      </c>
      <c r="F408" s="32" t="s">
        <v>607</v>
      </c>
      <c r="G408" s="20" t="str">
        <f>IFERROR(VLOOKUP(VLOOKUP(C408,SRA!B:F,5,0),FUNÇÃO!A:B,2,0),"")</f>
        <v>ANA ASS FARMACEUT</v>
      </c>
      <c r="H408" s="14">
        <f>IFERROR(VLOOKUP(C408,SRA!B:T,18,0),"")</f>
        <v>3414.1</v>
      </c>
      <c r="I408" s="14">
        <f>IFERROR(VLOOKUP(C408,SRA!B:T,19,0),"")</f>
        <v>0</v>
      </c>
      <c r="J408" s="14">
        <f>IFERROR(VLOOKUP(C408,MARÇO!B:F,3,0),"")</f>
        <v>3414.1</v>
      </c>
      <c r="K408" s="14">
        <f t="shared" si="15"/>
        <v>463.4699999999998</v>
      </c>
      <c r="L408" s="14">
        <f>IFERROR(VLOOKUP(C408,MARÇO!B:H,7,0),"")</f>
        <v>2950.63</v>
      </c>
      <c r="M408" s="74" t="str">
        <f>IFERROR(VLOOKUP(C408,FÉRIAS!C:D,2,0),"")</f>
        <v/>
      </c>
    </row>
    <row r="409" spans="2:13" s="36" customFormat="1">
      <c r="B409" s="20">
        <f t="shared" si="16"/>
        <v>401</v>
      </c>
      <c r="C409" s="70">
        <v>2978</v>
      </c>
      <c r="D409" s="71" t="s">
        <v>454</v>
      </c>
      <c r="E409" s="20" t="str">
        <f>IFERROR(VLOOKUP(C409,SRA!B:I,8,0),"")</f>
        <v>CLT</v>
      </c>
      <c r="F409" s="32" t="s">
        <v>607</v>
      </c>
      <c r="G409" s="20" t="str">
        <f>IFERROR(VLOOKUP(VLOOKUP(C409,SRA!B:F,5,0),FUNÇÃO!A:B,2,0),"")</f>
        <v>TEC. EM ADM. E VE</v>
      </c>
      <c r="H409" s="14">
        <f>IFERROR(VLOOKUP(C409,SRA!B:T,18,0),"")</f>
        <v>1537.47</v>
      </c>
      <c r="I409" s="14">
        <f>IFERROR(VLOOKUP(C409,SRA!B:T,19,0),"")</f>
        <v>174.95</v>
      </c>
      <c r="J409" s="14">
        <f>IFERROR(VLOOKUP(C409,MARÇO!B:F,3,0),"")</f>
        <v>1924.4</v>
      </c>
      <c r="K409" s="14">
        <f t="shared" si="15"/>
        <v>149.86000000000013</v>
      </c>
      <c r="L409" s="14">
        <f>IFERROR(VLOOKUP(C409,MARÇO!B:H,7,0),"")</f>
        <v>1774.54</v>
      </c>
      <c r="M409" s="74" t="str">
        <f>IFERROR(VLOOKUP(C409,FÉRIAS!C:D,2,0),"")</f>
        <v/>
      </c>
    </row>
    <row r="410" spans="2:13" s="36" customFormat="1">
      <c r="B410" s="20">
        <f t="shared" si="16"/>
        <v>402</v>
      </c>
      <c r="C410" s="70">
        <v>2982</v>
      </c>
      <c r="D410" s="71" t="s">
        <v>288</v>
      </c>
      <c r="E410" s="20" t="str">
        <f>IFERROR(VLOOKUP(C410,SRA!B:I,8,0),"")</f>
        <v>CLT</v>
      </c>
      <c r="F410" s="32" t="s">
        <v>607</v>
      </c>
      <c r="G410" s="20" t="str">
        <f>IFERROR(VLOOKUP(VLOOKUP(C410,SRA!B:F,5,0),FUNÇÃO!A:B,2,0),"")</f>
        <v>ENFERMEIRO TRABAL</v>
      </c>
      <c r="H410" s="14">
        <f>IFERROR(VLOOKUP(C410,SRA!B:T,18,0),"")</f>
        <v>2675.02</v>
      </c>
      <c r="I410" s="14">
        <f>IFERROR(VLOOKUP(C410,SRA!B:T,19,0),"")</f>
        <v>0</v>
      </c>
      <c r="J410" s="14">
        <f>IFERROR(VLOOKUP(C410,MARÇO!B:F,3,0),"")</f>
        <v>3112.23</v>
      </c>
      <c r="K410" s="14">
        <f t="shared" si="15"/>
        <v>924.16000000000031</v>
      </c>
      <c r="L410" s="14">
        <f>IFERROR(VLOOKUP(C410,MARÇO!B:H,7,0),"")</f>
        <v>2188.0699999999997</v>
      </c>
      <c r="M410" s="74" t="str">
        <f>IFERROR(VLOOKUP(C410,FÉRIAS!C:D,2,0),"")</f>
        <v/>
      </c>
    </row>
    <row r="411" spans="2:13" s="36" customFormat="1">
      <c r="B411" s="20">
        <f t="shared" si="16"/>
        <v>403</v>
      </c>
      <c r="C411" s="70">
        <v>2983</v>
      </c>
      <c r="D411" s="71" t="s">
        <v>289</v>
      </c>
      <c r="E411" s="20" t="str">
        <f>IFERROR(VLOOKUP(C411,SRA!B:I,8,0),"")</f>
        <v>CLT</v>
      </c>
      <c r="F411" s="32" t="s">
        <v>747</v>
      </c>
      <c r="G411" s="20" t="str">
        <f>IFERROR(VLOOKUP(VLOOKUP(C411,SRA!B:F,5,0),FUNÇÃO!A:B,2,0),"")</f>
        <v>TEC EM SEG DO TRA</v>
      </c>
      <c r="H411" s="14">
        <f>IFERROR(VLOOKUP(C411,SRA!B:T,18,0),"")</f>
        <v>1537.47</v>
      </c>
      <c r="I411" s="14">
        <f>IFERROR(VLOOKUP(C411,SRA!B:T,19,0),"")</f>
        <v>708.95</v>
      </c>
      <c r="J411" s="14">
        <f>IFERROR(VLOOKUP(C411,MARÇO!B:F,3,0),"")</f>
        <v>2493.4299999999998</v>
      </c>
      <c r="K411" s="14">
        <f t="shared" si="15"/>
        <v>633.81999999999971</v>
      </c>
      <c r="L411" s="14">
        <f>IFERROR(VLOOKUP(C411,MARÇO!B:H,7,0),"")</f>
        <v>1859.6100000000001</v>
      </c>
      <c r="M411" s="74" t="str">
        <f>IFERROR(VLOOKUP(C411,FÉRIAS!C:D,2,0),"")</f>
        <v/>
      </c>
    </row>
    <row r="412" spans="2:13" s="36" customFormat="1">
      <c r="B412" s="20">
        <f t="shared" si="16"/>
        <v>404</v>
      </c>
      <c r="C412" s="70">
        <v>2988</v>
      </c>
      <c r="D412" s="71" t="s">
        <v>290</v>
      </c>
      <c r="E412" s="20" t="str">
        <f>IFERROR(VLOOKUP(C412,SRA!B:I,8,0),"")</f>
        <v>CLT</v>
      </c>
      <c r="F412" s="32" t="s">
        <v>607</v>
      </c>
      <c r="G412" s="20" t="str">
        <f>IFERROR(VLOOKUP(VLOOKUP(C412,SRA!B:F,5,0),FUNÇÃO!A:B,2,0),"")</f>
        <v>ANALISTA FINANCEI</v>
      </c>
      <c r="H412" s="14">
        <f>IFERROR(VLOOKUP(C412,SRA!B:T,18,0),"")</f>
        <v>2675.02</v>
      </c>
      <c r="I412" s="14">
        <f>IFERROR(VLOOKUP(C412,SRA!B:T,19,0),"")</f>
        <v>0</v>
      </c>
      <c r="J412" s="14">
        <f>IFERROR(VLOOKUP(C412,MARÇO!B:F,3,0),"")</f>
        <v>3029.49</v>
      </c>
      <c r="K412" s="14">
        <f t="shared" si="15"/>
        <v>1189.2299999999998</v>
      </c>
      <c r="L412" s="14">
        <f>IFERROR(VLOOKUP(C412,MARÇO!B:H,7,0),"")</f>
        <v>1840.26</v>
      </c>
      <c r="M412" s="74" t="str">
        <f>IFERROR(VLOOKUP(C412,FÉRIAS!C:D,2,0),"")</f>
        <v/>
      </c>
    </row>
    <row r="413" spans="2:13" s="36" customFormat="1">
      <c r="B413" s="20">
        <f t="shared" si="16"/>
        <v>405</v>
      </c>
      <c r="C413" s="70">
        <v>2990</v>
      </c>
      <c r="D413" s="71" t="s">
        <v>291</v>
      </c>
      <c r="E413" s="20" t="str">
        <f>IFERROR(VLOOKUP(C413,SRA!B:I,8,0),"")</f>
        <v>CLT</v>
      </c>
      <c r="F413" s="32" t="s">
        <v>607</v>
      </c>
      <c r="G413" s="20" t="str">
        <f>IFERROR(VLOOKUP(VLOOKUP(C413,SRA!B:F,5,0),FUNÇÃO!A:B,2,0),"")</f>
        <v>TEC. CONTABIL</v>
      </c>
      <c r="H413" s="14">
        <f>IFERROR(VLOOKUP(C413,SRA!B:T,18,0),"")</f>
        <v>1537.47</v>
      </c>
      <c r="I413" s="14">
        <f>IFERROR(VLOOKUP(C413,SRA!B:T,19,0),"")</f>
        <v>0</v>
      </c>
      <c r="J413" s="14">
        <f>IFERROR(VLOOKUP(C413,MARÇO!B:F,3,0),"")</f>
        <v>1587.42</v>
      </c>
      <c r="K413" s="14">
        <f t="shared" si="15"/>
        <v>653.86000000000013</v>
      </c>
      <c r="L413" s="14">
        <f>IFERROR(VLOOKUP(C413,MARÇO!B:H,7,0),"")</f>
        <v>933.56</v>
      </c>
      <c r="M413" s="74" t="str">
        <f>IFERROR(VLOOKUP(C413,FÉRIAS!C:D,2,0),"")</f>
        <v/>
      </c>
    </row>
    <row r="414" spans="2:13" s="36" customFormat="1">
      <c r="B414" s="20">
        <f t="shared" si="16"/>
        <v>406</v>
      </c>
      <c r="C414" s="70">
        <v>2991</v>
      </c>
      <c r="D414" s="71" t="s">
        <v>292</v>
      </c>
      <c r="E414" s="20" t="str">
        <f>IFERROR(VLOOKUP(C414,SRA!B:I,8,0),"")</f>
        <v>CLT</v>
      </c>
      <c r="F414" s="32" t="s">
        <v>607</v>
      </c>
      <c r="G414" s="20" t="str">
        <f>IFERROR(VLOOKUP(VLOOKUP(C414,SRA!B:F,5,0),FUNÇÃO!A:B,2,0),"")</f>
        <v>TEC. CONTABIL</v>
      </c>
      <c r="H414" s="14">
        <f>IFERROR(VLOOKUP(C414,SRA!B:T,18,0),"")</f>
        <v>1537.47</v>
      </c>
      <c r="I414" s="14">
        <f>IFERROR(VLOOKUP(C414,SRA!B:T,19,0),"")</f>
        <v>708.95</v>
      </c>
      <c r="J414" s="14">
        <f>IFERROR(VLOOKUP(C414,MARÇO!B:F,3,0),"")</f>
        <v>2296.37</v>
      </c>
      <c r="K414" s="14">
        <f t="shared" si="15"/>
        <v>428.91999999999985</v>
      </c>
      <c r="L414" s="14">
        <f>IFERROR(VLOOKUP(C414,MARÇO!B:H,7,0),"")</f>
        <v>1867.45</v>
      </c>
      <c r="M414" s="74" t="str">
        <f>IFERROR(VLOOKUP(C414,FÉRIAS!C:D,2,0),"")</f>
        <v/>
      </c>
    </row>
    <row r="415" spans="2:13" s="36" customFormat="1">
      <c r="B415" s="20">
        <f t="shared" si="16"/>
        <v>407</v>
      </c>
      <c r="C415" s="70">
        <v>2995</v>
      </c>
      <c r="D415" s="71" t="s">
        <v>293</v>
      </c>
      <c r="E415" s="20" t="str">
        <f>IFERROR(VLOOKUP(C415,SRA!B:I,8,0),"")</f>
        <v>CLT</v>
      </c>
      <c r="F415" s="32" t="s">
        <v>621</v>
      </c>
      <c r="G415" s="20" t="str">
        <f>IFERROR(VLOOKUP(VLOOKUP(C415,SRA!B:F,5,0),FUNÇÃO!A:B,2,0),"")</f>
        <v>ANALISTA QUALI IN</v>
      </c>
      <c r="H415" s="14">
        <f>IFERROR(VLOOKUP(C415,SRA!B:T,18,0),"")</f>
        <v>4656.5600000000004</v>
      </c>
      <c r="I415" s="14">
        <f>IFERROR(VLOOKUP(C415,SRA!B:T,19,0),"")</f>
        <v>1993.92</v>
      </c>
      <c r="J415" s="14">
        <f>IFERROR(VLOOKUP(C415,MARÇO!B:F,3,0),"")</f>
        <v>9197.0400000000009</v>
      </c>
      <c r="K415" s="14">
        <f t="shared" si="15"/>
        <v>8862.3100000000013</v>
      </c>
      <c r="L415" s="14">
        <f>IFERROR(VLOOKUP(C415,MARÇO!B:H,7,0),"")</f>
        <v>334.73</v>
      </c>
      <c r="M415" s="74" t="str">
        <f>IFERROR(VLOOKUP(C415,FÉRIAS!C:D,2,0),"")</f>
        <v>FLAVIELLE MARTINS DE MELO</v>
      </c>
    </row>
    <row r="416" spans="2:13" s="36" customFormat="1">
      <c r="B416" s="20">
        <f t="shared" si="16"/>
        <v>408</v>
      </c>
      <c r="C416" s="70">
        <v>2996</v>
      </c>
      <c r="D416" s="71" t="s">
        <v>294</v>
      </c>
      <c r="E416" s="20" t="str">
        <f>IFERROR(VLOOKUP(C416,SRA!B:I,8,0),"")</f>
        <v>CLT</v>
      </c>
      <c r="F416" s="32" t="s">
        <v>607</v>
      </c>
      <c r="G416" s="20" t="str">
        <f>IFERROR(VLOOKUP(VLOOKUP(C416,SRA!B:F,5,0),FUNÇÃO!A:B,2,0),"")</f>
        <v>ANALISTA QUALI IN</v>
      </c>
      <c r="H416" s="14">
        <f>IFERROR(VLOOKUP(C416,SRA!B:T,18,0),"")</f>
        <v>4656.5600000000004</v>
      </c>
      <c r="I416" s="14">
        <f>IFERROR(VLOOKUP(C416,SRA!B:T,19,0),"")</f>
        <v>0</v>
      </c>
      <c r="J416" s="14">
        <f>IFERROR(VLOOKUP(C416,MARÇO!B:F,3,0),"")</f>
        <v>4926.8599999999997</v>
      </c>
      <c r="K416" s="14">
        <f t="shared" si="15"/>
        <v>1927.7099999999996</v>
      </c>
      <c r="L416" s="14">
        <f>IFERROR(VLOOKUP(C416,MARÇO!B:H,7,0),"")</f>
        <v>2999.15</v>
      </c>
      <c r="M416" s="74" t="str">
        <f>IFERROR(VLOOKUP(C416,FÉRIAS!C:D,2,0),"")</f>
        <v/>
      </c>
    </row>
    <row r="417" spans="2:13" s="36" customFormat="1">
      <c r="B417" s="20">
        <f t="shared" si="16"/>
        <v>409</v>
      </c>
      <c r="C417" s="70">
        <v>2997</v>
      </c>
      <c r="D417" s="71" t="s">
        <v>295</v>
      </c>
      <c r="E417" s="20" t="str">
        <f>IFERROR(VLOOKUP(C417,SRA!B:I,8,0),"")</f>
        <v>CLT</v>
      </c>
      <c r="F417" s="32" t="s">
        <v>607</v>
      </c>
      <c r="G417" s="20" t="str">
        <f>IFERROR(VLOOKUP(VLOOKUP(C417,SRA!B:F,5,0),FUNÇÃO!A:B,2,0),"")</f>
        <v>ANALISTA QUALI IN</v>
      </c>
      <c r="H417" s="14">
        <f>IFERROR(VLOOKUP(C417,SRA!B:T,18,0),"")</f>
        <v>4656.5600000000004</v>
      </c>
      <c r="I417" s="14">
        <f>IFERROR(VLOOKUP(C417,SRA!B:T,19,0),"")</f>
        <v>0</v>
      </c>
      <c r="J417" s="14">
        <f>IFERROR(VLOOKUP(C417,MARÇO!B:F,3,0),"")</f>
        <v>4859.9799999999996</v>
      </c>
      <c r="K417" s="14">
        <f t="shared" si="15"/>
        <v>927.96999999999935</v>
      </c>
      <c r="L417" s="14">
        <f>IFERROR(VLOOKUP(C417,MARÇO!B:H,7,0),"")</f>
        <v>3932.01</v>
      </c>
      <c r="M417" s="74" t="str">
        <f>IFERROR(VLOOKUP(C417,FÉRIAS!C:D,2,0),"")</f>
        <v/>
      </c>
    </row>
    <row r="418" spans="2:13" s="36" customFormat="1">
      <c r="B418" s="20">
        <f t="shared" si="16"/>
        <v>410</v>
      </c>
      <c r="C418" s="70">
        <v>2998</v>
      </c>
      <c r="D418" s="71" t="s">
        <v>296</v>
      </c>
      <c r="E418" s="20" t="str">
        <f>IFERROR(VLOOKUP(C418,SRA!B:I,8,0),"")</f>
        <v>CLT</v>
      </c>
      <c r="F418" s="32" t="s">
        <v>607</v>
      </c>
      <c r="G418" s="20" t="str">
        <f>IFERROR(VLOOKUP(VLOOKUP(C418,SRA!B:F,5,0),FUNÇÃO!A:B,2,0),"")</f>
        <v>ANALISTA QUALI IN</v>
      </c>
      <c r="H418" s="14">
        <f>IFERROR(VLOOKUP(C418,SRA!B:T,18,0),"")</f>
        <v>4656.5600000000004</v>
      </c>
      <c r="I418" s="14">
        <f>IFERROR(VLOOKUP(C418,SRA!B:T,19,0),"")</f>
        <v>5739.47</v>
      </c>
      <c r="J418" s="14">
        <f>IFERROR(VLOOKUP(C418,MARÇO!B:F,3,0),"")</f>
        <v>10666.33</v>
      </c>
      <c r="K418" s="14">
        <f t="shared" si="15"/>
        <v>4001.0299999999997</v>
      </c>
      <c r="L418" s="14">
        <f>IFERROR(VLOOKUP(C418,MARÇO!B:H,7,0),"")</f>
        <v>6665.3</v>
      </c>
      <c r="M418" s="74" t="str">
        <f>IFERROR(VLOOKUP(C418,FÉRIAS!C:D,2,0),"")</f>
        <v/>
      </c>
    </row>
    <row r="419" spans="2:13" s="36" customFormat="1">
      <c r="B419" s="20">
        <f t="shared" si="16"/>
        <v>411</v>
      </c>
      <c r="C419" s="70">
        <v>3000</v>
      </c>
      <c r="D419" s="71" t="s">
        <v>297</v>
      </c>
      <c r="E419" s="20" t="str">
        <f>IFERROR(VLOOKUP(C419,SRA!B:I,8,0),"")</f>
        <v>CLT</v>
      </c>
      <c r="F419" s="32" t="s">
        <v>621</v>
      </c>
      <c r="G419" s="20" t="str">
        <f>IFERROR(VLOOKUP(VLOOKUP(C419,SRA!B:F,5,0),FUNÇÃO!A:B,2,0),"")</f>
        <v>TEC.EM QUALIDADE</v>
      </c>
      <c r="H419" s="14">
        <f>IFERROR(VLOOKUP(C419,SRA!B:T,18,0),"")</f>
        <v>1537.47</v>
      </c>
      <c r="I419" s="14">
        <f>IFERROR(VLOOKUP(C419,SRA!B:T,19,0),"")</f>
        <v>0</v>
      </c>
      <c r="J419" s="14">
        <f>IFERROR(VLOOKUP(C419,MARÇO!B:F,3,0),"")</f>
        <v>2558.9299999999998</v>
      </c>
      <c r="K419" s="14">
        <f t="shared" si="15"/>
        <v>2459.77</v>
      </c>
      <c r="L419" s="14">
        <f>IFERROR(VLOOKUP(C419,MARÇO!B:H,7,0),"")</f>
        <v>99.16</v>
      </c>
      <c r="M419" s="74" t="str">
        <f>IFERROR(VLOOKUP(C419,FÉRIAS!C:D,2,0),"")</f>
        <v>JOAO VITOR LIMA DA SILVA</v>
      </c>
    </row>
    <row r="420" spans="2:13" s="36" customFormat="1">
      <c r="B420" s="20">
        <f t="shared" si="16"/>
        <v>412</v>
      </c>
      <c r="C420" s="70">
        <v>3003</v>
      </c>
      <c r="D420" s="71" t="s">
        <v>298</v>
      </c>
      <c r="E420" s="20" t="str">
        <f>IFERROR(VLOOKUP(C420,SRA!B:I,8,0),"")</f>
        <v>CLT</v>
      </c>
      <c r="F420" s="32" t="s">
        <v>607</v>
      </c>
      <c r="G420" s="20" t="str">
        <f>IFERROR(VLOOKUP(VLOOKUP(C420,SRA!B:F,5,0),FUNÇÃO!A:B,2,0),"")</f>
        <v>ANALISTA CONTABIL</v>
      </c>
      <c r="H420" s="14">
        <f>IFERROR(VLOOKUP(C420,SRA!B:T,18,0),"")</f>
        <v>2675.02</v>
      </c>
      <c r="I420" s="14">
        <f>IFERROR(VLOOKUP(C420,SRA!B:T,19,0),"")</f>
        <v>0</v>
      </c>
      <c r="J420" s="14">
        <f>IFERROR(VLOOKUP(C420,MARÇO!B:F,3,0),"")</f>
        <v>2675.02</v>
      </c>
      <c r="K420" s="14">
        <f t="shared" si="15"/>
        <v>501.96000000000004</v>
      </c>
      <c r="L420" s="14">
        <f>IFERROR(VLOOKUP(C420,MARÇO!B:H,7,0),"")</f>
        <v>2173.06</v>
      </c>
      <c r="M420" s="74" t="str">
        <f>IFERROR(VLOOKUP(C420,FÉRIAS!C:D,2,0),"")</f>
        <v/>
      </c>
    </row>
    <row r="421" spans="2:13" s="36" customFormat="1">
      <c r="B421" s="20">
        <f t="shared" si="16"/>
        <v>413</v>
      </c>
      <c r="C421" s="70">
        <v>3004</v>
      </c>
      <c r="D421" s="71" t="s">
        <v>299</v>
      </c>
      <c r="E421" s="20" t="str">
        <f>IFERROR(VLOOKUP(C421,SRA!B:I,8,0),"")</f>
        <v>CLT</v>
      </c>
      <c r="F421" s="32" t="s">
        <v>607</v>
      </c>
      <c r="G421" s="20" t="str">
        <f>IFERROR(VLOOKUP(VLOOKUP(C421,SRA!B:F,5,0),FUNÇÃO!A:B,2,0),"")</f>
        <v>ANALISTA CONTABIL</v>
      </c>
      <c r="H421" s="14">
        <f>IFERROR(VLOOKUP(C421,SRA!B:T,18,0),"")</f>
        <v>2675.02</v>
      </c>
      <c r="I421" s="14">
        <f>IFERROR(VLOOKUP(C421,SRA!B:T,19,0),"")</f>
        <v>708.95</v>
      </c>
      <c r="J421" s="14">
        <f>IFERROR(VLOOKUP(C421,MARÇO!B:F,3,0),"")</f>
        <v>3384.49</v>
      </c>
      <c r="K421" s="14">
        <f t="shared" si="15"/>
        <v>435.7199999999998</v>
      </c>
      <c r="L421" s="14">
        <f>IFERROR(VLOOKUP(C421,MARÇO!B:H,7,0),"")</f>
        <v>2948.77</v>
      </c>
      <c r="M421" s="74" t="str">
        <f>IFERROR(VLOOKUP(C421,FÉRIAS!C:D,2,0),"")</f>
        <v/>
      </c>
    </row>
    <row r="422" spans="2:13" s="36" customFormat="1">
      <c r="B422" s="20">
        <f t="shared" si="16"/>
        <v>414</v>
      </c>
      <c r="C422" s="70">
        <v>3012</v>
      </c>
      <c r="D422" s="71" t="s">
        <v>300</v>
      </c>
      <c r="E422" s="20" t="str">
        <f>IFERROR(VLOOKUP(C422,SRA!B:I,8,0),"")</f>
        <v>CLT</v>
      </c>
      <c r="F422" s="32" t="s">
        <v>607</v>
      </c>
      <c r="G422" s="20" t="str">
        <f>IFERROR(VLOOKUP(VLOOKUP(C422,SRA!B:F,5,0),FUNÇÃO!A:B,2,0),"")</f>
        <v>TEC.EM QUALIDADE</v>
      </c>
      <c r="H422" s="14">
        <f>IFERROR(VLOOKUP(C422,SRA!B:T,18,0),"")</f>
        <v>1537.47</v>
      </c>
      <c r="I422" s="14">
        <f>IFERROR(VLOOKUP(C422,SRA!B:T,19,0),"")</f>
        <v>0</v>
      </c>
      <c r="J422" s="14">
        <f>IFERROR(VLOOKUP(C422,MARÇO!B:F,3,0),"")</f>
        <v>1537.47</v>
      </c>
      <c r="K422" s="14">
        <f t="shared" si="15"/>
        <v>234.16000000000008</v>
      </c>
      <c r="L422" s="14">
        <f>IFERROR(VLOOKUP(C422,MARÇO!B:H,7,0),"")</f>
        <v>1303.31</v>
      </c>
      <c r="M422" s="74" t="str">
        <f>IFERROR(VLOOKUP(C422,FÉRIAS!C:D,2,0),"")</f>
        <v/>
      </c>
    </row>
    <row r="423" spans="2:13" s="36" customFormat="1">
      <c r="B423" s="20">
        <f t="shared" si="16"/>
        <v>415</v>
      </c>
      <c r="C423" s="70">
        <v>3015</v>
      </c>
      <c r="D423" s="71" t="s">
        <v>301</v>
      </c>
      <c r="E423" s="20" t="str">
        <f>IFERROR(VLOOKUP(C423,SRA!B:I,8,0),"")</f>
        <v>CLT</v>
      </c>
      <c r="F423" s="32" t="s">
        <v>607</v>
      </c>
      <c r="G423" s="20" t="str">
        <f>IFERROR(VLOOKUP(VLOOKUP(C423,SRA!B:F,5,0),FUNÇÃO!A:B,2,0),"")</f>
        <v>TEC.EM QUALIDADE</v>
      </c>
      <c r="H423" s="14">
        <f>IFERROR(VLOOKUP(C423,SRA!B:T,18,0),"")</f>
        <v>1537.47</v>
      </c>
      <c r="I423" s="14">
        <f>IFERROR(VLOOKUP(C423,SRA!B:T,19,0),"")</f>
        <v>0</v>
      </c>
      <c r="J423" s="14">
        <f>IFERROR(VLOOKUP(C423,MARÇO!B:F,3,0),"")</f>
        <v>1537.47</v>
      </c>
      <c r="K423" s="14">
        <f t="shared" si="15"/>
        <v>233.70000000000005</v>
      </c>
      <c r="L423" s="14">
        <f>IFERROR(VLOOKUP(C423,MARÇO!B:H,7,0),"")</f>
        <v>1303.77</v>
      </c>
      <c r="M423" s="74" t="str">
        <f>IFERROR(VLOOKUP(C423,FÉRIAS!C:D,2,0),"")</f>
        <v/>
      </c>
    </row>
    <row r="424" spans="2:13" s="36" customFormat="1">
      <c r="B424" s="20">
        <f t="shared" si="16"/>
        <v>416</v>
      </c>
      <c r="C424" s="70">
        <v>3016</v>
      </c>
      <c r="D424" s="71" t="s">
        <v>302</v>
      </c>
      <c r="E424" s="20" t="str">
        <f>IFERROR(VLOOKUP(C424,SRA!B:I,8,0),"")</f>
        <v>CLT</v>
      </c>
      <c r="F424" s="32" t="s">
        <v>607</v>
      </c>
      <c r="G424" s="20" t="str">
        <f>IFERROR(VLOOKUP(VLOOKUP(C424,SRA!B:F,5,0),FUNÇÃO!A:B,2,0),"")</f>
        <v>TEC.EM QUALIDADE</v>
      </c>
      <c r="H424" s="14">
        <f>IFERROR(VLOOKUP(C424,SRA!B:T,18,0),"")</f>
        <v>1537.47</v>
      </c>
      <c r="I424" s="14">
        <f>IFERROR(VLOOKUP(C424,SRA!B:T,19,0),"")</f>
        <v>0</v>
      </c>
      <c r="J424" s="14">
        <f>IFERROR(VLOOKUP(C424,MARÇO!B:F,3,0),"")</f>
        <v>1807.77</v>
      </c>
      <c r="K424" s="14">
        <f t="shared" si="15"/>
        <v>686.42999999999984</v>
      </c>
      <c r="L424" s="14">
        <f>IFERROR(VLOOKUP(C424,MARÇO!B:H,7,0),"")</f>
        <v>1121.3400000000001</v>
      </c>
      <c r="M424" s="74" t="str">
        <f>IFERROR(VLOOKUP(C424,FÉRIAS!C:D,2,0),"")</f>
        <v/>
      </c>
    </row>
    <row r="425" spans="2:13" s="36" customFormat="1">
      <c r="B425" s="20">
        <f t="shared" si="16"/>
        <v>417</v>
      </c>
      <c r="C425" s="70">
        <v>3019</v>
      </c>
      <c r="D425" s="71" t="s">
        <v>303</v>
      </c>
      <c r="E425" s="20" t="str">
        <f>IFERROR(VLOOKUP(C425,SRA!B:I,8,0),"")</f>
        <v>CLT</v>
      </c>
      <c r="F425" s="32" t="s">
        <v>607</v>
      </c>
      <c r="G425" s="20" t="str">
        <f>IFERROR(VLOOKUP(VLOOKUP(C425,SRA!B:F,5,0),FUNÇÃO!A:B,2,0),"")</f>
        <v>TEC.EM QUALIDADE</v>
      </c>
      <c r="H425" s="14">
        <f>IFERROR(VLOOKUP(C425,SRA!B:T,18,0),"")</f>
        <v>1537.47</v>
      </c>
      <c r="I425" s="14">
        <f>IFERROR(VLOOKUP(C425,SRA!B:T,19,0),"")</f>
        <v>0</v>
      </c>
      <c r="J425" s="14">
        <f>IFERROR(VLOOKUP(C425,MARÇO!B:F,3,0),"")</f>
        <v>2078.0700000000002</v>
      </c>
      <c r="K425" s="14">
        <f t="shared" si="15"/>
        <v>140.37000000000012</v>
      </c>
      <c r="L425" s="14">
        <f>IFERROR(VLOOKUP(C425,MARÇO!B:H,7,0),"")</f>
        <v>1937.7</v>
      </c>
      <c r="M425" s="74" t="str">
        <f>IFERROR(VLOOKUP(C425,FÉRIAS!C:D,2,0),"")</f>
        <v/>
      </c>
    </row>
    <row r="426" spans="2:13" s="36" customFormat="1">
      <c r="B426" s="20">
        <f t="shared" si="16"/>
        <v>418</v>
      </c>
      <c r="C426" s="70">
        <v>3020</v>
      </c>
      <c r="D426" s="71" t="s">
        <v>304</v>
      </c>
      <c r="E426" s="20" t="str">
        <f>IFERROR(VLOOKUP(C426,SRA!B:I,8,0),"")</f>
        <v>CLT</v>
      </c>
      <c r="F426" s="32" t="s">
        <v>607</v>
      </c>
      <c r="G426" s="20" t="str">
        <f>IFERROR(VLOOKUP(VLOOKUP(C426,SRA!B:F,5,0),FUNÇÃO!A:B,2,0),"")</f>
        <v>TEC. EM ADM. E FI</v>
      </c>
      <c r="H426" s="14">
        <f>IFERROR(VLOOKUP(C426,SRA!B:T,18,0),"")</f>
        <v>1537.47</v>
      </c>
      <c r="I426" s="14">
        <f>IFERROR(VLOOKUP(C426,SRA!B:T,19,0),"")</f>
        <v>0</v>
      </c>
      <c r="J426" s="14">
        <f>IFERROR(VLOOKUP(C426,MARÇO!B:F,3,0),"")</f>
        <v>1537.47</v>
      </c>
      <c r="K426" s="14">
        <f t="shared" si="15"/>
        <v>199.83999999999992</v>
      </c>
      <c r="L426" s="14">
        <f>IFERROR(VLOOKUP(C426,MARÇO!B:H,7,0),"")</f>
        <v>1337.63</v>
      </c>
      <c r="M426" s="74" t="str">
        <f>IFERROR(VLOOKUP(C426,FÉRIAS!C:D,2,0),"")</f>
        <v/>
      </c>
    </row>
    <row r="427" spans="2:13" s="36" customFormat="1">
      <c r="B427" s="20">
        <f t="shared" si="16"/>
        <v>419</v>
      </c>
      <c r="C427" s="70">
        <v>3023</v>
      </c>
      <c r="D427" s="71" t="s">
        <v>449</v>
      </c>
      <c r="E427" s="20" t="str">
        <f>IFERROR(VLOOKUP(C427,SRA!B:I,8,0),"")</f>
        <v>CLT</v>
      </c>
      <c r="F427" s="32" t="s">
        <v>607</v>
      </c>
      <c r="G427" s="20" t="str">
        <f>IFERROR(VLOOKUP(VLOOKUP(C427,SRA!B:F,5,0),FUNÇÃO!A:B,2,0),"")</f>
        <v>ANA ASS FARMACEUT</v>
      </c>
      <c r="H427" s="14">
        <f>IFERROR(VLOOKUP(C427,SRA!B:T,18,0),"")</f>
        <v>3414.1</v>
      </c>
      <c r="I427" s="14">
        <f>IFERROR(VLOOKUP(C427,SRA!B:T,19,0),"")</f>
        <v>0</v>
      </c>
      <c r="J427" s="14">
        <f>IFERROR(VLOOKUP(C427,MARÇO!B:F,3,0),"")</f>
        <v>3720.44</v>
      </c>
      <c r="K427" s="14">
        <f t="shared" si="15"/>
        <v>504.92000000000007</v>
      </c>
      <c r="L427" s="14">
        <f>IFERROR(VLOOKUP(C427,MARÇO!B:H,7,0),"")</f>
        <v>3215.52</v>
      </c>
      <c r="M427" s="74" t="str">
        <f>IFERROR(VLOOKUP(C427,FÉRIAS!C:D,2,0),"")</f>
        <v/>
      </c>
    </row>
    <row r="428" spans="2:13" s="36" customFormat="1">
      <c r="B428" s="20">
        <f t="shared" si="16"/>
        <v>420</v>
      </c>
      <c r="C428" s="70">
        <v>3025</v>
      </c>
      <c r="D428" s="71" t="s">
        <v>487</v>
      </c>
      <c r="E428" s="20" t="str">
        <f>IFERROR(VLOOKUP(C428,SRA!B:I,8,0),"")</f>
        <v>CLT</v>
      </c>
      <c r="F428" s="32" t="s">
        <v>607</v>
      </c>
      <c r="G428" s="20" t="str">
        <f>IFERROR(VLOOKUP(VLOOKUP(C428,SRA!B:F,5,0),FUNÇÃO!A:B,2,0),"")</f>
        <v>ANA ASS FARMACEUT</v>
      </c>
      <c r="H428" s="14">
        <f>IFERROR(VLOOKUP(C428,SRA!B:T,18,0),"")</f>
        <v>3414.1</v>
      </c>
      <c r="I428" s="14">
        <f>IFERROR(VLOOKUP(C428,SRA!B:T,19,0),"")</f>
        <v>0</v>
      </c>
      <c r="J428" s="14">
        <f>IFERROR(VLOOKUP(C428,MARÇO!B:F,3,0),"")</f>
        <v>3684.4</v>
      </c>
      <c r="K428" s="14">
        <f t="shared" si="15"/>
        <v>1559.2600000000002</v>
      </c>
      <c r="L428" s="14">
        <f>IFERROR(VLOOKUP(C428,MARÇO!B:H,7,0),"")</f>
        <v>2125.14</v>
      </c>
      <c r="M428" s="74" t="str">
        <f>IFERROR(VLOOKUP(C428,FÉRIAS!C:D,2,0),"")</f>
        <v/>
      </c>
    </row>
    <row r="429" spans="2:13" s="36" customFormat="1">
      <c r="B429" s="20">
        <f t="shared" si="16"/>
        <v>421</v>
      </c>
      <c r="C429" s="70">
        <v>3027</v>
      </c>
      <c r="D429" s="71" t="s">
        <v>305</v>
      </c>
      <c r="E429" s="20" t="str">
        <f>IFERROR(VLOOKUP(C429,SRA!B:I,8,0),"")</f>
        <v>CLT</v>
      </c>
      <c r="F429" s="32" t="s">
        <v>607</v>
      </c>
      <c r="G429" s="20" t="str">
        <f>IFERROR(VLOOKUP(VLOOKUP(C429,SRA!B:F,5,0),FUNÇÃO!A:B,2,0),"")</f>
        <v>ANA ASS FARMACEUT</v>
      </c>
      <c r="H429" s="14">
        <f>IFERROR(VLOOKUP(C429,SRA!B:T,18,0),"")</f>
        <v>3414.1</v>
      </c>
      <c r="I429" s="14">
        <f>IFERROR(VLOOKUP(C429,SRA!B:T,19,0),"")</f>
        <v>0</v>
      </c>
      <c r="J429" s="14">
        <f>IFERROR(VLOOKUP(C429,MARÇO!B:F,3,0),"")</f>
        <v>3684.4</v>
      </c>
      <c r="K429" s="14">
        <f t="shared" ref="K429:K492" si="17">J429-L429</f>
        <v>754.25000000000045</v>
      </c>
      <c r="L429" s="14">
        <f>IFERROR(VLOOKUP(C429,MARÇO!B:H,7,0),"")</f>
        <v>2930.1499999999996</v>
      </c>
      <c r="M429" s="74" t="str">
        <f>IFERROR(VLOOKUP(C429,FÉRIAS!C:D,2,0),"")</f>
        <v/>
      </c>
    </row>
    <row r="430" spans="2:13" s="36" customFormat="1">
      <c r="B430" s="20">
        <f t="shared" si="16"/>
        <v>422</v>
      </c>
      <c r="C430" s="70">
        <v>3028</v>
      </c>
      <c r="D430" s="71" t="s">
        <v>306</v>
      </c>
      <c r="E430" s="20" t="str">
        <f>IFERROR(VLOOKUP(C430,SRA!B:I,8,0),"")</f>
        <v>CLT</v>
      </c>
      <c r="F430" s="32" t="s">
        <v>607</v>
      </c>
      <c r="G430" s="20" t="str">
        <f>IFERROR(VLOOKUP(VLOOKUP(C430,SRA!B:F,5,0),FUNÇÃO!A:B,2,0),"")</f>
        <v>ANALISTA QUALI IN</v>
      </c>
      <c r="H430" s="14">
        <f>IFERROR(VLOOKUP(C430,SRA!B:T,18,0),"")</f>
        <v>4656.5600000000004</v>
      </c>
      <c r="I430" s="14">
        <f>IFERROR(VLOOKUP(C430,SRA!B:T,19,0),"")</f>
        <v>1993.92</v>
      </c>
      <c r="J430" s="14">
        <f>IFERROR(VLOOKUP(C430,MARÇO!B:F,3,0),"")</f>
        <v>6920.78</v>
      </c>
      <c r="K430" s="14">
        <f t="shared" si="17"/>
        <v>2581.17</v>
      </c>
      <c r="L430" s="14">
        <f>IFERROR(VLOOKUP(C430,MARÇO!B:H,7,0),"")</f>
        <v>4339.6099999999997</v>
      </c>
      <c r="M430" s="74" t="str">
        <f>IFERROR(VLOOKUP(C430,FÉRIAS!C:D,2,0),"")</f>
        <v/>
      </c>
    </row>
    <row r="431" spans="2:13" s="36" customFormat="1">
      <c r="B431" s="20">
        <f t="shared" si="16"/>
        <v>423</v>
      </c>
      <c r="C431" s="70">
        <v>3029</v>
      </c>
      <c r="D431" s="71" t="s">
        <v>485</v>
      </c>
      <c r="E431" s="20" t="str">
        <f>IFERROR(VLOOKUP(C431,SRA!B:I,8,0),"")</f>
        <v>CLT</v>
      </c>
      <c r="F431" s="32" t="s">
        <v>607</v>
      </c>
      <c r="G431" s="20" t="str">
        <f>IFERROR(VLOOKUP(VLOOKUP(C431,SRA!B:F,5,0),FUNÇÃO!A:B,2,0),"")</f>
        <v>ANA ASS FARMACEUT</v>
      </c>
      <c r="H431" s="14">
        <f>IFERROR(VLOOKUP(C431,SRA!B:T,18,0),"")</f>
        <v>3414.1</v>
      </c>
      <c r="I431" s="14">
        <f>IFERROR(VLOOKUP(C431,SRA!B:T,19,0),"")</f>
        <v>0</v>
      </c>
      <c r="J431" s="14">
        <f>IFERROR(VLOOKUP(C431,MARÇO!B:F,3,0),"")</f>
        <v>3414.1</v>
      </c>
      <c r="K431" s="14">
        <f t="shared" si="17"/>
        <v>435.0300000000002</v>
      </c>
      <c r="L431" s="14">
        <f>IFERROR(VLOOKUP(C431,MARÇO!B:H,7,0),"")</f>
        <v>2979.0699999999997</v>
      </c>
      <c r="M431" s="74" t="str">
        <f>IFERROR(VLOOKUP(C431,FÉRIAS!C:D,2,0),"")</f>
        <v/>
      </c>
    </row>
    <row r="432" spans="2:13" s="36" customFormat="1">
      <c r="B432" s="20">
        <f t="shared" si="16"/>
        <v>424</v>
      </c>
      <c r="C432" s="70">
        <v>3031</v>
      </c>
      <c r="D432" s="71" t="s">
        <v>307</v>
      </c>
      <c r="E432" s="20" t="str">
        <f>IFERROR(VLOOKUP(C432,SRA!B:I,8,0),"")</f>
        <v>CLT</v>
      </c>
      <c r="F432" s="32" t="s">
        <v>607</v>
      </c>
      <c r="G432" s="20" t="str">
        <f>IFERROR(VLOOKUP(VLOOKUP(C432,SRA!B:F,5,0),FUNÇÃO!A:B,2,0),"")</f>
        <v>MEDICO DO TRABALH</v>
      </c>
      <c r="H432" s="14">
        <f>IFERROR(VLOOKUP(C432,SRA!B:T,18,0),"")</f>
        <v>5296.42</v>
      </c>
      <c r="I432" s="14">
        <f>IFERROR(VLOOKUP(C432,SRA!B:T,19,0),"")</f>
        <v>0</v>
      </c>
      <c r="J432" s="14">
        <f>IFERROR(VLOOKUP(C432,MARÇO!B:F,3,0),"")</f>
        <v>6181.18</v>
      </c>
      <c r="K432" s="14">
        <f t="shared" si="17"/>
        <v>1296.2600000000002</v>
      </c>
      <c r="L432" s="14">
        <f>IFERROR(VLOOKUP(C432,MARÇO!B:H,7,0),"")</f>
        <v>4884.92</v>
      </c>
      <c r="M432" s="74" t="str">
        <f>IFERROR(VLOOKUP(C432,FÉRIAS!C:D,2,0),"")</f>
        <v/>
      </c>
    </row>
    <row r="433" spans="2:13" s="36" customFormat="1">
      <c r="B433" s="20">
        <f t="shared" si="16"/>
        <v>425</v>
      </c>
      <c r="C433" s="70">
        <v>3032</v>
      </c>
      <c r="D433" s="71" t="s">
        <v>426</v>
      </c>
      <c r="E433" s="20" t="str">
        <f>IFERROR(VLOOKUP(C433,SRA!B:I,8,0),"")</f>
        <v>CLT</v>
      </c>
      <c r="F433" s="32" t="s">
        <v>607</v>
      </c>
      <c r="G433" s="20" t="str">
        <f>IFERROR(VLOOKUP(VLOOKUP(C433,SRA!B:F,5,0),FUNÇÃO!A:B,2,0),"")</f>
        <v>ANA ASS FARMACEUT</v>
      </c>
      <c r="H433" s="14">
        <f>IFERROR(VLOOKUP(C433,SRA!B:T,18,0),"")</f>
        <v>3414.1</v>
      </c>
      <c r="I433" s="14">
        <f>IFERROR(VLOOKUP(C433,SRA!B:T,19,0),"")</f>
        <v>0</v>
      </c>
      <c r="J433" s="14">
        <f>IFERROR(VLOOKUP(C433,MARÇO!B:F,3,0),"")</f>
        <v>3414.1</v>
      </c>
      <c r="K433" s="14">
        <f t="shared" si="17"/>
        <v>437.27</v>
      </c>
      <c r="L433" s="14">
        <f>IFERROR(VLOOKUP(C433,MARÇO!B:H,7,0),"")</f>
        <v>2976.83</v>
      </c>
      <c r="M433" s="74" t="str">
        <f>IFERROR(VLOOKUP(C433,FÉRIAS!C:D,2,0),"")</f>
        <v/>
      </c>
    </row>
    <row r="434" spans="2:13" s="36" customFormat="1">
      <c r="B434" s="20">
        <f t="shared" si="16"/>
        <v>426</v>
      </c>
      <c r="C434" s="70">
        <v>3036</v>
      </c>
      <c r="D434" s="71" t="s">
        <v>308</v>
      </c>
      <c r="E434" s="20" t="str">
        <f>IFERROR(VLOOKUP(C434,SRA!B:I,8,0),"")</f>
        <v>CLT</v>
      </c>
      <c r="F434" s="32" t="s">
        <v>607</v>
      </c>
      <c r="G434" s="20" t="str">
        <f>IFERROR(VLOOKUP(VLOOKUP(C434,SRA!B:F,5,0),FUNÇÃO!A:B,2,0),"")</f>
        <v>TEC.EM QUALIDADE</v>
      </c>
      <c r="H434" s="14">
        <f>IFERROR(VLOOKUP(C434,SRA!B:T,18,0),"")</f>
        <v>1537.47</v>
      </c>
      <c r="I434" s="14">
        <f>IFERROR(VLOOKUP(C434,SRA!B:T,19,0),"")</f>
        <v>0</v>
      </c>
      <c r="J434" s="14">
        <f>IFERROR(VLOOKUP(C434,MARÇO!B:F,3,0),"")</f>
        <v>1963.58</v>
      </c>
      <c r="K434" s="14">
        <f t="shared" si="17"/>
        <v>204.86999999999989</v>
      </c>
      <c r="L434" s="14">
        <f>IFERROR(VLOOKUP(C434,MARÇO!B:H,7,0),"")</f>
        <v>1758.71</v>
      </c>
      <c r="M434" s="74" t="str">
        <f>IFERROR(VLOOKUP(C434,FÉRIAS!C:D,2,0),"")</f>
        <v/>
      </c>
    </row>
    <row r="435" spans="2:13" s="36" customFormat="1">
      <c r="B435" s="20">
        <f t="shared" si="16"/>
        <v>427</v>
      </c>
      <c r="C435" s="70">
        <v>3037</v>
      </c>
      <c r="D435" s="71" t="s">
        <v>309</v>
      </c>
      <c r="E435" s="20" t="str">
        <f>IFERROR(VLOOKUP(C435,SRA!B:I,8,0),"")</f>
        <v>CLT</v>
      </c>
      <c r="F435" s="32" t="s">
        <v>607</v>
      </c>
      <c r="G435" s="20" t="str">
        <f>IFERROR(VLOOKUP(VLOOKUP(C435,SRA!B:F,5,0),FUNÇÃO!A:B,2,0),"")</f>
        <v>AUX. LABORATORIO</v>
      </c>
      <c r="H435" s="14">
        <f>IFERROR(VLOOKUP(C435,SRA!B:T,18,0),"")</f>
        <v>1048.8800000000001</v>
      </c>
      <c r="I435" s="14">
        <f>IFERROR(VLOOKUP(C435,SRA!B:T,19,0),"")</f>
        <v>0</v>
      </c>
      <c r="J435" s="14">
        <f>IFERROR(VLOOKUP(C435,MARÇO!B:F,3,0),"")</f>
        <v>1535.97</v>
      </c>
      <c r="K435" s="14">
        <f t="shared" si="17"/>
        <v>234.81999999999994</v>
      </c>
      <c r="L435" s="14">
        <f>IFERROR(VLOOKUP(C435,MARÇO!B:H,7,0),"")</f>
        <v>1301.1500000000001</v>
      </c>
      <c r="M435" s="74" t="str">
        <f>IFERROR(VLOOKUP(C435,FÉRIAS!C:D,2,0),"")</f>
        <v/>
      </c>
    </row>
    <row r="436" spans="2:13" s="36" customFormat="1">
      <c r="B436" s="20">
        <f t="shared" si="16"/>
        <v>428</v>
      </c>
      <c r="C436" s="70">
        <v>3039</v>
      </c>
      <c r="D436" s="71" t="s">
        <v>310</v>
      </c>
      <c r="E436" s="20" t="str">
        <f>IFERROR(VLOOKUP(C436,SRA!B:I,8,0),"")</f>
        <v>CLT</v>
      </c>
      <c r="F436" s="32" t="s">
        <v>607</v>
      </c>
      <c r="G436" s="20" t="str">
        <f>IFERROR(VLOOKUP(VLOOKUP(C436,SRA!B:F,5,0),FUNÇÃO!A:B,2,0),"")</f>
        <v>TEC. EM OPTICA</v>
      </c>
      <c r="H436" s="14">
        <f>IFERROR(VLOOKUP(C436,SRA!B:T,18,0),"")</f>
        <v>1537.47</v>
      </c>
      <c r="I436" s="14">
        <f>IFERROR(VLOOKUP(C436,SRA!B:T,19,0),"")</f>
        <v>0</v>
      </c>
      <c r="J436" s="14">
        <f>IFERROR(VLOOKUP(C436,MARÇO!B:F,3,0),"")</f>
        <v>1807.77</v>
      </c>
      <c r="K436" s="14">
        <f t="shared" si="17"/>
        <v>661.32999999999993</v>
      </c>
      <c r="L436" s="14">
        <f>IFERROR(VLOOKUP(C436,MARÇO!B:H,7,0),"")</f>
        <v>1146.44</v>
      </c>
      <c r="M436" s="74" t="str">
        <f>IFERROR(VLOOKUP(C436,FÉRIAS!C:D,2,0),"")</f>
        <v/>
      </c>
    </row>
    <row r="437" spans="2:13" s="36" customFormat="1">
      <c r="B437" s="20">
        <f t="shared" si="16"/>
        <v>429</v>
      </c>
      <c r="C437" s="70">
        <v>3040</v>
      </c>
      <c r="D437" s="71" t="s">
        <v>311</v>
      </c>
      <c r="E437" s="20" t="str">
        <f>IFERROR(VLOOKUP(C437,SRA!B:I,8,0),"")</f>
        <v>CLT</v>
      </c>
      <c r="F437" s="32" t="s">
        <v>607</v>
      </c>
      <c r="G437" s="20" t="str">
        <f>IFERROR(VLOOKUP(VLOOKUP(C437,SRA!B:F,5,0),FUNÇÃO!A:B,2,0),"")</f>
        <v>TEC. EM OPTICA</v>
      </c>
      <c r="H437" s="14">
        <f>IFERROR(VLOOKUP(C437,SRA!B:T,18,0),"")</f>
        <v>1537.47</v>
      </c>
      <c r="I437" s="14">
        <f>IFERROR(VLOOKUP(C437,SRA!B:T,19,0),"")</f>
        <v>0</v>
      </c>
      <c r="J437" s="14">
        <f>IFERROR(VLOOKUP(C437,MARÇO!B:F,3,0),"")</f>
        <v>1807.77</v>
      </c>
      <c r="K437" s="14">
        <f t="shared" si="17"/>
        <v>793.8599999999999</v>
      </c>
      <c r="L437" s="14">
        <f>IFERROR(VLOOKUP(C437,MARÇO!B:H,7,0),"")</f>
        <v>1013.9100000000001</v>
      </c>
      <c r="M437" s="74" t="str">
        <f>IFERROR(VLOOKUP(C437,FÉRIAS!C:D,2,0),"")</f>
        <v/>
      </c>
    </row>
    <row r="438" spans="2:13" s="36" customFormat="1">
      <c r="B438" s="20">
        <f t="shared" si="16"/>
        <v>430</v>
      </c>
      <c r="C438" s="70">
        <v>3044</v>
      </c>
      <c r="D438" s="71" t="s">
        <v>435</v>
      </c>
      <c r="E438" s="20" t="str">
        <f>IFERROR(VLOOKUP(C438,SRA!B:I,8,0),"")</f>
        <v>CLT</v>
      </c>
      <c r="F438" s="32" t="s">
        <v>607</v>
      </c>
      <c r="G438" s="20" t="str">
        <f>IFERROR(VLOOKUP(VLOOKUP(C438,SRA!B:F,5,0),FUNÇÃO!A:B,2,0),"")</f>
        <v>ANA ASS FARMACEUT</v>
      </c>
      <c r="H438" s="14">
        <f>IFERROR(VLOOKUP(C438,SRA!B:T,18,0),"")</f>
        <v>3414.1</v>
      </c>
      <c r="I438" s="14">
        <f>IFERROR(VLOOKUP(C438,SRA!B:T,19,0),"")</f>
        <v>0</v>
      </c>
      <c r="J438" s="14">
        <f>IFERROR(VLOOKUP(C438,MARÇO!B:F,3,0),"")</f>
        <v>3414.1</v>
      </c>
      <c r="K438" s="14">
        <f t="shared" si="17"/>
        <v>464.4699999999998</v>
      </c>
      <c r="L438" s="14">
        <f>IFERROR(VLOOKUP(C438,MARÇO!B:H,7,0),"")</f>
        <v>2949.63</v>
      </c>
      <c r="M438" s="74" t="str">
        <f>IFERROR(VLOOKUP(C438,FÉRIAS!C:D,2,0),"")</f>
        <v/>
      </c>
    </row>
    <row r="439" spans="2:13" s="36" customFormat="1">
      <c r="B439" s="20">
        <f t="shared" si="16"/>
        <v>431</v>
      </c>
      <c r="C439" s="70">
        <v>3045</v>
      </c>
      <c r="D439" s="71" t="s">
        <v>470</v>
      </c>
      <c r="E439" s="20" t="str">
        <f>IFERROR(VLOOKUP(C439,SRA!B:I,8,0),"")</f>
        <v>CLT</v>
      </c>
      <c r="F439" s="32" t="s">
        <v>607</v>
      </c>
      <c r="G439" s="20" t="str">
        <f>IFERROR(VLOOKUP(VLOOKUP(C439,SRA!B:F,5,0),FUNÇÃO!A:B,2,0),"")</f>
        <v>ANA ASS FARMACEUT</v>
      </c>
      <c r="H439" s="14">
        <f>IFERROR(VLOOKUP(C439,SRA!B:T,18,0),"")</f>
        <v>3414.1</v>
      </c>
      <c r="I439" s="14">
        <f>IFERROR(VLOOKUP(C439,SRA!B:T,19,0),"")</f>
        <v>0</v>
      </c>
      <c r="J439" s="14">
        <f>IFERROR(VLOOKUP(C439,MARÇO!B:F,3,0),"")</f>
        <v>3684.4</v>
      </c>
      <c r="K439" s="14">
        <f t="shared" si="17"/>
        <v>1425.85</v>
      </c>
      <c r="L439" s="14">
        <f>IFERROR(VLOOKUP(C439,MARÇO!B:H,7,0),"")</f>
        <v>2258.5500000000002</v>
      </c>
      <c r="M439" s="74" t="str">
        <f>IFERROR(VLOOKUP(C439,FÉRIAS!C:D,2,0),"")</f>
        <v/>
      </c>
    </row>
    <row r="440" spans="2:13" s="36" customFormat="1">
      <c r="B440" s="20">
        <f t="shared" si="16"/>
        <v>432</v>
      </c>
      <c r="C440" s="70">
        <v>3046</v>
      </c>
      <c r="D440" s="71" t="s">
        <v>489</v>
      </c>
      <c r="E440" s="20" t="str">
        <f>IFERROR(VLOOKUP(C440,SRA!B:I,8,0),"")</f>
        <v>CLT</v>
      </c>
      <c r="F440" s="32" t="s">
        <v>607</v>
      </c>
      <c r="G440" s="20" t="str">
        <f>IFERROR(VLOOKUP(VLOOKUP(C440,SRA!B:F,5,0),FUNÇÃO!A:B,2,0),"")</f>
        <v>ANA ASS FARMACEUT</v>
      </c>
      <c r="H440" s="14">
        <f>IFERROR(VLOOKUP(C440,SRA!B:T,18,0),"")</f>
        <v>3414.1</v>
      </c>
      <c r="I440" s="14">
        <f>IFERROR(VLOOKUP(C440,SRA!B:T,19,0),"")</f>
        <v>0</v>
      </c>
      <c r="J440" s="14">
        <f>IFERROR(VLOOKUP(C440,MARÇO!B:F,3,0),"")</f>
        <v>3684.4</v>
      </c>
      <c r="K440" s="14">
        <f t="shared" si="17"/>
        <v>578.13999999999987</v>
      </c>
      <c r="L440" s="14">
        <f>IFERROR(VLOOKUP(C440,MARÇO!B:H,7,0),"")</f>
        <v>3106.26</v>
      </c>
      <c r="M440" s="74" t="str">
        <f>IFERROR(VLOOKUP(C440,FÉRIAS!C:D,2,0),"")</f>
        <v/>
      </c>
    </row>
    <row r="441" spans="2:13" s="36" customFormat="1">
      <c r="B441" s="20">
        <f t="shared" si="16"/>
        <v>433</v>
      </c>
      <c r="C441" s="70">
        <v>3047</v>
      </c>
      <c r="D441" s="71" t="s">
        <v>312</v>
      </c>
      <c r="E441" s="20" t="str">
        <f>IFERROR(VLOOKUP(C441,SRA!B:I,8,0),"")</f>
        <v>CLT</v>
      </c>
      <c r="F441" s="32" t="s">
        <v>607</v>
      </c>
      <c r="G441" s="20" t="str">
        <f>IFERROR(VLOOKUP(VLOOKUP(C441,SRA!B:F,5,0),FUNÇÃO!A:B,2,0),"")</f>
        <v>TEC. EM ADM. E FI</v>
      </c>
      <c r="H441" s="14">
        <f>IFERROR(VLOOKUP(C441,SRA!B:T,18,0),"")</f>
        <v>1537.47</v>
      </c>
      <c r="I441" s="14">
        <f>IFERROR(VLOOKUP(C441,SRA!B:T,19,0),"")</f>
        <v>0</v>
      </c>
      <c r="J441" s="14">
        <f>IFERROR(VLOOKUP(C441,MARÇO!B:F,3,0),"")</f>
        <v>1537.47</v>
      </c>
      <c r="K441" s="14">
        <f t="shared" si="17"/>
        <v>577.19000000000005</v>
      </c>
      <c r="L441" s="14">
        <f>IFERROR(VLOOKUP(C441,MARÇO!B:H,7,0),"")</f>
        <v>960.28</v>
      </c>
      <c r="M441" s="74" t="str">
        <f>IFERROR(VLOOKUP(C441,FÉRIAS!C:D,2,0),"")</f>
        <v/>
      </c>
    </row>
    <row r="442" spans="2:13" s="36" customFormat="1">
      <c r="B442" s="20">
        <f t="shared" si="16"/>
        <v>434</v>
      </c>
      <c r="C442" s="70">
        <v>3049</v>
      </c>
      <c r="D442" s="71" t="s">
        <v>313</v>
      </c>
      <c r="E442" s="20" t="str">
        <f>IFERROR(VLOOKUP(C442,SRA!B:I,8,0),"")</f>
        <v>CLT</v>
      </c>
      <c r="F442" s="32" t="s">
        <v>607</v>
      </c>
      <c r="G442" s="20" t="str">
        <f>IFERROR(VLOOKUP(VLOOKUP(C442,SRA!B:F,5,0),FUNÇÃO!A:B,2,0),"")</f>
        <v>ANA. SEG DO TRABA</v>
      </c>
      <c r="H442" s="14">
        <f>IFERROR(VLOOKUP(C442,SRA!B:T,18,0),"")</f>
        <v>2675.02</v>
      </c>
      <c r="I442" s="14">
        <f>IFERROR(VLOOKUP(C442,SRA!B:T,19,0),"")</f>
        <v>1993.92</v>
      </c>
      <c r="J442" s="14">
        <f>IFERROR(VLOOKUP(C442,MARÇO!B:F,3,0),"")</f>
        <v>4668.9399999999996</v>
      </c>
      <c r="K442" s="14">
        <f t="shared" si="17"/>
        <v>2168.1999999999998</v>
      </c>
      <c r="L442" s="14">
        <f>IFERROR(VLOOKUP(C442,MARÇO!B:H,7,0),"")</f>
        <v>2500.7399999999998</v>
      </c>
      <c r="M442" s="74" t="str">
        <f>IFERROR(VLOOKUP(C442,FÉRIAS!C:D,2,0),"")</f>
        <v/>
      </c>
    </row>
    <row r="443" spans="2:13" s="36" customFormat="1">
      <c r="B443" s="20">
        <f t="shared" si="16"/>
        <v>435</v>
      </c>
      <c r="C443" s="70">
        <v>3052</v>
      </c>
      <c r="D443" s="71" t="s">
        <v>314</v>
      </c>
      <c r="E443" s="20" t="str">
        <f>IFERROR(VLOOKUP(C443,SRA!B:I,8,0),"")</f>
        <v>CLT</v>
      </c>
      <c r="F443" s="32" t="s">
        <v>607</v>
      </c>
      <c r="G443" s="20" t="str">
        <f>IFERROR(VLOOKUP(VLOOKUP(C443,SRA!B:F,5,0),FUNÇÃO!A:B,2,0),"")</f>
        <v>FARMACEUTICO IND</v>
      </c>
      <c r="H443" s="14">
        <f>IFERROR(VLOOKUP(C443,SRA!B:T,18,0),"")</f>
        <v>4656.5600000000004</v>
      </c>
      <c r="I443" s="14">
        <f>IFERROR(VLOOKUP(C443,SRA!B:T,19,0),"")</f>
        <v>0</v>
      </c>
      <c r="J443" s="14">
        <f>IFERROR(VLOOKUP(C443,MARÇO!B:F,3,0),"")</f>
        <v>4656.5600000000004</v>
      </c>
      <c r="K443" s="14">
        <f t="shared" si="17"/>
        <v>802.66000000000031</v>
      </c>
      <c r="L443" s="14">
        <f>IFERROR(VLOOKUP(C443,MARÇO!B:H,7,0),"")</f>
        <v>3853.9</v>
      </c>
      <c r="M443" s="74" t="str">
        <f>IFERROR(VLOOKUP(C443,FÉRIAS!C:D,2,0),"")</f>
        <v/>
      </c>
    </row>
    <row r="444" spans="2:13" s="36" customFormat="1">
      <c r="B444" s="20">
        <f t="shared" si="16"/>
        <v>436</v>
      </c>
      <c r="C444" s="70">
        <v>3055</v>
      </c>
      <c r="D444" s="71" t="s">
        <v>481</v>
      </c>
      <c r="E444" s="20" t="str">
        <f>IFERROR(VLOOKUP(C444,SRA!B:I,8,0),"")</f>
        <v>CLT</v>
      </c>
      <c r="F444" s="32" t="s">
        <v>607</v>
      </c>
      <c r="G444" s="20" t="str">
        <f>IFERROR(VLOOKUP(VLOOKUP(C444,SRA!B:F,5,0),FUNÇÃO!A:B,2,0),"")</f>
        <v>ANA ASS FARMACEUT</v>
      </c>
      <c r="H444" s="14">
        <f>IFERROR(VLOOKUP(C444,SRA!B:T,18,0),"")</f>
        <v>3414.1</v>
      </c>
      <c r="I444" s="14">
        <f>IFERROR(VLOOKUP(C444,SRA!B:T,19,0),"")</f>
        <v>0</v>
      </c>
      <c r="J444" s="14">
        <f>IFERROR(VLOOKUP(C444,MARÇO!B:F,3,0),"")</f>
        <v>3414.1</v>
      </c>
      <c r="K444" s="14">
        <f t="shared" si="17"/>
        <v>880.27</v>
      </c>
      <c r="L444" s="14">
        <f>IFERROR(VLOOKUP(C444,MARÇO!B:H,7,0),"")</f>
        <v>2533.83</v>
      </c>
      <c r="M444" s="74" t="str">
        <f>IFERROR(VLOOKUP(C444,FÉRIAS!C:D,2,0),"")</f>
        <v/>
      </c>
    </row>
    <row r="445" spans="2:13" s="36" customFormat="1">
      <c r="B445" s="20">
        <f t="shared" si="16"/>
        <v>437</v>
      </c>
      <c r="C445" s="70">
        <v>3057</v>
      </c>
      <c r="D445" s="71" t="s">
        <v>315</v>
      </c>
      <c r="E445" s="20" t="str">
        <f>IFERROR(VLOOKUP(C445,SRA!B:I,8,0),"")</f>
        <v>CLT</v>
      </c>
      <c r="F445" s="32" t="s">
        <v>607</v>
      </c>
      <c r="G445" s="20" t="str">
        <f>IFERROR(VLOOKUP(VLOOKUP(C445,SRA!B:F,5,0),FUNÇÃO!A:B,2,0),"")</f>
        <v>TEC.EM QUALIDADE</v>
      </c>
      <c r="H445" s="14">
        <f>IFERROR(VLOOKUP(C445,SRA!B:T,18,0),"")</f>
        <v>1537.47</v>
      </c>
      <c r="I445" s="14">
        <f>IFERROR(VLOOKUP(C445,SRA!B:T,19,0),"")</f>
        <v>0</v>
      </c>
      <c r="J445" s="14">
        <f>IFERROR(VLOOKUP(C445,MARÇO!B:F,3,0),"")</f>
        <v>1537.47</v>
      </c>
      <c r="K445" s="14">
        <f t="shared" si="17"/>
        <v>160.66000000000008</v>
      </c>
      <c r="L445" s="14">
        <f>IFERROR(VLOOKUP(C445,MARÇO!B:H,7,0),"")</f>
        <v>1376.81</v>
      </c>
      <c r="M445" s="74" t="str">
        <f>IFERROR(VLOOKUP(C445,FÉRIAS!C:D,2,0),"")</f>
        <v/>
      </c>
    </row>
    <row r="446" spans="2:13" s="36" customFormat="1">
      <c r="B446" s="20">
        <f t="shared" si="16"/>
        <v>438</v>
      </c>
      <c r="C446" s="70">
        <v>3061</v>
      </c>
      <c r="D446" s="71" t="s">
        <v>316</v>
      </c>
      <c r="E446" s="20" t="str">
        <f>IFERROR(VLOOKUP(C446,SRA!B:I,8,0),"")</f>
        <v>CLT</v>
      </c>
      <c r="F446" s="32" t="s">
        <v>607</v>
      </c>
      <c r="G446" s="20" t="str">
        <f>IFERROR(VLOOKUP(VLOOKUP(C446,SRA!B:F,5,0),FUNÇÃO!A:B,2,0),"")</f>
        <v>TEC.EM QUALIDADE</v>
      </c>
      <c r="H446" s="14">
        <f>IFERROR(VLOOKUP(C446,SRA!B:T,18,0),"")</f>
        <v>1537.47</v>
      </c>
      <c r="I446" s="14">
        <f>IFERROR(VLOOKUP(C446,SRA!B:T,19,0),"")</f>
        <v>0</v>
      </c>
      <c r="J446" s="14">
        <f>IFERROR(VLOOKUP(C446,MARÇO!B:F,3,0),"")</f>
        <v>1537.47</v>
      </c>
      <c r="K446" s="14">
        <f t="shared" si="17"/>
        <v>227.8599999999999</v>
      </c>
      <c r="L446" s="14">
        <f>IFERROR(VLOOKUP(C446,MARÇO!B:H,7,0),"")</f>
        <v>1309.6100000000001</v>
      </c>
      <c r="M446" s="74" t="str">
        <f>IFERROR(VLOOKUP(C446,FÉRIAS!C:D,2,0),"")</f>
        <v/>
      </c>
    </row>
    <row r="447" spans="2:13" s="36" customFormat="1">
      <c r="B447" s="20">
        <f t="shared" si="16"/>
        <v>439</v>
      </c>
      <c r="C447" s="70">
        <v>3062</v>
      </c>
      <c r="D447" s="71" t="s">
        <v>317</v>
      </c>
      <c r="E447" s="20" t="str">
        <f>IFERROR(VLOOKUP(C447,SRA!B:I,8,0),"")</f>
        <v>CLT</v>
      </c>
      <c r="F447" s="32" t="s">
        <v>607</v>
      </c>
      <c r="G447" s="20" t="str">
        <f>IFERROR(VLOOKUP(VLOOKUP(C447,SRA!B:F,5,0),FUNÇÃO!A:B,2,0),"")</f>
        <v>AUX. LABORATORIO</v>
      </c>
      <c r="H447" s="14">
        <f>IFERROR(VLOOKUP(C447,SRA!B:T,18,0),"")</f>
        <v>1048.8800000000001</v>
      </c>
      <c r="I447" s="14">
        <f>IFERROR(VLOOKUP(C447,SRA!B:T,19,0),"")</f>
        <v>0</v>
      </c>
      <c r="J447" s="14">
        <f>IFERROR(VLOOKUP(C447,MARÇO!B:F,3,0),"")</f>
        <v>1444.16</v>
      </c>
      <c r="K447" s="14">
        <f t="shared" si="17"/>
        <v>654.28000000000009</v>
      </c>
      <c r="L447" s="14">
        <f>IFERROR(VLOOKUP(C447,MARÇO!B:H,7,0),"")</f>
        <v>789.88</v>
      </c>
      <c r="M447" s="74" t="str">
        <f>IFERROR(VLOOKUP(C447,FÉRIAS!C:D,2,0),"")</f>
        <v/>
      </c>
    </row>
    <row r="448" spans="2:13" s="36" customFormat="1">
      <c r="B448" s="20">
        <f t="shared" si="16"/>
        <v>440</v>
      </c>
      <c r="C448" s="70">
        <v>3063</v>
      </c>
      <c r="D448" s="71" t="s">
        <v>318</v>
      </c>
      <c r="E448" s="20" t="str">
        <f>IFERROR(VLOOKUP(C448,SRA!B:I,8,0),"")</f>
        <v>CLT</v>
      </c>
      <c r="F448" s="32" t="s">
        <v>607</v>
      </c>
      <c r="G448" s="20" t="str">
        <f>IFERROR(VLOOKUP(VLOOKUP(C448,SRA!B:F,5,0),FUNÇÃO!A:B,2,0),"")</f>
        <v>TEC. EM ADM. E VE</v>
      </c>
      <c r="H448" s="14">
        <f>IFERROR(VLOOKUP(C448,SRA!B:T,18,0),"")</f>
        <v>1537.48</v>
      </c>
      <c r="I448" s="14">
        <f>IFERROR(VLOOKUP(C448,SRA!B:T,19,0),"")</f>
        <v>0</v>
      </c>
      <c r="J448" s="14">
        <f>IFERROR(VLOOKUP(C448,MARÇO!B:F,3,0),"")</f>
        <v>1807.78</v>
      </c>
      <c r="K448" s="14">
        <f t="shared" si="17"/>
        <v>546.05999999999995</v>
      </c>
      <c r="L448" s="14">
        <f>IFERROR(VLOOKUP(C448,MARÇO!B:H,7,0),"")</f>
        <v>1261.72</v>
      </c>
      <c r="M448" s="74" t="str">
        <f>IFERROR(VLOOKUP(C448,FÉRIAS!C:D,2,0),"")</f>
        <v/>
      </c>
    </row>
    <row r="449" spans="2:13" s="36" customFormat="1">
      <c r="B449" s="20">
        <f t="shared" si="16"/>
        <v>441</v>
      </c>
      <c r="C449" s="70">
        <v>3066</v>
      </c>
      <c r="D449" s="71" t="s">
        <v>319</v>
      </c>
      <c r="E449" s="20" t="str">
        <f>IFERROR(VLOOKUP(C449,SRA!B:I,8,0),"")</f>
        <v>CLT</v>
      </c>
      <c r="F449" s="32" t="s">
        <v>607</v>
      </c>
      <c r="G449" s="20" t="str">
        <f>IFERROR(VLOOKUP(VLOOKUP(C449,SRA!B:F,5,0),FUNÇÃO!A:B,2,0),"")</f>
        <v>ANALISTA EM RH</v>
      </c>
      <c r="H449" s="14">
        <f>IFERROR(VLOOKUP(C449,SRA!B:T,18,0),"")</f>
        <v>2675.02</v>
      </c>
      <c r="I449" s="14">
        <f>IFERROR(VLOOKUP(C449,SRA!B:T,19,0),"")</f>
        <v>1107.73</v>
      </c>
      <c r="J449" s="14">
        <f>IFERROR(VLOOKUP(C449,MARÇO!B:F,3,0),"")</f>
        <v>3782.75</v>
      </c>
      <c r="K449" s="14">
        <f t="shared" si="17"/>
        <v>750.72999999999956</v>
      </c>
      <c r="L449" s="14">
        <f>IFERROR(VLOOKUP(C449,MARÇO!B:H,7,0),"")</f>
        <v>3032.0200000000004</v>
      </c>
      <c r="M449" s="74" t="str">
        <f>IFERROR(VLOOKUP(C449,FÉRIAS!C:D,2,0),"")</f>
        <v/>
      </c>
    </row>
    <row r="450" spans="2:13" s="36" customFormat="1">
      <c r="B450" s="20">
        <f t="shared" si="16"/>
        <v>442</v>
      </c>
      <c r="C450" s="70">
        <v>3067</v>
      </c>
      <c r="D450" s="71" t="s">
        <v>320</v>
      </c>
      <c r="E450" s="20" t="str">
        <f>IFERROR(VLOOKUP(C450,SRA!B:I,8,0),"")</f>
        <v>CLT</v>
      </c>
      <c r="F450" s="32" t="s">
        <v>607</v>
      </c>
      <c r="G450" s="20" t="str">
        <f>IFERROR(VLOOKUP(VLOOKUP(C450,SRA!B:F,5,0),FUNÇÃO!A:B,2,0),"")</f>
        <v>TEC. EM ADM. E FI</v>
      </c>
      <c r="H450" s="14">
        <f>IFERROR(VLOOKUP(C450,SRA!B:T,18,0),"")</f>
        <v>1537.47</v>
      </c>
      <c r="I450" s="14">
        <f>IFERROR(VLOOKUP(C450,SRA!B:T,19,0),"")</f>
        <v>0</v>
      </c>
      <c r="J450" s="14">
        <f>IFERROR(VLOOKUP(C450,MARÇO!B:F,3,0),"")</f>
        <v>1847.64</v>
      </c>
      <c r="K450" s="14">
        <f t="shared" si="17"/>
        <v>732.33000000000015</v>
      </c>
      <c r="L450" s="14">
        <f>IFERROR(VLOOKUP(C450,MARÇO!B:H,7,0),"")</f>
        <v>1115.31</v>
      </c>
      <c r="M450" s="74" t="str">
        <f>IFERROR(VLOOKUP(C450,FÉRIAS!C:D,2,0),"")</f>
        <v/>
      </c>
    </row>
    <row r="451" spans="2:13" s="36" customFormat="1">
      <c r="B451" s="20">
        <f t="shared" si="16"/>
        <v>443</v>
      </c>
      <c r="C451" s="70">
        <v>3069</v>
      </c>
      <c r="D451" s="71" t="s">
        <v>430</v>
      </c>
      <c r="E451" s="20" t="str">
        <f>IFERROR(VLOOKUP(C451,SRA!B:I,8,0),"")</f>
        <v>CLT</v>
      </c>
      <c r="F451" s="32" t="s">
        <v>607</v>
      </c>
      <c r="G451" s="20" t="str">
        <f>IFERROR(VLOOKUP(VLOOKUP(C451,SRA!B:F,5,0),FUNÇÃO!A:B,2,0),"")</f>
        <v>TEC. EM ADM. E VE</v>
      </c>
      <c r="H451" s="14">
        <f>IFERROR(VLOOKUP(C451,SRA!B:T,18,0),"")</f>
        <v>1537.47</v>
      </c>
      <c r="I451" s="14">
        <f>IFERROR(VLOOKUP(C451,SRA!B:T,19,0),"")</f>
        <v>174.95</v>
      </c>
      <c r="J451" s="14">
        <f>IFERROR(VLOOKUP(C451,MARÇO!B:F,3,0),"")</f>
        <v>2253.02</v>
      </c>
      <c r="K451" s="14">
        <f t="shared" si="17"/>
        <v>871.67999999999984</v>
      </c>
      <c r="L451" s="14">
        <f>IFERROR(VLOOKUP(C451,MARÇO!B:H,7,0),"")</f>
        <v>1381.3400000000001</v>
      </c>
      <c r="M451" s="74" t="str">
        <f>IFERROR(VLOOKUP(C451,FÉRIAS!C:D,2,0),"")</f>
        <v/>
      </c>
    </row>
    <row r="452" spans="2:13" s="36" customFormat="1">
      <c r="B452" s="20">
        <f t="shared" si="16"/>
        <v>444</v>
      </c>
      <c r="C452" s="70">
        <v>3080</v>
      </c>
      <c r="D452" s="71" t="s">
        <v>321</v>
      </c>
      <c r="E452" s="20" t="str">
        <f>IFERROR(VLOOKUP(C452,SRA!B:I,8,0),"")</f>
        <v>CLT</v>
      </c>
      <c r="F452" s="32" t="s">
        <v>747</v>
      </c>
      <c r="G452" s="20" t="str">
        <f>IFERROR(VLOOKUP(VLOOKUP(C452,SRA!B:F,5,0),FUNÇÃO!A:B,2,0),"")</f>
        <v>ANALISTA INFORMAT</v>
      </c>
      <c r="H452" s="14">
        <f>IFERROR(VLOOKUP(C452,SRA!B:T,18,0),"")</f>
        <v>2675.02</v>
      </c>
      <c r="I452" s="14">
        <f>IFERROR(VLOOKUP(C452,SRA!B:T,19,0),"")</f>
        <v>0</v>
      </c>
      <c r="J452" s="14">
        <v>0</v>
      </c>
      <c r="K452" s="14">
        <f t="shared" si="17"/>
        <v>0</v>
      </c>
      <c r="L452" s="14">
        <f>IFERROR(VLOOKUP(C452,MARÇO!B:H,7,0),"")</f>
        <v>0</v>
      </c>
      <c r="M452" s="74" t="str">
        <f>IFERROR(VLOOKUP(C452,FÉRIAS!C:D,2,0),"")</f>
        <v/>
      </c>
    </row>
    <row r="453" spans="2:13" s="36" customFormat="1">
      <c r="B453" s="20">
        <f t="shared" si="16"/>
        <v>445</v>
      </c>
      <c r="C453" s="70">
        <v>3084</v>
      </c>
      <c r="D453" s="71" t="s">
        <v>323</v>
      </c>
      <c r="E453" s="20" t="str">
        <f>IFERROR(VLOOKUP(C453,SRA!B:I,8,0),"")</f>
        <v>CLT</v>
      </c>
      <c r="F453" s="32" t="s">
        <v>607</v>
      </c>
      <c r="G453" s="20" t="str">
        <f>IFERROR(VLOOKUP(VLOOKUP(C453,SRA!B:F,5,0),FUNÇÃO!A:B,2,0),"")</f>
        <v>TEC.EM QUALIDADE</v>
      </c>
      <c r="H453" s="14">
        <f>IFERROR(VLOOKUP(C453,SRA!B:T,18,0),"")</f>
        <v>1537.47</v>
      </c>
      <c r="I453" s="14">
        <f>IFERROR(VLOOKUP(C453,SRA!B:T,19,0),"")</f>
        <v>0</v>
      </c>
      <c r="J453" s="14">
        <f>IFERROR(VLOOKUP(C453,MARÇO!B:F,3,0),"")</f>
        <v>1537.47</v>
      </c>
      <c r="K453" s="14">
        <f t="shared" si="17"/>
        <v>217.24</v>
      </c>
      <c r="L453" s="14">
        <f>IFERROR(VLOOKUP(C453,MARÇO!B:H,7,0),"")</f>
        <v>1320.23</v>
      </c>
      <c r="M453" s="74" t="str">
        <f>IFERROR(VLOOKUP(C453,FÉRIAS!C:D,2,0),"")</f>
        <v/>
      </c>
    </row>
    <row r="454" spans="2:13" s="36" customFormat="1">
      <c r="B454" s="20">
        <f t="shared" si="16"/>
        <v>446</v>
      </c>
      <c r="C454" s="70">
        <v>3085</v>
      </c>
      <c r="D454" s="71" t="s">
        <v>324</v>
      </c>
      <c r="E454" s="20" t="str">
        <f>IFERROR(VLOOKUP(C454,SRA!B:I,8,0),"")</f>
        <v>CLT</v>
      </c>
      <c r="F454" s="32" t="s">
        <v>607</v>
      </c>
      <c r="G454" s="20" t="str">
        <f>IFERROR(VLOOKUP(VLOOKUP(C454,SRA!B:F,5,0),FUNÇÃO!A:B,2,0),"")</f>
        <v>TEC.EM QUALIDADE</v>
      </c>
      <c r="H454" s="14">
        <f>IFERROR(VLOOKUP(C454,SRA!B:T,18,0),"")</f>
        <v>1537.47</v>
      </c>
      <c r="I454" s="14">
        <f>IFERROR(VLOOKUP(C454,SRA!B:T,19,0),"")</f>
        <v>0</v>
      </c>
      <c r="J454" s="14">
        <f>IFERROR(VLOOKUP(C454,MARÇO!B:F,3,0),"")</f>
        <v>2182.1999999999998</v>
      </c>
      <c r="K454" s="14">
        <f t="shared" si="17"/>
        <v>481.72999999999979</v>
      </c>
      <c r="L454" s="14">
        <f>IFERROR(VLOOKUP(C454,MARÇO!B:H,7,0),"")</f>
        <v>1700.47</v>
      </c>
      <c r="M454" s="74" t="str">
        <f>IFERROR(VLOOKUP(C454,FÉRIAS!C:D,2,0),"")</f>
        <v/>
      </c>
    </row>
    <row r="455" spans="2:13" s="36" customFormat="1">
      <c r="B455" s="20">
        <f t="shared" si="16"/>
        <v>447</v>
      </c>
      <c r="C455" s="70">
        <v>3086</v>
      </c>
      <c r="D455" s="71" t="s">
        <v>431</v>
      </c>
      <c r="E455" s="20" t="str">
        <f>IFERROR(VLOOKUP(C455,SRA!B:I,8,0),"")</f>
        <v>CLT</v>
      </c>
      <c r="F455" s="32" t="s">
        <v>607</v>
      </c>
      <c r="G455" s="20" t="str">
        <f>IFERROR(VLOOKUP(VLOOKUP(C455,SRA!B:F,5,0),FUNÇÃO!A:B,2,0),"")</f>
        <v>ANA ASS FARMACEUT</v>
      </c>
      <c r="H455" s="14">
        <f>IFERROR(VLOOKUP(C455,SRA!B:T,18,0),"")</f>
        <v>3414.1</v>
      </c>
      <c r="I455" s="14">
        <f>IFERROR(VLOOKUP(C455,SRA!B:T,19,0),"")</f>
        <v>0</v>
      </c>
      <c r="J455" s="14">
        <f>IFERROR(VLOOKUP(C455,MARÇO!B:F,3,0),"")</f>
        <v>3414.1</v>
      </c>
      <c r="K455" s="14">
        <f t="shared" si="17"/>
        <v>443.69000000000005</v>
      </c>
      <c r="L455" s="14">
        <f>IFERROR(VLOOKUP(C455,MARÇO!B:H,7,0),"")</f>
        <v>2970.41</v>
      </c>
      <c r="M455" s="74" t="str">
        <f>IFERROR(VLOOKUP(C455,FÉRIAS!C:D,2,0),"")</f>
        <v/>
      </c>
    </row>
    <row r="456" spans="2:13" s="36" customFormat="1">
      <c r="B456" s="20">
        <f t="shared" si="16"/>
        <v>448</v>
      </c>
      <c r="C456" s="70">
        <v>3112</v>
      </c>
      <c r="D456" s="71" t="s">
        <v>326</v>
      </c>
      <c r="E456" s="20" t="str">
        <f>IFERROR(VLOOKUP(C456,SRA!B:I,8,0),"")</f>
        <v>CLT</v>
      </c>
      <c r="F456" s="32" t="s">
        <v>607</v>
      </c>
      <c r="G456" s="20" t="str">
        <f>IFERROR(VLOOKUP(VLOOKUP(C456,SRA!B:F,5,0),FUNÇÃO!A:B,2,0),"")</f>
        <v>TEC. EM INFORMATI</v>
      </c>
      <c r="H456" s="14">
        <f>IFERROR(VLOOKUP(C456,SRA!B:T,18,0),"")</f>
        <v>1537.47</v>
      </c>
      <c r="I456" s="14">
        <f>IFERROR(VLOOKUP(C456,SRA!B:T,19,0),"")</f>
        <v>0</v>
      </c>
      <c r="J456" s="14">
        <f>IFERROR(VLOOKUP(C456,MARÇO!B:F,3,0),"")</f>
        <v>1537.47</v>
      </c>
      <c r="K456" s="14">
        <f t="shared" si="17"/>
        <v>878.05</v>
      </c>
      <c r="L456" s="14">
        <f>IFERROR(VLOOKUP(C456,MARÇO!B:H,7,0),"")</f>
        <v>659.42000000000007</v>
      </c>
      <c r="M456" s="74" t="str">
        <f>IFERROR(VLOOKUP(C456,FÉRIAS!C:D,2,0),"")</f>
        <v/>
      </c>
    </row>
    <row r="457" spans="2:13" s="36" customFormat="1">
      <c r="B457" s="20">
        <f t="shared" si="16"/>
        <v>449</v>
      </c>
      <c r="C457" s="70">
        <v>3113</v>
      </c>
      <c r="D457" s="71" t="s">
        <v>327</v>
      </c>
      <c r="E457" s="20" t="str">
        <f>IFERROR(VLOOKUP(C457,SRA!B:I,8,0),"")</f>
        <v>CLT</v>
      </c>
      <c r="F457" s="32" t="s">
        <v>607</v>
      </c>
      <c r="G457" s="20" t="str">
        <f>IFERROR(VLOOKUP(VLOOKUP(C457,SRA!B:F,5,0),FUNÇÃO!A:B,2,0),"")</f>
        <v>TEC. EM ADM. E VE</v>
      </c>
      <c r="H457" s="14">
        <f>IFERROR(VLOOKUP(C457,SRA!B:T,18,0),"")</f>
        <v>1537.47</v>
      </c>
      <c r="I457" s="14">
        <f>IFERROR(VLOOKUP(C457,SRA!B:T,19,0),"")</f>
        <v>0</v>
      </c>
      <c r="J457" s="14">
        <f>IFERROR(VLOOKUP(C457,MARÇO!B:F,3,0),"")</f>
        <v>1537.47</v>
      </c>
      <c r="K457" s="14">
        <f t="shared" si="17"/>
        <v>572.83000000000004</v>
      </c>
      <c r="L457" s="14">
        <f>IFERROR(VLOOKUP(C457,MARÇO!B:H,7,0),"")</f>
        <v>964.64</v>
      </c>
      <c r="M457" s="74" t="str">
        <f>IFERROR(VLOOKUP(C457,FÉRIAS!C:D,2,0),"")</f>
        <v/>
      </c>
    </row>
    <row r="458" spans="2:13" s="36" customFormat="1">
      <c r="B458" s="20">
        <f t="shared" si="16"/>
        <v>450</v>
      </c>
      <c r="C458" s="70">
        <v>3132</v>
      </c>
      <c r="D458" s="71" t="s">
        <v>328</v>
      </c>
      <c r="E458" s="20" t="str">
        <f>IFERROR(VLOOKUP(C458,SRA!B:I,8,0),"")</f>
        <v>CLT</v>
      </c>
      <c r="F458" s="32" t="s">
        <v>607</v>
      </c>
      <c r="G458" s="20" t="str">
        <f>IFERROR(VLOOKUP(VLOOKUP(C458,SRA!B:F,5,0),FUNÇÃO!A:B,2,0),"")</f>
        <v>TEC. EM ADM. E FI</v>
      </c>
      <c r="H458" s="14">
        <f>IFERROR(VLOOKUP(C458,SRA!B:T,18,0),"")</f>
        <v>1537.47</v>
      </c>
      <c r="I458" s="14">
        <f>IFERROR(VLOOKUP(C458,SRA!B:T,19,0),"")</f>
        <v>0</v>
      </c>
      <c r="J458" s="14">
        <f>IFERROR(VLOOKUP(C458,MARÇO!B:F,3,0),"")</f>
        <v>1807.77</v>
      </c>
      <c r="K458" s="14">
        <f t="shared" si="17"/>
        <v>493.97</v>
      </c>
      <c r="L458" s="14">
        <f>IFERROR(VLOOKUP(C458,MARÇO!B:H,7,0),"")</f>
        <v>1313.8</v>
      </c>
      <c r="M458" s="74" t="str">
        <f>IFERROR(VLOOKUP(C458,FÉRIAS!C:D,2,0),"")</f>
        <v/>
      </c>
    </row>
    <row r="459" spans="2:13" s="36" customFormat="1">
      <c r="B459" s="20">
        <f t="shared" ref="B459:B514" si="18">B458+1</f>
        <v>451</v>
      </c>
      <c r="C459" s="70">
        <v>3134</v>
      </c>
      <c r="D459" s="71" t="s">
        <v>329</v>
      </c>
      <c r="E459" s="20" t="str">
        <f>IFERROR(VLOOKUP(C459,SRA!B:I,8,0),"")</f>
        <v>CLT</v>
      </c>
      <c r="F459" s="32" t="s">
        <v>607</v>
      </c>
      <c r="G459" s="20" t="str">
        <f>IFERROR(VLOOKUP(VLOOKUP(C459,SRA!B:F,5,0),FUNÇÃO!A:B,2,0),"")</f>
        <v>TEC.EM QUALIDADE</v>
      </c>
      <c r="H459" s="14">
        <f>IFERROR(VLOOKUP(C459,SRA!B:T,18,0),"")</f>
        <v>1537.47</v>
      </c>
      <c r="I459" s="14">
        <f>IFERROR(VLOOKUP(C459,SRA!B:T,19,0),"")</f>
        <v>0</v>
      </c>
      <c r="J459" s="14">
        <f>IFERROR(VLOOKUP(C459,MARÇO!B:F,3,0),"")</f>
        <v>1881.63</v>
      </c>
      <c r="K459" s="14">
        <f t="shared" si="17"/>
        <v>153.94000000000005</v>
      </c>
      <c r="L459" s="14">
        <f>IFERROR(VLOOKUP(C459,MARÇO!B:H,7,0),"")</f>
        <v>1727.69</v>
      </c>
      <c r="M459" s="74" t="str">
        <f>IFERROR(VLOOKUP(C459,FÉRIAS!C:D,2,0),"")</f>
        <v/>
      </c>
    </row>
    <row r="460" spans="2:13" s="36" customFormat="1">
      <c r="B460" s="20">
        <f t="shared" si="18"/>
        <v>452</v>
      </c>
      <c r="C460" s="70">
        <v>3135</v>
      </c>
      <c r="D460" s="71" t="s">
        <v>330</v>
      </c>
      <c r="E460" s="20" t="str">
        <f>IFERROR(VLOOKUP(C460,SRA!B:I,8,0),"")</f>
        <v>CLT</v>
      </c>
      <c r="F460" s="32" t="s">
        <v>607</v>
      </c>
      <c r="G460" s="20" t="str">
        <f>IFERROR(VLOOKUP(VLOOKUP(C460,SRA!B:F,5,0),FUNÇÃO!A:B,2,0),"")</f>
        <v>ANALISTA EM PCP</v>
      </c>
      <c r="H460" s="14">
        <f>IFERROR(VLOOKUP(C460,SRA!B:T,18,0),"")</f>
        <v>2675.02</v>
      </c>
      <c r="I460" s="14">
        <f>IFERROR(VLOOKUP(C460,SRA!B:T,19,0),"")</f>
        <v>1993.92</v>
      </c>
      <c r="J460" s="14">
        <f>IFERROR(VLOOKUP(C460,MARÇO!B:F,3,0),"")</f>
        <v>4939.24</v>
      </c>
      <c r="K460" s="14">
        <f t="shared" si="17"/>
        <v>893.81</v>
      </c>
      <c r="L460" s="14">
        <f>IFERROR(VLOOKUP(C460,MARÇO!B:H,7,0),"")</f>
        <v>4045.43</v>
      </c>
      <c r="M460" s="74" t="str">
        <f>IFERROR(VLOOKUP(C460,FÉRIAS!C:D,2,0),"")</f>
        <v/>
      </c>
    </row>
    <row r="461" spans="2:13" s="36" customFormat="1">
      <c r="B461" s="20">
        <f t="shared" si="18"/>
        <v>453</v>
      </c>
      <c r="C461" s="70">
        <v>3136</v>
      </c>
      <c r="D461" s="71" t="s">
        <v>331</v>
      </c>
      <c r="E461" s="20" t="str">
        <f>IFERROR(VLOOKUP(C461,SRA!B:I,8,0),"")</f>
        <v>CLT</v>
      </c>
      <c r="F461" s="32" t="s">
        <v>607</v>
      </c>
      <c r="G461" s="20" t="str">
        <f>IFERROR(VLOOKUP(VLOOKUP(C461,SRA!B:F,5,0),FUNÇÃO!A:B,2,0),"")</f>
        <v>TEC.EM MAN. MEC.</v>
      </c>
      <c r="H461" s="14">
        <f>IFERROR(VLOOKUP(C461,SRA!B:T,18,0),"")</f>
        <v>1537.47</v>
      </c>
      <c r="I461" s="14">
        <f>IFERROR(VLOOKUP(C461,SRA!B:T,19,0),"")</f>
        <v>1107.73</v>
      </c>
      <c r="J461" s="14">
        <f>IFERROR(VLOOKUP(C461,MARÇO!B:F,3,0),"")</f>
        <v>3447</v>
      </c>
      <c r="K461" s="14">
        <f t="shared" si="17"/>
        <v>587.65999999999985</v>
      </c>
      <c r="L461" s="14">
        <f>IFERROR(VLOOKUP(C461,MARÇO!B:H,7,0),"")</f>
        <v>2859.34</v>
      </c>
      <c r="M461" s="74" t="str">
        <f>IFERROR(VLOOKUP(C461,FÉRIAS!C:D,2,0),"")</f>
        <v/>
      </c>
    </row>
    <row r="462" spans="2:13" s="36" customFormat="1">
      <c r="B462" s="20">
        <f t="shared" si="18"/>
        <v>454</v>
      </c>
      <c r="C462" s="70">
        <v>3137</v>
      </c>
      <c r="D462" s="71" t="s">
        <v>332</v>
      </c>
      <c r="E462" s="20" t="str">
        <f>IFERROR(VLOOKUP(C462,SRA!B:I,8,0),"")</f>
        <v>CLT</v>
      </c>
      <c r="F462" s="32" t="s">
        <v>747</v>
      </c>
      <c r="G462" s="20" t="str">
        <f>IFERROR(VLOOKUP(VLOOKUP(C462,SRA!B:F,5,0),FUNÇÃO!A:B,2,0),"")</f>
        <v>TEC. EM ADM. E FI</v>
      </c>
      <c r="H462" s="14">
        <f>IFERROR(VLOOKUP(C462,SRA!B:T,18,0),"")</f>
        <v>1537.47</v>
      </c>
      <c r="I462" s="14">
        <f>IFERROR(VLOOKUP(C462,SRA!B:T,19,0),"")</f>
        <v>0</v>
      </c>
      <c r="J462" s="14">
        <f>IFERROR(VLOOKUP(C462,MARÇO!B:F,3,0),"")</f>
        <v>1906.88</v>
      </c>
      <c r="K462" s="14">
        <f t="shared" si="17"/>
        <v>501.62000000000012</v>
      </c>
      <c r="L462" s="14">
        <f>IFERROR(VLOOKUP(C462,MARÇO!B:H,7,0),"")</f>
        <v>1405.26</v>
      </c>
      <c r="M462" s="74" t="str">
        <f>IFERROR(VLOOKUP(C462,FÉRIAS!C:D,2,0),"")</f>
        <v/>
      </c>
    </row>
    <row r="463" spans="2:13" s="36" customFormat="1">
      <c r="B463" s="20">
        <f t="shared" si="18"/>
        <v>455</v>
      </c>
      <c r="C463" s="70">
        <v>3138</v>
      </c>
      <c r="D463" s="71" t="s">
        <v>333</v>
      </c>
      <c r="E463" s="20" t="str">
        <f>IFERROR(VLOOKUP(C463,SRA!B:I,8,0),"")</f>
        <v>CLT</v>
      </c>
      <c r="F463" s="32" t="s">
        <v>607</v>
      </c>
      <c r="G463" s="20" t="str">
        <f>IFERROR(VLOOKUP(VLOOKUP(C463,SRA!B:F,5,0),FUNÇÃO!A:B,2,0),"")</f>
        <v>TEC.EM QUALIDADE</v>
      </c>
      <c r="H463" s="14">
        <f>IFERROR(VLOOKUP(C463,SRA!B:T,18,0),"")</f>
        <v>1537.47</v>
      </c>
      <c r="I463" s="14">
        <f>IFERROR(VLOOKUP(C463,SRA!B:T,19,0),"")</f>
        <v>0</v>
      </c>
      <c r="J463" s="14">
        <f>IFERROR(VLOOKUP(C463,MARÇO!B:F,3,0),"")</f>
        <v>1537.47</v>
      </c>
      <c r="K463" s="14">
        <f t="shared" si="17"/>
        <v>605.55999999999995</v>
      </c>
      <c r="L463" s="14">
        <f>IFERROR(VLOOKUP(C463,MARÇO!B:H,7,0),"")</f>
        <v>931.91000000000008</v>
      </c>
      <c r="M463" s="74" t="str">
        <f>IFERROR(VLOOKUP(C463,FÉRIAS!C:D,2,0),"")</f>
        <v/>
      </c>
    </row>
    <row r="464" spans="2:13" s="36" customFormat="1">
      <c r="B464" s="20">
        <f t="shared" si="18"/>
        <v>456</v>
      </c>
      <c r="C464" s="70">
        <v>3139</v>
      </c>
      <c r="D464" s="71" t="s">
        <v>334</v>
      </c>
      <c r="E464" s="20" t="str">
        <f>IFERROR(VLOOKUP(C464,SRA!B:I,8,0),"")</f>
        <v>CLT</v>
      </c>
      <c r="F464" s="32" t="s">
        <v>607</v>
      </c>
      <c r="G464" s="20" t="str">
        <f>IFERROR(VLOOKUP(VLOOKUP(C464,SRA!B:F,5,0),FUNÇÃO!A:B,2,0),"")</f>
        <v>TEC.EM QUALIDADE</v>
      </c>
      <c r="H464" s="14">
        <f>IFERROR(VLOOKUP(C464,SRA!B:T,18,0),"")</f>
        <v>1537.47</v>
      </c>
      <c r="I464" s="14">
        <f>IFERROR(VLOOKUP(C464,SRA!B:T,19,0),"")</f>
        <v>0</v>
      </c>
      <c r="J464" s="14">
        <f>IFERROR(VLOOKUP(C464,MARÇO!B:F,3,0),"")</f>
        <v>1537.47</v>
      </c>
      <c r="K464" s="14">
        <f t="shared" si="17"/>
        <v>330.96000000000004</v>
      </c>
      <c r="L464" s="14">
        <f>IFERROR(VLOOKUP(C464,MARÇO!B:H,7,0),"")</f>
        <v>1206.51</v>
      </c>
      <c r="M464" s="74" t="str">
        <f>IFERROR(VLOOKUP(C464,FÉRIAS!C:D,2,0),"")</f>
        <v/>
      </c>
    </row>
    <row r="465" spans="2:13" s="36" customFormat="1">
      <c r="B465" s="20">
        <f t="shared" si="18"/>
        <v>457</v>
      </c>
      <c r="C465" s="70">
        <v>3141</v>
      </c>
      <c r="D465" s="71" t="s">
        <v>335</v>
      </c>
      <c r="E465" s="20" t="str">
        <f>IFERROR(VLOOKUP(C465,SRA!B:I,8,0),"")</f>
        <v>CLT</v>
      </c>
      <c r="F465" s="32" t="s">
        <v>607</v>
      </c>
      <c r="G465" s="20" t="str">
        <f>IFERROR(VLOOKUP(VLOOKUP(C465,SRA!B:F,5,0),FUNÇÃO!A:B,2,0),"")</f>
        <v>TEC. EM ADM. E FI</v>
      </c>
      <c r="H465" s="14">
        <f>IFERROR(VLOOKUP(C465,SRA!B:T,18,0),"")</f>
        <v>1537.47</v>
      </c>
      <c r="I465" s="14">
        <f>IFERROR(VLOOKUP(C465,SRA!B:T,19,0),"")</f>
        <v>0</v>
      </c>
      <c r="J465" s="14">
        <f>IFERROR(VLOOKUP(C465,MARÇO!B:F,3,0),"")</f>
        <v>1537.47</v>
      </c>
      <c r="K465" s="14">
        <f t="shared" si="17"/>
        <v>277.52999999999997</v>
      </c>
      <c r="L465" s="14">
        <f>IFERROR(VLOOKUP(C465,MARÇO!B:H,7,0),"")</f>
        <v>1259.94</v>
      </c>
      <c r="M465" s="74" t="str">
        <f>IFERROR(VLOOKUP(C465,FÉRIAS!C:D,2,0),"")</f>
        <v/>
      </c>
    </row>
    <row r="466" spans="2:13" s="36" customFormat="1">
      <c r="B466" s="20">
        <f t="shared" si="18"/>
        <v>458</v>
      </c>
      <c r="C466" s="70">
        <v>3147</v>
      </c>
      <c r="D466" s="71" t="s">
        <v>336</v>
      </c>
      <c r="E466" s="20" t="str">
        <f>IFERROR(VLOOKUP(C466,SRA!B:I,8,0),"")</f>
        <v>CLT</v>
      </c>
      <c r="F466" s="32" t="s">
        <v>607</v>
      </c>
      <c r="G466" s="20" t="str">
        <f>IFERROR(VLOOKUP(VLOOKUP(C466,SRA!B:F,5,0),FUNÇÃO!A:B,2,0),"")</f>
        <v>OP. DE PROD. IND.</v>
      </c>
      <c r="H466" s="14">
        <f>IFERROR(VLOOKUP(C466,SRA!B:T,18,0),"")</f>
        <v>1048.8800000000001</v>
      </c>
      <c r="I466" s="14">
        <f>IFERROR(VLOOKUP(C466,SRA!B:T,19,0),"")</f>
        <v>0</v>
      </c>
      <c r="J466" s="14">
        <f>IFERROR(VLOOKUP(C466,MARÇO!B:F,3,0),"")</f>
        <v>1196.48</v>
      </c>
      <c r="K466" s="14">
        <f t="shared" si="17"/>
        <v>144.72000000000003</v>
      </c>
      <c r="L466" s="14">
        <f>IFERROR(VLOOKUP(C466,MARÇO!B:H,7,0),"")</f>
        <v>1051.76</v>
      </c>
      <c r="M466" s="74" t="str">
        <f>IFERROR(VLOOKUP(C466,FÉRIAS!C:D,2,0),"")</f>
        <v/>
      </c>
    </row>
    <row r="467" spans="2:13" s="36" customFormat="1">
      <c r="B467" s="20">
        <f t="shared" si="18"/>
        <v>459</v>
      </c>
      <c r="C467" s="70">
        <v>3150</v>
      </c>
      <c r="D467" s="71" t="s">
        <v>337</v>
      </c>
      <c r="E467" s="20" t="str">
        <f>IFERROR(VLOOKUP(C467,SRA!B:I,8,0),"")</f>
        <v>CLT</v>
      </c>
      <c r="F467" s="32" t="s">
        <v>607</v>
      </c>
      <c r="G467" s="20" t="str">
        <f>IFERROR(VLOOKUP(VLOOKUP(C467,SRA!B:F,5,0),FUNÇÃO!A:B,2,0),"")</f>
        <v>OP. DE PROD. IND.</v>
      </c>
      <c r="H467" s="14">
        <f>IFERROR(VLOOKUP(C467,SRA!B:T,18,0),"")</f>
        <v>1048.8800000000001</v>
      </c>
      <c r="I467" s="14">
        <f>IFERROR(VLOOKUP(C467,SRA!B:T,19,0),"")</f>
        <v>0</v>
      </c>
      <c r="J467" s="14">
        <f>IFERROR(VLOOKUP(C467,MARÇO!B:F,3,0),"")</f>
        <v>1100</v>
      </c>
      <c r="K467" s="14">
        <f t="shared" si="17"/>
        <v>879.1</v>
      </c>
      <c r="L467" s="14">
        <f>IFERROR(VLOOKUP(C467,MARÇO!B:H,7,0),"")</f>
        <v>220.9</v>
      </c>
      <c r="M467" s="74" t="str">
        <f>IFERROR(VLOOKUP(C467,FÉRIAS!C:D,2,0),"")</f>
        <v/>
      </c>
    </row>
    <row r="468" spans="2:13" s="36" customFormat="1">
      <c r="B468" s="20">
        <f t="shared" si="18"/>
        <v>460</v>
      </c>
      <c r="C468" s="70">
        <v>3152</v>
      </c>
      <c r="D468" s="71" t="s">
        <v>338</v>
      </c>
      <c r="E468" s="20" t="str">
        <f>IFERROR(VLOOKUP(C468,SRA!B:I,8,0),"")</f>
        <v>CLT</v>
      </c>
      <c r="F468" s="32" t="s">
        <v>607</v>
      </c>
      <c r="G468" s="20" t="str">
        <f>IFERROR(VLOOKUP(VLOOKUP(C468,SRA!B:F,5,0),FUNÇÃO!A:B,2,0),"")</f>
        <v>OP. DE PROD. IND.</v>
      </c>
      <c r="H468" s="14">
        <f>IFERROR(VLOOKUP(C468,SRA!B:T,18,0),"")</f>
        <v>1048.8800000000001</v>
      </c>
      <c r="I468" s="14">
        <f>IFERROR(VLOOKUP(C468,SRA!B:T,19,0),"")</f>
        <v>0</v>
      </c>
      <c r="J468" s="14">
        <f>IFERROR(VLOOKUP(C468,MARÇO!B:F,3,0),"")</f>
        <v>1100</v>
      </c>
      <c r="K468" s="14">
        <f t="shared" si="17"/>
        <v>136.03999999999996</v>
      </c>
      <c r="L468" s="14">
        <f>IFERROR(VLOOKUP(C468,MARÇO!B:H,7,0),"")</f>
        <v>963.96</v>
      </c>
      <c r="M468" s="74" t="str">
        <f>IFERROR(VLOOKUP(C468,FÉRIAS!C:D,2,0),"")</f>
        <v/>
      </c>
    </row>
    <row r="469" spans="2:13" s="36" customFormat="1">
      <c r="B469" s="20">
        <f t="shared" si="18"/>
        <v>461</v>
      </c>
      <c r="C469" s="70">
        <v>3154</v>
      </c>
      <c r="D469" s="71" t="s">
        <v>339</v>
      </c>
      <c r="E469" s="20" t="str">
        <f>IFERROR(VLOOKUP(C469,SRA!B:I,8,0),"")</f>
        <v>CLT</v>
      </c>
      <c r="F469" s="32" t="s">
        <v>607</v>
      </c>
      <c r="G469" s="20" t="str">
        <f>IFERROR(VLOOKUP(VLOOKUP(C469,SRA!B:F,5,0),FUNÇÃO!A:B,2,0),"")</f>
        <v>OP. DE PROD. IND.</v>
      </c>
      <c r="H469" s="14">
        <f>IFERROR(VLOOKUP(C469,SRA!B:T,18,0),"")</f>
        <v>1048.8800000000001</v>
      </c>
      <c r="I469" s="14">
        <f>IFERROR(VLOOKUP(C469,SRA!B:T,19,0),"")</f>
        <v>0</v>
      </c>
      <c r="J469" s="14">
        <f>IFERROR(VLOOKUP(C469,MARÇO!B:F,3,0),"")</f>
        <v>1100</v>
      </c>
      <c r="K469" s="14">
        <f t="shared" si="17"/>
        <v>83.600000000000023</v>
      </c>
      <c r="L469" s="14">
        <f>IFERROR(VLOOKUP(C469,MARÇO!B:H,7,0),"")</f>
        <v>1016.4</v>
      </c>
      <c r="M469" s="74" t="str">
        <f>IFERROR(VLOOKUP(C469,FÉRIAS!C:D,2,0),"")</f>
        <v/>
      </c>
    </row>
    <row r="470" spans="2:13" s="36" customFormat="1">
      <c r="B470" s="20">
        <f t="shared" si="18"/>
        <v>462</v>
      </c>
      <c r="C470" s="70">
        <v>3155</v>
      </c>
      <c r="D470" s="71" t="s">
        <v>340</v>
      </c>
      <c r="E470" s="20" t="str">
        <f>IFERROR(VLOOKUP(C470,SRA!B:I,8,0),"")</f>
        <v>CLT</v>
      </c>
      <c r="F470" s="32" t="s">
        <v>607</v>
      </c>
      <c r="G470" s="20" t="str">
        <f>IFERROR(VLOOKUP(VLOOKUP(C470,SRA!B:F,5,0),FUNÇÃO!A:B,2,0),"")</f>
        <v>ANALISTA QUALI IN</v>
      </c>
      <c r="H470" s="14">
        <f>IFERROR(VLOOKUP(C470,SRA!B:T,18,0),"")</f>
        <v>4656.5600000000004</v>
      </c>
      <c r="I470" s="14">
        <f>IFERROR(VLOOKUP(C470,SRA!B:T,19,0),"")</f>
        <v>0</v>
      </c>
      <c r="J470" s="14">
        <f>IFERROR(VLOOKUP(C470,MARÇO!B:F,3,0),"")</f>
        <v>8061.53</v>
      </c>
      <c r="K470" s="14">
        <f t="shared" si="17"/>
        <v>6478.2999999999993</v>
      </c>
      <c r="L470" s="14">
        <f>IFERROR(VLOOKUP(C470,MARÇO!B:H,7,0),"")</f>
        <v>1583.23</v>
      </c>
      <c r="M470" s="74" t="str">
        <f>IFERROR(VLOOKUP(C470,FÉRIAS!C:D,2,0),"")</f>
        <v/>
      </c>
    </row>
    <row r="471" spans="2:13" s="36" customFormat="1">
      <c r="B471" s="20">
        <f t="shared" si="18"/>
        <v>463</v>
      </c>
      <c r="C471" s="70">
        <v>3156</v>
      </c>
      <c r="D471" s="71" t="s">
        <v>341</v>
      </c>
      <c r="E471" s="20" t="str">
        <f>IFERROR(VLOOKUP(C471,SRA!B:I,8,0),"")</f>
        <v>CLT</v>
      </c>
      <c r="F471" s="32" t="s">
        <v>607</v>
      </c>
      <c r="G471" s="20" t="str">
        <f>IFERROR(VLOOKUP(VLOOKUP(C471,SRA!B:F,5,0),FUNÇÃO!A:B,2,0),"")</f>
        <v>OP. DE PROD. IND.</v>
      </c>
      <c r="H471" s="14">
        <f>IFERROR(VLOOKUP(C471,SRA!B:T,18,0),"")</f>
        <v>1048.8800000000001</v>
      </c>
      <c r="I471" s="14">
        <f>IFERROR(VLOOKUP(C471,SRA!B:T,19,0),"")</f>
        <v>0</v>
      </c>
      <c r="J471" s="14">
        <f>IFERROR(VLOOKUP(C471,MARÇO!B:F,3,0),"")</f>
        <v>1100</v>
      </c>
      <c r="K471" s="14">
        <f t="shared" si="17"/>
        <v>598.04</v>
      </c>
      <c r="L471" s="14">
        <f>IFERROR(VLOOKUP(C471,MARÇO!B:H,7,0),"")</f>
        <v>501.96000000000004</v>
      </c>
      <c r="M471" s="74" t="str">
        <f>IFERROR(VLOOKUP(C471,FÉRIAS!C:D,2,0),"")</f>
        <v/>
      </c>
    </row>
    <row r="472" spans="2:13" s="36" customFormat="1">
      <c r="B472" s="20">
        <f t="shared" si="18"/>
        <v>464</v>
      </c>
      <c r="C472" s="70">
        <v>3158</v>
      </c>
      <c r="D472" s="71" t="s">
        <v>342</v>
      </c>
      <c r="E472" s="20" t="str">
        <f>IFERROR(VLOOKUP(C472,SRA!B:I,8,0),"")</f>
        <v>CLT</v>
      </c>
      <c r="F472" s="32" t="s">
        <v>607</v>
      </c>
      <c r="G472" s="20" t="str">
        <f>IFERROR(VLOOKUP(VLOOKUP(C472,SRA!B:F,5,0),FUNÇÃO!A:B,2,0),"")</f>
        <v>FARMACEUTICO IND</v>
      </c>
      <c r="H472" s="14">
        <f>IFERROR(VLOOKUP(C472,SRA!B:T,18,0),"")</f>
        <v>4656.5600000000004</v>
      </c>
      <c r="I472" s="14">
        <f>IFERROR(VLOOKUP(C472,SRA!B:T,19,0),"")</f>
        <v>0</v>
      </c>
      <c r="J472" s="14">
        <f>IFERROR(VLOOKUP(C472,MARÇO!B:F,3,0),"")</f>
        <v>4711.8500000000004</v>
      </c>
      <c r="K472" s="14">
        <f t="shared" si="17"/>
        <v>1295.7900000000004</v>
      </c>
      <c r="L472" s="14">
        <f>IFERROR(VLOOKUP(C472,MARÇO!B:H,7,0),"")</f>
        <v>3416.06</v>
      </c>
      <c r="M472" s="74" t="str">
        <f>IFERROR(VLOOKUP(C472,FÉRIAS!C:D,2,0),"")</f>
        <v/>
      </c>
    </row>
    <row r="473" spans="2:13" s="36" customFormat="1">
      <c r="B473" s="20">
        <f t="shared" si="18"/>
        <v>465</v>
      </c>
      <c r="C473" s="70">
        <v>3159</v>
      </c>
      <c r="D473" s="71" t="s">
        <v>343</v>
      </c>
      <c r="E473" s="20" t="str">
        <f>IFERROR(VLOOKUP(C473,SRA!B:I,8,0),"")</f>
        <v>CLT</v>
      </c>
      <c r="F473" s="32" t="s">
        <v>607</v>
      </c>
      <c r="G473" s="20" t="str">
        <f>IFERROR(VLOOKUP(VLOOKUP(C473,SRA!B:F,5,0),FUNÇÃO!A:B,2,0),"")</f>
        <v>TEC.EM QUALIDADE</v>
      </c>
      <c r="H473" s="14">
        <f>IFERROR(VLOOKUP(C473,SRA!B:T,18,0),"")</f>
        <v>1537.47</v>
      </c>
      <c r="I473" s="14">
        <f>IFERROR(VLOOKUP(C473,SRA!B:T,19,0),"")</f>
        <v>0</v>
      </c>
      <c r="J473" s="14">
        <f>IFERROR(VLOOKUP(C473,MARÇO!B:F,3,0),"")</f>
        <v>1537.47</v>
      </c>
      <c r="K473" s="14">
        <f t="shared" si="17"/>
        <v>231.81000000000017</v>
      </c>
      <c r="L473" s="14">
        <f>IFERROR(VLOOKUP(C473,MARÇO!B:H,7,0),"")</f>
        <v>1305.6599999999999</v>
      </c>
      <c r="M473" s="74" t="str">
        <f>IFERROR(VLOOKUP(C473,FÉRIAS!C:D,2,0),"")</f>
        <v/>
      </c>
    </row>
    <row r="474" spans="2:13" s="36" customFormat="1">
      <c r="B474" s="20">
        <f t="shared" si="18"/>
        <v>466</v>
      </c>
      <c r="C474" s="70">
        <v>3160</v>
      </c>
      <c r="D474" s="71" t="s">
        <v>344</v>
      </c>
      <c r="E474" s="20" t="str">
        <f>IFERROR(VLOOKUP(C474,SRA!B:I,8,0),"")</f>
        <v>CLT</v>
      </c>
      <c r="F474" s="32" t="s">
        <v>607</v>
      </c>
      <c r="G474" s="20" t="str">
        <f>IFERROR(VLOOKUP(VLOOKUP(C474,SRA!B:F,5,0),FUNÇÃO!A:B,2,0),"")</f>
        <v>TEC.EM QUALIDADE</v>
      </c>
      <c r="H474" s="14">
        <f>IFERROR(VLOOKUP(C474,SRA!B:T,18,0),"")</f>
        <v>1537.47</v>
      </c>
      <c r="I474" s="14">
        <f>IFERROR(VLOOKUP(C474,SRA!B:T,19,0),"")</f>
        <v>0</v>
      </c>
      <c r="J474" s="14">
        <f>IFERROR(VLOOKUP(C474,MARÇO!B:F,3,0),"")</f>
        <v>1537.47</v>
      </c>
      <c r="K474" s="14">
        <f t="shared" si="17"/>
        <v>575.23</v>
      </c>
      <c r="L474" s="14">
        <f>IFERROR(VLOOKUP(C474,MARÇO!B:H,7,0),"")</f>
        <v>962.24</v>
      </c>
      <c r="M474" s="74" t="str">
        <f>IFERROR(VLOOKUP(C474,FÉRIAS!C:D,2,0),"")</f>
        <v/>
      </c>
    </row>
    <row r="475" spans="2:13" s="36" customFormat="1">
      <c r="B475" s="20">
        <f t="shared" si="18"/>
        <v>467</v>
      </c>
      <c r="C475" s="70">
        <v>3164</v>
      </c>
      <c r="D475" s="71" t="s">
        <v>345</v>
      </c>
      <c r="E475" s="20" t="str">
        <f>IFERROR(VLOOKUP(C475,SRA!B:I,8,0),"")</f>
        <v>CLT</v>
      </c>
      <c r="F475" s="32" t="s">
        <v>607</v>
      </c>
      <c r="G475" s="20" t="str">
        <f>IFERROR(VLOOKUP(VLOOKUP(C475,SRA!B:F,5,0),FUNÇÃO!A:B,2,0),"")</f>
        <v>TEC.EM QUALIDADE</v>
      </c>
      <c r="H475" s="14">
        <f>IFERROR(VLOOKUP(C475,SRA!B:T,18,0),"")</f>
        <v>1537.47</v>
      </c>
      <c r="I475" s="14">
        <f>IFERROR(VLOOKUP(C475,SRA!B:T,19,0),"")</f>
        <v>0</v>
      </c>
      <c r="J475" s="14">
        <f>IFERROR(VLOOKUP(C475,MARÇO!B:F,3,0),"")</f>
        <v>1537.47</v>
      </c>
      <c r="K475" s="14">
        <f t="shared" si="17"/>
        <v>235.02999999999997</v>
      </c>
      <c r="L475" s="14">
        <f>IFERROR(VLOOKUP(C475,MARÇO!B:H,7,0),"")</f>
        <v>1302.44</v>
      </c>
      <c r="M475" s="74" t="str">
        <f>IFERROR(VLOOKUP(C475,FÉRIAS!C:D,2,0),"")</f>
        <v/>
      </c>
    </row>
    <row r="476" spans="2:13" s="36" customFormat="1">
      <c r="B476" s="20">
        <f t="shared" si="18"/>
        <v>468</v>
      </c>
      <c r="C476" s="70">
        <v>3165</v>
      </c>
      <c r="D476" s="71" t="s">
        <v>346</v>
      </c>
      <c r="E476" s="20" t="str">
        <f>IFERROR(VLOOKUP(C476,SRA!B:I,8,0),"")</f>
        <v>CLT</v>
      </c>
      <c r="F476" s="32" t="s">
        <v>607</v>
      </c>
      <c r="G476" s="20" t="str">
        <f>IFERROR(VLOOKUP(VLOOKUP(C476,SRA!B:F,5,0),FUNÇÃO!A:B,2,0),"")</f>
        <v>TEC.EM QUALIDADE</v>
      </c>
      <c r="H476" s="14">
        <f>IFERROR(VLOOKUP(C476,SRA!B:T,18,0),"")</f>
        <v>1537.47</v>
      </c>
      <c r="I476" s="14">
        <f>IFERROR(VLOOKUP(C476,SRA!B:T,19,0),"")</f>
        <v>0</v>
      </c>
      <c r="J476" s="14">
        <f>IFERROR(VLOOKUP(C476,MARÇO!B:F,3,0),"")</f>
        <v>1881.63</v>
      </c>
      <c r="K476" s="14">
        <f t="shared" si="17"/>
        <v>833.58000000000015</v>
      </c>
      <c r="L476" s="14">
        <f>IFERROR(VLOOKUP(C476,MARÇO!B:H,7,0),"")</f>
        <v>1048.05</v>
      </c>
      <c r="M476" s="74" t="str">
        <f>IFERROR(VLOOKUP(C476,FÉRIAS!C:D,2,0),"")</f>
        <v/>
      </c>
    </row>
    <row r="477" spans="2:13" s="36" customFormat="1">
      <c r="B477" s="20">
        <f t="shared" si="18"/>
        <v>469</v>
      </c>
      <c r="C477" s="70">
        <v>3167</v>
      </c>
      <c r="D477" s="71" t="s">
        <v>347</v>
      </c>
      <c r="E477" s="20" t="str">
        <f>IFERROR(VLOOKUP(C477,SRA!B:I,8,0),"")</f>
        <v>CLT</v>
      </c>
      <c r="F477" s="32" t="s">
        <v>607</v>
      </c>
      <c r="G477" s="20" t="str">
        <f>IFERROR(VLOOKUP(VLOOKUP(C477,SRA!B:F,5,0),FUNÇÃO!A:B,2,0),"")</f>
        <v>FARMACEUTICO IND</v>
      </c>
      <c r="H477" s="14">
        <f>IFERROR(VLOOKUP(C477,SRA!B:T,18,0),"")</f>
        <v>4656.5600000000004</v>
      </c>
      <c r="I477" s="14">
        <f>IFERROR(VLOOKUP(C477,SRA!B:T,19,0),"")</f>
        <v>1993.92</v>
      </c>
      <c r="J477" s="14">
        <f>IFERROR(VLOOKUP(C477,MARÇO!B:F,3,0),"")</f>
        <v>6650.48</v>
      </c>
      <c r="K477" s="14">
        <f t="shared" si="17"/>
        <v>1535.2999999999993</v>
      </c>
      <c r="L477" s="14">
        <f>IFERROR(VLOOKUP(C477,MARÇO!B:H,7,0),"")</f>
        <v>5115.18</v>
      </c>
      <c r="M477" s="74" t="str">
        <f>IFERROR(VLOOKUP(C477,FÉRIAS!C:D,2,0),"")</f>
        <v/>
      </c>
    </row>
    <row r="478" spans="2:13" s="36" customFormat="1">
      <c r="B478" s="20">
        <f t="shared" si="18"/>
        <v>470</v>
      </c>
      <c r="C478" s="70">
        <v>3169</v>
      </c>
      <c r="D478" s="71" t="s">
        <v>348</v>
      </c>
      <c r="E478" s="20" t="str">
        <f>IFERROR(VLOOKUP(C478,SRA!B:I,8,0),"")</f>
        <v>CLT</v>
      </c>
      <c r="F478" s="32" t="s">
        <v>607</v>
      </c>
      <c r="G478" s="20" t="str">
        <f>IFERROR(VLOOKUP(VLOOKUP(C478,SRA!B:F,5,0),FUNÇÃO!A:B,2,0),"")</f>
        <v>OP. DE PROD. IND.</v>
      </c>
      <c r="H478" s="14">
        <f>IFERROR(VLOOKUP(C478,SRA!B:T,18,0),"")</f>
        <v>1048.8800000000001</v>
      </c>
      <c r="I478" s="14">
        <f>IFERROR(VLOOKUP(C478,SRA!B:T,19,0),"")</f>
        <v>0</v>
      </c>
      <c r="J478" s="14">
        <f>IFERROR(VLOOKUP(C478,MARÇO!B:F,3,0),"")</f>
        <v>1193.72</v>
      </c>
      <c r="K478" s="14">
        <f t="shared" si="17"/>
        <v>213.42000000000007</v>
      </c>
      <c r="L478" s="14">
        <f>IFERROR(VLOOKUP(C478,MARÇO!B:H,7,0),"")</f>
        <v>980.3</v>
      </c>
      <c r="M478" s="74" t="str">
        <f>IFERROR(VLOOKUP(C478,FÉRIAS!C:D,2,0),"")</f>
        <v/>
      </c>
    </row>
    <row r="479" spans="2:13" s="36" customFormat="1">
      <c r="B479" s="20">
        <f t="shared" si="18"/>
        <v>471</v>
      </c>
      <c r="C479" s="70">
        <v>3171</v>
      </c>
      <c r="D479" s="71" t="s">
        <v>349</v>
      </c>
      <c r="E479" s="20" t="str">
        <f>IFERROR(VLOOKUP(C479,SRA!B:I,8,0),"")</f>
        <v>CLT</v>
      </c>
      <c r="F479" s="32" t="s">
        <v>607</v>
      </c>
      <c r="G479" s="20" t="str">
        <f>IFERROR(VLOOKUP(VLOOKUP(C479,SRA!B:F,5,0),FUNÇÃO!A:B,2,0),"")</f>
        <v>TEC.EM QUALIDADE</v>
      </c>
      <c r="H479" s="14">
        <f>IFERROR(VLOOKUP(C479,SRA!B:T,18,0),"")</f>
        <v>1537.47</v>
      </c>
      <c r="I479" s="14">
        <f>IFERROR(VLOOKUP(C479,SRA!B:T,19,0),"")</f>
        <v>0</v>
      </c>
      <c r="J479" s="14">
        <f>IFERROR(VLOOKUP(C479,MARÇO!B:F,3,0),"")</f>
        <v>2483.92</v>
      </c>
      <c r="K479" s="14">
        <f t="shared" si="17"/>
        <v>603.69000000000005</v>
      </c>
      <c r="L479" s="14">
        <f>IFERROR(VLOOKUP(C479,MARÇO!B:H,7,0),"")</f>
        <v>1880.23</v>
      </c>
      <c r="M479" s="74" t="str">
        <f>IFERROR(VLOOKUP(C479,FÉRIAS!C:D,2,0),"")</f>
        <v/>
      </c>
    </row>
    <row r="480" spans="2:13" s="36" customFormat="1">
      <c r="B480" s="20">
        <f t="shared" si="18"/>
        <v>472</v>
      </c>
      <c r="C480" s="70">
        <v>3172</v>
      </c>
      <c r="D480" s="71" t="s">
        <v>350</v>
      </c>
      <c r="E480" s="20" t="str">
        <f>IFERROR(VLOOKUP(C480,SRA!B:I,8,0),"")</f>
        <v>CLT</v>
      </c>
      <c r="F480" s="32" t="s">
        <v>607</v>
      </c>
      <c r="G480" s="20" t="str">
        <f>IFERROR(VLOOKUP(VLOOKUP(C480,SRA!B:F,5,0),FUNÇÃO!A:B,2,0),"")</f>
        <v>OP. DE PROD. IND.</v>
      </c>
      <c r="H480" s="14">
        <f>IFERROR(VLOOKUP(C480,SRA!B:T,18,0),"")</f>
        <v>1048.8800000000001</v>
      </c>
      <c r="I480" s="14">
        <f>IFERROR(VLOOKUP(C480,SRA!B:T,19,0),"")</f>
        <v>0</v>
      </c>
      <c r="J480" s="14">
        <f>IFERROR(VLOOKUP(C480,MARÇO!B:F,3,0),"")</f>
        <v>1100</v>
      </c>
      <c r="K480" s="14">
        <f t="shared" si="17"/>
        <v>231.03999999999996</v>
      </c>
      <c r="L480" s="14">
        <f>IFERROR(VLOOKUP(C480,MARÇO!B:H,7,0),"")</f>
        <v>868.96</v>
      </c>
      <c r="M480" s="74" t="str">
        <f>IFERROR(VLOOKUP(C480,FÉRIAS!C:D,2,0),"")</f>
        <v/>
      </c>
    </row>
    <row r="481" spans="2:13" s="36" customFormat="1">
      <c r="B481" s="20">
        <f t="shared" si="18"/>
        <v>473</v>
      </c>
      <c r="C481" s="70">
        <v>3175</v>
      </c>
      <c r="D481" s="71" t="s">
        <v>351</v>
      </c>
      <c r="E481" s="20" t="str">
        <f>IFERROR(VLOOKUP(C481,SRA!B:I,8,0),"")</f>
        <v>CLT</v>
      </c>
      <c r="F481" s="32" t="s">
        <v>607</v>
      </c>
      <c r="G481" s="20" t="str">
        <f>IFERROR(VLOOKUP(VLOOKUP(C481,SRA!B:F,5,0),FUNÇÃO!A:B,2,0),"")</f>
        <v>FARMACEUTICO IND</v>
      </c>
      <c r="H481" s="14">
        <f>IFERROR(VLOOKUP(C481,SRA!B:T,18,0),"")</f>
        <v>4656.5600000000004</v>
      </c>
      <c r="I481" s="14">
        <f>IFERROR(VLOOKUP(C481,SRA!B:T,19,0),"")</f>
        <v>1993.92</v>
      </c>
      <c r="J481" s="14">
        <f>IFERROR(VLOOKUP(C481,MARÇO!B:F,3,0),"")</f>
        <v>7264.94</v>
      </c>
      <c r="K481" s="14">
        <f t="shared" si="17"/>
        <v>2894.8999999999996</v>
      </c>
      <c r="L481" s="14">
        <f>IFERROR(VLOOKUP(C481,MARÇO!B:H,7,0),"")</f>
        <v>4370.04</v>
      </c>
      <c r="M481" s="74" t="str">
        <f>IFERROR(VLOOKUP(C481,FÉRIAS!C:D,2,0),"")</f>
        <v/>
      </c>
    </row>
    <row r="482" spans="2:13" s="36" customFormat="1">
      <c r="B482" s="20">
        <f t="shared" si="18"/>
        <v>474</v>
      </c>
      <c r="C482" s="70">
        <v>3177</v>
      </c>
      <c r="D482" s="71" t="s">
        <v>352</v>
      </c>
      <c r="E482" s="20" t="str">
        <f>IFERROR(VLOOKUP(C482,SRA!B:I,8,0),"")</f>
        <v>CLT</v>
      </c>
      <c r="F482" s="32" t="s">
        <v>607</v>
      </c>
      <c r="G482" s="20" t="str">
        <f>IFERROR(VLOOKUP(VLOOKUP(C482,SRA!B:F,5,0),FUNÇÃO!A:B,2,0),"")</f>
        <v>ANALISTA QUALI IN</v>
      </c>
      <c r="H482" s="14">
        <f>IFERROR(VLOOKUP(C482,SRA!B:T,18,0),"")</f>
        <v>4656.5600000000004</v>
      </c>
      <c r="I482" s="14">
        <f>IFERROR(VLOOKUP(C482,SRA!B:T,19,0),"")</f>
        <v>1993.92</v>
      </c>
      <c r="J482" s="14">
        <f>IFERROR(VLOOKUP(C482,MARÇO!B:F,3,0),"")</f>
        <v>6650.48</v>
      </c>
      <c r="K482" s="14">
        <f t="shared" si="17"/>
        <v>1637.5599999999995</v>
      </c>
      <c r="L482" s="14">
        <f>IFERROR(VLOOKUP(C482,MARÇO!B:H,7,0),"")</f>
        <v>5012.92</v>
      </c>
      <c r="M482" s="74" t="str">
        <f>IFERROR(VLOOKUP(C482,FÉRIAS!C:D,2,0),"")</f>
        <v/>
      </c>
    </row>
    <row r="483" spans="2:13" s="36" customFormat="1">
      <c r="B483" s="20">
        <f t="shared" si="18"/>
        <v>475</v>
      </c>
      <c r="C483" s="70">
        <v>3178</v>
      </c>
      <c r="D483" s="71" t="s">
        <v>353</v>
      </c>
      <c r="E483" s="20" t="str">
        <f>IFERROR(VLOOKUP(C483,SRA!B:I,8,0),"")</f>
        <v>CLT</v>
      </c>
      <c r="F483" s="32" t="s">
        <v>607</v>
      </c>
      <c r="G483" s="20" t="str">
        <f>IFERROR(VLOOKUP(VLOOKUP(C483,SRA!B:F,5,0),FUNÇÃO!A:B,2,0),"")</f>
        <v>ANALISTA QUALI IN</v>
      </c>
      <c r="H483" s="14">
        <f>IFERROR(VLOOKUP(C483,SRA!B:T,18,0),"")</f>
        <v>4656.5600000000004</v>
      </c>
      <c r="I483" s="14">
        <f>IFERROR(VLOOKUP(C483,SRA!B:T,19,0),"")</f>
        <v>1993.92</v>
      </c>
      <c r="J483" s="14">
        <f>IFERROR(VLOOKUP(C483,MARÇO!B:F,3,0),"")</f>
        <v>6907.65</v>
      </c>
      <c r="K483" s="14">
        <f t="shared" si="17"/>
        <v>1761.0599999999995</v>
      </c>
      <c r="L483" s="14">
        <f>IFERROR(VLOOKUP(C483,MARÇO!B:H,7,0),"")</f>
        <v>5146.59</v>
      </c>
      <c r="M483" s="74" t="str">
        <f>IFERROR(VLOOKUP(C483,FÉRIAS!C:D,2,0),"")</f>
        <v/>
      </c>
    </row>
    <row r="484" spans="2:13" s="36" customFormat="1">
      <c r="B484" s="20">
        <f t="shared" si="18"/>
        <v>476</v>
      </c>
      <c r="C484" s="70">
        <v>3180</v>
      </c>
      <c r="D484" s="71" t="s">
        <v>354</v>
      </c>
      <c r="E484" s="20" t="str">
        <f>IFERROR(VLOOKUP(C484,SRA!B:I,8,0),"")</f>
        <v>CLT</v>
      </c>
      <c r="F484" s="32" t="s">
        <v>607</v>
      </c>
      <c r="G484" s="20" t="str">
        <f>IFERROR(VLOOKUP(VLOOKUP(C484,SRA!B:F,5,0),FUNÇÃO!A:B,2,0),"")</f>
        <v>ANALISTA QUALI IN</v>
      </c>
      <c r="H484" s="14">
        <f>IFERROR(VLOOKUP(C484,SRA!B:T,18,0),"")</f>
        <v>4656.5600000000004</v>
      </c>
      <c r="I484" s="14">
        <f>IFERROR(VLOOKUP(C484,SRA!B:T,19,0),"")</f>
        <v>1993.92</v>
      </c>
      <c r="J484" s="14">
        <f>IFERROR(VLOOKUP(C484,MARÇO!B:F,3,0),"")</f>
        <v>6687.38</v>
      </c>
      <c r="K484" s="14">
        <f t="shared" si="17"/>
        <v>1764.5700000000006</v>
      </c>
      <c r="L484" s="14">
        <f>IFERROR(VLOOKUP(C484,MARÇO!B:H,7,0),"")</f>
        <v>4922.8099999999995</v>
      </c>
      <c r="M484" s="74" t="str">
        <f>IFERROR(VLOOKUP(C484,FÉRIAS!C:D,2,0),"")</f>
        <v/>
      </c>
    </row>
    <row r="485" spans="2:13" s="36" customFormat="1">
      <c r="B485" s="20">
        <f t="shared" si="18"/>
        <v>477</v>
      </c>
      <c r="C485" s="70">
        <v>3182</v>
      </c>
      <c r="D485" s="71" t="s">
        <v>355</v>
      </c>
      <c r="E485" s="20" t="str">
        <f>IFERROR(VLOOKUP(C485,SRA!B:I,8,0),"")</f>
        <v>CLT</v>
      </c>
      <c r="F485" s="32" t="s">
        <v>607</v>
      </c>
      <c r="G485" s="20" t="str">
        <f>IFERROR(VLOOKUP(VLOOKUP(C485,SRA!B:F,5,0),FUNÇÃO!A:B,2,0),"")</f>
        <v>TEC.EM QUALIDADE</v>
      </c>
      <c r="H485" s="14">
        <f>IFERROR(VLOOKUP(C485,SRA!B:T,18,0),"")</f>
        <v>1537.47</v>
      </c>
      <c r="I485" s="14">
        <f>IFERROR(VLOOKUP(C485,SRA!B:T,19,0),"")</f>
        <v>0</v>
      </c>
      <c r="J485" s="14">
        <f>IFERROR(VLOOKUP(C485,MARÇO!B:F,3,0),"")</f>
        <v>1538.06</v>
      </c>
      <c r="K485" s="14">
        <f t="shared" si="17"/>
        <v>763.06</v>
      </c>
      <c r="L485" s="14">
        <f>IFERROR(VLOOKUP(C485,MARÇO!B:H,7,0),"")</f>
        <v>775</v>
      </c>
      <c r="M485" s="74" t="str">
        <f>IFERROR(VLOOKUP(C485,FÉRIAS!C:D,2,0),"")</f>
        <v/>
      </c>
    </row>
    <row r="486" spans="2:13" s="36" customFormat="1">
      <c r="B486" s="20">
        <f t="shared" si="18"/>
        <v>478</v>
      </c>
      <c r="C486" s="70">
        <v>3183</v>
      </c>
      <c r="D486" s="71" t="s">
        <v>356</v>
      </c>
      <c r="E486" s="20" t="str">
        <f>IFERROR(VLOOKUP(C486,SRA!B:I,8,0),"")</f>
        <v>CLT</v>
      </c>
      <c r="F486" s="32" t="s">
        <v>607</v>
      </c>
      <c r="G486" s="20" t="str">
        <f>IFERROR(VLOOKUP(VLOOKUP(C486,SRA!B:F,5,0),FUNÇÃO!A:B,2,0),"")</f>
        <v>TEC. EM ENF. DO T</v>
      </c>
      <c r="H486" s="14">
        <f>IFERROR(VLOOKUP(C486,SRA!B:T,18,0),"")</f>
        <v>1537.47</v>
      </c>
      <c r="I486" s="14">
        <f>IFERROR(VLOOKUP(C486,SRA!B:T,19,0),"")</f>
        <v>0</v>
      </c>
      <c r="J486" s="14">
        <f>IFERROR(VLOOKUP(C486,MARÇO!B:F,3,0),"")</f>
        <v>5707.94</v>
      </c>
      <c r="K486" s="14">
        <f t="shared" si="17"/>
        <v>1425.9799999999996</v>
      </c>
      <c r="L486" s="14">
        <f>IFERROR(VLOOKUP(C486,MARÇO!B:H,7,0),"")</f>
        <v>4281.96</v>
      </c>
      <c r="M486" s="74" t="str">
        <f>IFERROR(VLOOKUP(C486,FÉRIAS!C:D,2,0),"")</f>
        <v/>
      </c>
    </row>
    <row r="487" spans="2:13" s="36" customFormat="1">
      <c r="B487" s="20">
        <f t="shared" si="18"/>
        <v>479</v>
      </c>
      <c r="C487" s="70">
        <v>3194</v>
      </c>
      <c r="D487" s="71" t="s">
        <v>357</v>
      </c>
      <c r="E487" s="20" t="str">
        <f>IFERROR(VLOOKUP(C487,SRA!B:I,8,0),"")</f>
        <v>CLT</v>
      </c>
      <c r="F487" s="32" t="s">
        <v>747</v>
      </c>
      <c r="G487" s="20" t="str">
        <f>IFERROR(VLOOKUP(VLOOKUP(C487,SRA!B:F,5,0),FUNÇÃO!A:B,2,0),"")</f>
        <v>ANA GESTAO AMBIEN</v>
      </c>
      <c r="H487" s="14">
        <f>IFERROR(VLOOKUP(C487,SRA!B:T,18,0),"")</f>
        <v>2675.02</v>
      </c>
      <c r="I487" s="14">
        <f>IFERROR(VLOOKUP(C487,SRA!B:T,19,0),"")</f>
        <v>5739.47</v>
      </c>
      <c r="J487" s="14">
        <f>IFERROR(VLOOKUP(C487,MARÇO!B:F,3,0),"")</f>
        <v>8684.7900000000009</v>
      </c>
      <c r="K487" s="14">
        <f t="shared" si="17"/>
        <v>3551.8600000000006</v>
      </c>
      <c r="L487" s="14">
        <f>IFERROR(VLOOKUP(C487,MARÇO!B:H,7,0),"")</f>
        <v>5132.93</v>
      </c>
      <c r="M487" s="74" t="str">
        <f>IFERROR(VLOOKUP(C487,FÉRIAS!C:D,2,0),"")</f>
        <v/>
      </c>
    </row>
    <row r="488" spans="2:13" s="36" customFormat="1">
      <c r="B488" s="20">
        <f t="shared" si="18"/>
        <v>480</v>
      </c>
      <c r="C488" s="70">
        <v>3228</v>
      </c>
      <c r="D488" s="71" t="s">
        <v>488</v>
      </c>
      <c r="E488" s="20" t="str">
        <f>IFERROR(VLOOKUP(C488,SRA!B:I,8,0),"")</f>
        <v>CLT</v>
      </c>
      <c r="F488" s="32" t="s">
        <v>607</v>
      </c>
      <c r="G488" s="20" t="str">
        <f>IFERROR(VLOOKUP(VLOOKUP(C488,SRA!B:F,5,0),FUNÇÃO!A:B,2,0),"")</f>
        <v>TEC. EM ADM. E VE</v>
      </c>
      <c r="H488" s="14">
        <f>IFERROR(VLOOKUP(C488,SRA!B:T,18,0),"")</f>
        <v>1537.47</v>
      </c>
      <c r="I488" s="14">
        <f>IFERROR(VLOOKUP(C488,SRA!B:T,19,0),"")</f>
        <v>174.95</v>
      </c>
      <c r="J488" s="14">
        <f>IFERROR(VLOOKUP(C488,MARÇO!B:F,3,0),"")</f>
        <v>1712.42</v>
      </c>
      <c r="K488" s="14">
        <f t="shared" si="17"/>
        <v>327.88000000000011</v>
      </c>
      <c r="L488" s="14">
        <f>IFERROR(VLOOKUP(C488,MARÇO!B:H,7,0),"")</f>
        <v>1384.54</v>
      </c>
      <c r="M488" s="74" t="str">
        <f>IFERROR(VLOOKUP(C488,FÉRIAS!C:D,2,0),"")</f>
        <v/>
      </c>
    </row>
    <row r="489" spans="2:13" s="36" customFormat="1">
      <c r="B489" s="20">
        <f t="shared" si="18"/>
        <v>481</v>
      </c>
      <c r="C489" s="70">
        <v>3229</v>
      </c>
      <c r="D489" s="71" t="s">
        <v>364</v>
      </c>
      <c r="E489" s="20" t="str">
        <f>IFERROR(VLOOKUP(C489,SRA!B:I,8,0),"")</f>
        <v>CLT</v>
      </c>
      <c r="F489" s="32" t="s">
        <v>621</v>
      </c>
      <c r="G489" s="20" t="str">
        <f>IFERROR(VLOOKUP(VLOOKUP(C489,SRA!B:F,5,0),FUNÇÃO!A:B,2,0),"")</f>
        <v>TEC EM UTI CALDEI</v>
      </c>
      <c r="H489" s="14">
        <f>IFERROR(VLOOKUP(C489,SRA!B:T,18,0),"")</f>
        <v>1537.47</v>
      </c>
      <c r="I489" s="14">
        <f>IFERROR(VLOOKUP(C489,SRA!B:T,19,0),"")</f>
        <v>0</v>
      </c>
      <c r="J489" s="14">
        <f>IFERROR(VLOOKUP(C489,MARÇO!B:F,3,0),"")</f>
        <v>2074.44</v>
      </c>
      <c r="K489" s="14">
        <f t="shared" si="17"/>
        <v>2072.44</v>
      </c>
      <c r="L489" s="14">
        <f>IFERROR(VLOOKUP(C489,MARÇO!B:H,7,0),"")</f>
        <v>2</v>
      </c>
      <c r="M489" s="74" t="str">
        <f>IFERROR(VLOOKUP(C489,FÉRIAS!C:D,2,0),"")</f>
        <v>WELTON FERNANDES DE PAULA</v>
      </c>
    </row>
    <row r="490" spans="2:13" s="36" customFormat="1">
      <c r="B490" s="20">
        <f t="shared" si="18"/>
        <v>482</v>
      </c>
      <c r="C490" s="70">
        <v>3232</v>
      </c>
      <c r="D490" s="71" t="s">
        <v>365</v>
      </c>
      <c r="E490" s="20" t="str">
        <f>IFERROR(VLOOKUP(C490,SRA!B:I,8,0),"")</f>
        <v>CLT</v>
      </c>
      <c r="F490" s="32" t="s">
        <v>607</v>
      </c>
      <c r="G490" s="20" t="str">
        <f>IFERROR(VLOOKUP(VLOOKUP(C490,SRA!B:F,5,0),FUNÇÃO!A:B,2,0),"")</f>
        <v>TEC EM UTI CALDEI</v>
      </c>
      <c r="H490" s="14">
        <f>IFERROR(VLOOKUP(C490,SRA!B:T,18,0),"")</f>
        <v>1537.47</v>
      </c>
      <c r="I490" s="14">
        <f>IFERROR(VLOOKUP(C490,SRA!B:T,19,0),"")</f>
        <v>0</v>
      </c>
      <c r="J490" s="14">
        <f>IFERROR(VLOOKUP(C490,MARÇO!B:F,3,0),"")</f>
        <v>1537.47</v>
      </c>
      <c r="K490" s="14">
        <f t="shared" si="17"/>
        <v>649.6400000000001</v>
      </c>
      <c r="L490" s="14">
        <f>IFERROR(VLOOKUP(C490,MARÇO!B:H,7,0),"")</f>
        <v>887.82999999999993</v>
      </c>
      <c r="M490" s="74" t="str">
        <f>IFERROR(VLOOKUP(C490,FÉRIAS!C:D,2,0),"")</f>
        <v/>
      </c>
    </row>
    <row r="491" spans="2:13" s="36" customFormat="1">
      <c r="B491" s="20">
        <f t="shared" si="18"/>
        <v>483</v>
      </c>
      <c r="C491" s="70">
        <v>3233</v>
      </c>
      <c r="D491" s="71" t="s">
        <v>366</v>
      </c>
      <c r="E491" s="20" t="str">
        <f>IFERROR(VLOOKUP(C491,SRA!B:I,8,0),"")</f>
        <v>CLT</v>
      </c>
      <c r="F491" s="32" t="s">
        <v>747</v>
      </c>
      <c r="G491" s="20" t="str">
        <f>IFERROR(VLOOKUP(VLOOKUP(C491,SRA!B:F,5,0),FUNÇÃO!A:B,2,0),"")</f>
        <v>TEC.EM MAN. ELE.</v>
      </c>
      <c r="H491" s="14">
        <f>IFERROR(VLOOKUP(C491,SRA!B:T,18,0),"")</f>
        <v>1537.47</v>
      </c>
      <c r="I491" s="14">
        <f>IFERROR(VLOOKUP(C491,SRA!B:T,19,0),"")</f>
        <v>0</v>
      </c>
      <c r="J491" s="14">
        <f>IFERROR(VLOOKUP(C491,MARÇO!B:F,3,0),"")</f>
        <v>1283.94</v>
      </c>
      <c r="K491" s="14">
        <f t="shared" si="17"/>
        <v>1283.94</v>
      </c>
      <c r="L491" s="14">
        <f>IFERROR(VLOOKUP(C491,MARÇO!B:H,7,0),"")</f>
        <v>0</v>
      </c>
      <c r="M491" s="74" t="str">
        <f>IFERROR(VLOOKUP(C491,FÉRIAS!C:D,2,0),"")</f>
        <v/>
      </c>
    </row>
    <row r="492" spans="2:13" s="36" customFormat="1">
      <c r="B492" s="20">
        <f t="shared" si="18"/>
        <v>484</v>
      </c>
      <c r="C492" s="70">
        <v>3234</v>
      </c>
      <c r="D492" s="71" t="s">
        <v>367</v>
      </c>
      <c r="E492" s="20" t="str">
        <f>IFERROR(VLOOKUP(C492,SRA!B:I,8,0),"")</f>
        <v>CLT</v>
      </c>
      <c r="F492" s="32" t="s">
        <v>607</v>
      </c>
      <c r="G492" s="20" t="str">
        <f>IFERROR(VLOOKUP(VLOOKUP(C492,SRA!B:F,5,0),FUNÇÃO!A:B,2,0),"")</f>
        <v>ANA MANUT ELET IN</v>
      </c>
      <c r="H492" s="14">
        <f>IFERROR(VLOOKUP(C492,SRA!B:T,18,0),"")</f>
        <v>2675.02</v>
      </c>
      <c r="I492" s="14">
        <f>IFERROR(VLOOKUP(C492,SRA!B:T,19,0),"")</f>
        <v>1993.92</v>
      </c>
      <c r="J492" s="14">
        <f>IFERROR(VLOOKUP(C492,MARÇO!B:F,3,0),"")</f>
        <v>5471.45</v>
      </c>
      <c r="K492" s="14">
        <f t="shared" si="17"/>
        <v>1829.4899999999998</v>
      </c>
      <c r="L492" s="14">
        <f>IFERROR(VLOOKUP(C492,MARÇO!B:H,7,0),"")</f>
        <v>3641.96</v>
      </c>
      <c r="M492" s="74" t="str">
        <f>IFERROR(VLOOKUP(C492,FÉRIAS!C:D,2,0),"")</f>
        <v/>
      </c>
    </row>
    <row r="493" spans="2:13" s="36" customFormat="1">
      <c r="B493" s="20">
        <f t="shared" si="18"/>
        <v>485</v>
      </c>
      <c r="C493" s="70">
        <v>3237</v>
      </c>
      <c r="D493" s="71" t="s">
        <v>368</v>
      </c>
      <c r="E493" s="20" t="str">
        <f>IFERROR(VLOOKUP(C493,SRA!B:I,8,0),"")</f>
        <v>CLT</v>
      </c>
      <c r="F493" s="32" t="s">
        <v>607</v>
      </c>
      <c r="G493" s="20" t="str">
        <f>IFERROR(VLOOKUP(VLOOKUP(C493,SRA!B:F,5,0),FUNÇÃO!A:B,2,0),"")</f>
        <v>TEC.EM MAN. MEC.</v>
      </c>
      <c r="H493" s="14">
        <f>IFERROR(VLOOKUP(C493,SRA!B:T,18,0),"")</f>
        <v>1537.47</v>
      </c>
      <c r="I493" s="14">
        <f>IFERROR(VLOOKUP(C493,SRA!B:T,19,0),"")</f>
        <v>0</v>
      </c>
      <c r="J493" s="14">
        <f>IFERROR(VLOOKUP(C493,MARÇO!B:F,3,0),"")</f>
        <v>1537.47</v>
      </c>
      <c r="K493" s="14">
        <f t="shared" ref="K493:K514" si="19">J493-L493</f>
        <v>289.81999999999994</v>
      </c>
      <c r="L493" s="14">
        <f>IFERROR(VLOOKUP(C493,MARÇO!B:H,7,0),"")</f>
        <v>1247.6500000000001</v>
      </c>
      <c r="M493" s="74" t="str">
        <f>IFERROR(VLOOKUP(C493,FÉRIAS!C:D,2,0),"")</f>
        <v/>
      </c>
    </row>
    <row r="494" spans="2:13" s="36" customFormat="1">
      <c r="B494" s="20">
        <f t="shared" si="18"/>
        <v>486</v>
      </c>
      <c r="C494" s="70">
        <v>3241</v>
      </c>
      <c r="D494" s="71" t="s">
        <v>369</v>
      </c>
      <c r="E494" s="20" t="str">
        <f>IFERROR(VLOOKUP(C494,SRA!B:I,8,0),"")</f>
        <v>CLT</v>
      </c>
      <c r="F494" s="32" t="s">
        <v>607</v>
      </c>
      <c r="G494" s="20" t="str">
        <f>IFERROR(VLOOKUP(VLOOKUP(C494,SRA!B:F,5,0),FUNÇÃO!A:B,2,0),"")</f>
        <v>TEC EM UTI CALDEI</v>
      </c>
      <c r="H494" s="14">
        <f>IFERROR(VLOOKUP(C494,SRA!B:T,18,0),"")</f>
        <v>1537.47</v>
      </c>
      <c r="I494" s="14">
        <f>IFERROR(VLOOKUP(C494,SRA!B:T,19,0),"")</f>
        <v>0</v>
      </c>
      <c r="J494" s="14">
        <f>IFERROR(VLOOKUP(C494,MARÇO!B:F,3,0),"")</f>
        <v>1537.47</v>
      </c>
      <c r="K494" s="14">
        <f t="shared" si="19"/>
        <v>436.83000000000015</v>
      </c>
      <c r="L494" s="14">
        <f>IFERROR(VLOOKUP(C494,MARÇO!B:H,7,0),"")</f>
        <v>1100.6399999999999</v>
      </c>
      <c r="M494" s="74" t="str">
        <f>IFERROR(VLOOKUP(C494,FÉRIAS!C:D,2,0),"")</f>
        <v/>
      </c>
    </row>
    <row r="495" spans="2:13" s="36" customFormat="1">
      <c r="B495" s="20">
        <f t="shared" si="18"/>
        <v>487</v>
      </c>
      <c r="C495" s="70">
        <v>3242</v>
      </c>
      <c r="D495" s="71" t="s">
        <v>370</v>
      </c>
      <c r="E495" s="20" t="str">
        <f>IFERROR(VLOOKUP(C495,SRA!B:I,8,0),"")</f>
        <v>CLT</v>
      </c>
      <c r="F495" s="32" t="s">
        <v>607</v>
      </c>
      <c r="G495" s="20" t="str">
        <f>IFERROR(VLOOKUP(VLOOKUP(C495,SRA!B:F,5,0),FUNÇÃO!A:B,2,0),"")</f>
        <v>TEC EM UTI CALDEI</v>
      </c>
      <c r="H495" s="14">
        <f>IFERROR(VLOOKUP(C495,SRA!B:T,18,0),"")</f>
        <v>1537.47</v>
      </c>
      <c r="I495" s="14">
        <f>IFERROR(VLOOKUP(C495,SRA!B:T,19,0),"")</f>
        <v>0</v>
      </c>
      <c r="J495" s="14">
        <f>IFERROR(VLOOKUP(C495,MARÇO!B:F,3,0),"")</f>
        <v>1664.74</v>
      </c>
      <c r="K495" s="14">
        <f t="shared" si="19"/>
        <v>134.41999999999985</v>
      </c>
      <c r="L495" s="14">
        <f>IFERROR(VLOOKUP(C495,MARÇO!B:H,7,0),"")</f>
        <v>1530.3200000000002</v>
      </c>
      <c r="M495" s="74" t="str">
        <f>IFERROR(VLOOKUP(C495,FÉRIAS!C:D,2,0),"")</f>
        <v/>
      </c>
    </row>
    <row r="496" spans="2:13" s="36" customFormat="1">
      <c r="B496" s="20">
        <f t="shared" si="18"/>
        <v>488</v>
      </c>
      <c r="C496" s="70">
        <v>3281</v>
      </c>
      <c r="D496" s="71" t="s">
        <v>382</v>
      </c>
      <c r="E496" s="20" t="str">
        <f>IFERROR(VLOOKUP(C496,SRA!B:I,8,0),"")</f>
        <v>CLT</v>
      </c>
      <c r="F496" s="32" t="s">
        <v>607</v>
      </c>
      <c r="G496" s="20" t="str">
        <f>IFERROR(VLOOKUP(VLOOKUP(C496,SRA!B:F,5,0),FUNÇÃO!A:B,2,0),"")</f>
        <v>TEC.EM MAN. ELE.</v>
      </c>
      <c r="H496" s="14">
        <f>IFERROR(VLOOKUP(C496,SRA!B:T,18,0),"")</f>
        <v>1537.47</v>
      </c>
      <c r="I496" s="14">
        <f>IFERROR(VLOOKUP(C496,SRA!B:T,19,0),"")</f>
        <v>0</v>
      </c>
      <c r="J496" s="14">
        <f>IFERROR(VLOOKUP(C496,MARÇO!B:F,3,0),"")</f>
        <v>2879.56</v>
      </c>
      <c r="K496" s="14">
        <f t="shared" si="19"/>
        <v>519.88000000000011</v>
      </c>
      <c r="L496" s="14">
        <f>IFERROR(VLOOKUP(C496,MARÇO!B:H,7,0),"")</f>
        <v>2359.6799999999998</v>
      </c>
      <c r="M496" s="74" t="str">
        <f>IFERROR(VLOOKUP(C496,FÉRIAS!C:D,2,0),"")</f>
        <v/>
      </c>
    </row>
    <row r="497" spans="2:13" s="36" customFormat="1">
      <c r="B497" s="20">
        <f t="shared" si="18"/>
        <v>489</v>
      </c>
      <c r="C497" s="70">
        <v>3317</v>
      </c>
      <c r="D497" s="71" t="s">
        <v>390</v>
      </c>
      <c r="E497" s="20" t="str">
        <f>IFERROR(VLOOKUP(C497,SRA!B:I,8,0),"")</f>
        <v>CLT</v>
      </c>
      <c r="F497" s="32" t="s">
        <v>607</v>
      </c>
      <c r="G497" s="20" t="str">
        <f>IFERROR(VLOOKUP(VLOOKUP(C497,SRA!B:F,5,0),FUNÇÃO!A:B,2,0),"")</f>
        <v>TEC. CONTABIL</v>
      </c>
      <c r="H497" s="14">
        <f>IFERROR(VLOOKUP(C497,SRA!B:T,18,0),"")</f>
        <v>1537.49</v>
      </c>
      <c r="I497" s="14">
        <f>IFERROR(VLOOKUP(C497,SRA!B:T,19,0),"")</f>
        <v>0</v>
      </c>
      <c r="J497" s="14">
        <f>IFERROR(VLOOKUP(C497,MARÇO!B:F,3,0),"")</f>
        <v>1537.49</v>
      </c>
      <c r="K497" s="14">
        <f t="shared" si="19"/>
        <v>833.77</v>
      </c>
      <c r="L497" s="14">
        <f>IFERROR(VLOOKUP(C497,MARÇO!B:H,7,0),"")</f>
        <v>703.72</v>
      </c>
      <c r="M497" s="74" t="str">
        <f>IFERROR(VLOOKUP(C497,FÉRIAS!C:D,2,0),"")</f>
        <v/>
      </c>
    </row>
    <row r="498" spans="2:13" s="36" customFormat="1">
      <c r="B498" s="20">
        <f t="shared" si="18"/>
        <v>490</v>
      </c>
      <c r="C498" s="70">
        <v>3322</v>
      </c>
      <c r="D498" s="71" t="s">
        <v>392</v>
      </c>
      <c r="E498" s="20" t="str">
        <f>IFERROR(VLOOKUP(C498,SRA!B:I,8,0),"")</f>
        <v>CLT</v>
      </c>
      <c r="F498" s="32" t="s">
        <v>607</v>
      </c>
      <c r="G498" s="20" t="str">
        <f>IFERROR(VLOOKUP(VLOOKUP(C498,SRA!B:F,5,0),FUNÇÃO!A:B,2,0),"")</f>
        <v>TEC SEG DO TRAB</v>
      </c>
      <c r="H498" s="14">
        <f>IFERROR(VLOOKUP(C498,SRA!B:T,18,0),"")</f>
        <v>1537.49</v>
      </c>
      <c r="I498" s="14">
        <f>IFERROR(VLOOKUP(C498,SRA!B:T,19,0),"")</f>
        <v>0</v>
      </c>
      <c r="J498" s="14">
        <f>IFERROR(VLOOKUP(C498,MARÇO!B:F,3,0),"")</f>
        <v>1868.33</v>
      </c>
      <c r="K498" s="14">
        <f t="shared" si="19"/>
        <v>448.03</v>
      </c>
      <c r="L498" s="14">
        <f>IFERROR(VLOOKUP(C498,MARÇO!B:H,7,0),"")</f>
        <v>1420.3</v>
      </c>
      <c r="M498" s="74" t="str">
        <f>IFERROR(VLOOKUP(C498,FÉRIAS!C:D,2,0),"")</f>
        <v/>
      </c>
    </row>
    <row r="499" spans="2:13" s="36" customFormat="1">
      <c r="B499" s="20">
        <f t="shared" si="18"/>
        <v>491</v>
      </c>
      <c r="C499" s="70">
        <v>3333</v>
      </c>
      <c r="D499" s="71" t="s">
        <v>398</v>
      </c>
      <c r="E499" s="20" t="str">
        <f>IFERROR(VLOOKUP(C499,SRA!B:I,8,0),"")</f>
        <v>CLT</v>
      </c>
      <c r="F499" s="32" t="s">
        <v>607</v>
      </c>
      <c r="G499" s="20" t="str">
        <f>IFERROR(VLOOKUP(VLOOKUP(C499,SRA!B:F,5,0),FUNÇÃO!A:B,2,0),"")</f>
        <v>OP. DE PROD. IND.</v>
      </c>
      <c r="H499" s="14">
        <f>IFERROR(VLOOKUP(C499,SRA!B:T,18,0),"")</f>
        <v>1152.1300000000001</v>
      </c>
      <c r="I499" s="14">
        <f>IFERROR(VLOOKUP(C499,SRA!B:T,19,0),"")</f>
        <v>0</v>
      </c>
      <c r="J499" s="14">
        <f>IFERROR(VLOOKUP(C499,MARÇO!B:F,3,0),"")</f>
        <v>1369.22</v>
      </c>
      <c r="K499" s="14">
        <f t="shared" si="19"/>
        <v>337.54999999999995</v>
      </c>
      <c r="L499" s="14">
        <f>IFERROR(VLOOKUP(C499,MARÇO!B:H,7,0),"")</f>
        <v>1031.67</v>
      </c>
      <c r="M499" s="74" t="str">
        <f>IFERROR(VLOOKUP(C499,FÉRIAS!C:D,2,0),"")</f>
        <v/>
      </c>
    </row>
    <row r="500" spans="2:13" s="36" customFormat="1">
      <c r="B500" s="20">
        <f t="shared" si="18"/>
        <v>492</v>
      </c>
      <c r="C500" s="70">
        <v>3336</v>
      </c>
      <c r="D500" s="71" t="s">
        <v>399</v>
      </c>
      <c r="E500" s="20" t="str">
        <f>IFERROR(VLOOKUP(C500,SRA!B:I,8,0),"")</f>
        <v>CLT</v>
      </c>
      <c r="F500" s="32" t="s">
        <v>607</v>
      </c>
      <c r="G500" s="20" t="str">
        <f>IFERROR(VLOOKUP(VLOOKUP(C500,SRA!B:F,5,0),FUNÇÃO!A:B,2,0),"")</f>
        <v>OP. DE PROD. IND.</v>
      </c>
      <c r="H500" s="14">
        <f>IFERROR(VLOOKUP(C500,SRA!B:T,18,0),"")</f>
        <v>1152.1300000000001</v>
      </c>
      <c r="I500" s="14">
        <f>IFERROR(VLOOKUP(C500,SRA!B:T,19,0),"")</f>
        <v>0</v>
      </c>
      <c r="J500" s="14">
        <f>IFERROR(VLOOKUP(C500,MARÇO!B:F,3,0),"")</f>
        <v>1422.43</v>
      </c>
      <c r="K500" s="14">
        <f t="shared" si="19"/>
        <v>549</v>
      </c>
      <c r="L500" s="14">
        <f>IFERROR(VLOOKUP(C500,MARÇO!B:H,7,0),"")</f>
        <v>873.43000000000006</v>
      </c>
      <c r="M500" s="74" t="str">
        <f>IFERROR(VLOOKUP(C500,FÉRIAS!C:D,2,0),"")</f>
        <v/>
      </c>
    </row>
    <row r="501" spans="2:13" s="36" customFormat="1">
      <c r="B501" s="20">
        <f t="shared" si="18"/>
        <v>493</v>
      </c>
      <c r="C501" s="70">
        <v>3339</v>
      </c>
      <c r="D501" s="71" t="s">
        <v>401</v>
      </c>
      <c r="E501" s="20" t="str">
        <f>IFERROR(VLOOKUP(C501,SRA!B:I,8,0),"")</f>
        <v>CLT</v>
      </c>
      <c r="F501" s="32" t="s">
        <v>607</v>
      </c>
      <c r="G501" s="20" t="str">
        <f>IFERROR(VLOOKUP(VLOOKUP(C501,SRA!B:F,5,0),FUNÇÃO!A:B,2,0),"")</f>
        <v>ANALISTA COMERC.</v>
      </c>
      <c r="H501" s="14">
        <f>IFERROR(VLOOKUP(C501,SRA!B:T,18,0),"")</f>
        <v>2675.02</v>
      </c>
      <c r="I501" s="14">
        <f>IFERROR(VLOOKUP(C501,SRA!B:T,19,0),"")</f>
        <v>0</v>
      </c>
      <c r="J501" s="14">
        <f>IFERROR(VLOOKUP(C501,MARÇO!B:F,3,0),"")</f>
        <v>2675.02</v>
      </c>
      <c r="K501" s="14">
        <f t="shared" si="19"/>
        <v>2217.4499999999998</v>
      </c>
      <c r="L501" s="14">
        <f>IFERROR(VLOOKUP(C501,MARÇO!B:H,7,0),"")</f>
        <v>457.57</v>
      </c>
      <c r="M501" s="74" t="str">
        <f>IFERROR(VLOOKUP(C501,FÉRIAS!C:D,2,0),"")</f>
        <v/>
      </c>
    </row>
    <row r="502" spans="2:13" s="36" customFormat="1">
      <c r="B502" s="20">
        <f t="shared" si="18"/>
        <v>494</v>
      </c>
      <c r="C502" s="70">
        <v>3344</v>
      </c>
      <c r="D502" s="71" t="s">
        <v>405</v>
      </c>
      <c r="E502" s="20" t="str">
        <f>IFERROR(VLOOKUP(C502,SRA!B:I,8,0),"")</f>
        <v>CLT</v>
      </c>
      <c r="F502" s="32" t="s">
        <v>607</v>
      </c>
      <c r="G502" s="20" t="str">
        <f>IFERROR(VLOOKUP(VLOOKUP(C502,SRA!B:F,5,0),FUNÇÃO!A:B,2,0),"")</f>
        <v>OP. DE PROD. IND.</v>
      </c>
      <c r="H502" s="14">
        <f>IFERROR(VLOOKUP(C502,SRA!B:T,18,0),"")</f>
        <v>1048.8800000000001</v>
      </c>
      <c r="I502" s="14">
        <f>IFERROR(VLOOKUP(C502,SRA!B:T,19,0),"")</f>
        <v>0</v>
      </c>
      <c r="J502" s="14">
        <f>IFERROR(VLOOKUP(C502,MARÇO!B:F,3,0),"")</f>
        <v>1421.57</v>
      </c>
      <c r="K502" s="14">
        <f t="shared" si="19"/>
        <v>392.6400000000001</v>
      </c>
      <c r="L502" s="14">
        <f>IFERROR(VLOOKUP(C502,MARÇO!B:H,7,0),"")</f>
        <v>1028.9299999999998</v>
      </c>
      <c r="M502" s="74" t="str">
        <f>IFERROR(VLOOKUP(C502,FÉRIAS!C:D,2,0),"")</f>
        <v/>
      </c>
    </row>
    <row r="503" spans="2:13" s="36" customFormat="1">
      <c r="B503" s="20">
        <f t="shared" si="18"/>
        <v>495</v>
      </c>
      <c r="C503" s="70">
        <v>3345</v>
      </c>
      <c r="D503" s="71" t="s">
        <v>406</v>
      </c>
      <c r="E503" s="20" t="str">
        <f>IFERROR(VLOOKUP(C503,SRA!B:I,8,0),"")</f>
        <v>CLT</v>
      </c>
      <c r="F503" s="32" t="s">
        <v>607</v>
      </c>
      <c r="G503" s="20" t="str">
        <f>IFERROR(VLOOKUP(VLOOKUP(C503,SRA!B:F,5,0),FUNÇÃO!A:B,2,0),"")</f>
        <v>OP. DE PROD. IND.</v>
      </c>
      <c r="H503" s="14">
        <f>IFERROR(VLOOKUP(C503,SRA!B:T,18,0),"")</f>
        <v>1152.1300000000001</v>
      </c>
      <c r="I503" s="14">
        <f>IFERROR(VLOOKUP(C503,SRA!B:T,19,0),"")</f>
        <v>0</v>
      </c>
      <c r="J503" s="14">
        <f>IFERROR(VLOOKUP(C503,MARÇO!B:F,3,0),"")</f>
        <v>2627.32</v>
      </c>
      <c r="K503" s="14">
        <f t="shared" si="19"/>
        <v>446.02</v>
      </c>
      <c r="L503" s="14">
        <f>IFERROR(VLOOKUP(C503,MARÇO!B:H,7,0),"")</f>
        <v>2181.3000000000002</v>
      </c>
      <c r="M503" s="74" t="str">
        <f>IFERROR(VLOOKUP(C503,FÉRIAS!C:D,2,0),"")</f>
        <v/>
      </c>
    </row>
    <row r="504" spans="2:13" s="36" customFormat="1">
      <c r="B504" s="20">
        <f t="shared" si="18"/>
        <v>496</v>
      </c>
      <c r="C504" s="70">
        <v>3346</v>
      </c>
      <c r="D504" s="71" t="s">
        <v>407</v>
      </c>
      <c r="E504" s="20" t="str">
        <f>IFERROR(VLOOKUP(C504,SRA!B:I,8,0),"")</f>
        <v>CLT</v>
      </c>
      <c r="F504" s="32" t="s">
        <v>607</v>
      </c>
      <c r="G504" s="20" t="str">
        <f>IFERROR(VLOOKUP(VLOOKUP(C504,SRA!B:F,5,0),FUNÇÃO!A:B,2,0),"")</f>
        <v>OP. DE PROD. IND.</v>
      </c>
      <c r="H504" s="14">
        <f>IFERROR(VLOOKUP(C504,SRA!B:T,18,0),"")</f>
        <v>1048.8800000000001</v>
      </c>
      <c r="I504" s="14">
        <f>IFERROR(VLOOKUP(C504,SRA!B:T,19,0),"")</f>
        <v>0</v>
      </c>
      <c r="J504" s="14">
        <f>IFERROR(VLOOKUP(C504,MARÇO!B:F,3,0),"")</f>
        <v>1421.57</v>
      </c>
      <c r="K504" s="14">
        <f t="shared" si="19"/>
        <v>182.93999999999983</v>
      </c>
      <c r="L504" s="14">
        <f>IFERROR(VLOOKUP(C504,MARÇO!B:H,7,0),"")</f>
        <v>1238.6300000000001</v>
      </c>
      <c r="M504" s="74" t="str">
        <f>IFERROR(VLOOKUP(C504,FÉRIAS!C:D,2,0),"")</f>
        <v/>
      </c>
    </row>
    <row r="505" spans="2:13" s="36" customFormat="1">
      <c r="B505" s="20">
        <f t="shared" si="18"/>
        <v>497</v>
      </c>
      <c r="C505" s="70">
        <v>3348</v>
      </c>
      <c r="D505" s="71" t="s">
        <v>408</v>
      </c>
      <c r="E505" s="20" t="str">
        <f>IFERROR(VLOOKUP(C505,SRA!B:I,8,0),"")</f>
        <v>CLT</v>
      </c>
      <c r="F505" s="32" t="s">
        <v>607</v>
      </c>
      <c r="G505" s="20" t="str">
        <f>IFERROR(VLOOKUP(VLOOKUP(C505,SRA!B:F,5,0),FUNÇÃO!A:B,2,0),"")</f>
        <v>OP. DE PROD. IND.</v>
      </c>
      <c r="H505" s="14">
        <f>IFERROR(VLOOKUP(C505,SRA!B:T,18,0),"")</f>
        <v>1152.1300000000001</v>
      </c>
      <c r="I505" s="14">
        <f>IFERROR(VLOOKUP(C505,SRA!B:T,19,0),"")</f>
        <v>0</v>
      </c>
      <c r="J505" s="14">
        <f>IFERROR(VLOOKUP(C505,MARÇO!B:F,3,0),"")</f>
        <v>1473.7</v>
      </c>
      <c r="K505" s="14">
        <f t="shared" si="19"/>
        <v>594.19000000000005</v>
      </c>
      <c r="L505" s="14">
        <f>IFERROR(VLOOKUP(C505,MARÇO!B:H,7,0),"")</f>
        <v>879.51</v>
      </c>
      <c r="M505" s="74" t="str">
        <f>IFERROR(VLOOKUP(C505,FÉRIAS!C:D,2,0),"")</f>
        <v/>
      </c>
    </row>
    <row r="506" spans="2:13" s="36" customFormat="1">
      <c r="B506" s="20">
        <f t="shared" si="18"/>
        <v>498</v>
      </c>
      <c r="C506" s="70">
        <v>3349</v>
      </c>
      <c r="D506" s="71" t="s">
        <v>409</v>
      </c>
      <c r="E506" s="20" t="str">
        <f>IFERROR(VLOOKUP(C506,SRA!B:I,8,0),"")</f>
        <v>CLT</v>
      </c>
      <c r="F506" s="32" t="s">
        <v>607</v>
      </c>
      <c r="G506" s="20" t="str">
        <f>IFERROR(VLOOKUP(VLOOKUP(C506,SRA!B:F,5,0),FUNÇÃO!A:B,2,0),"")</f>
        <v>OP. DE PROD. IND.</v>
      </c>
      <c r="H506" s="14">
        <f>IFERROR(VLOOKUP(C506,SRA!B:T,18,0),"")</f>
        <v>1048.8800000000001</v>
      </c>
      <c r="I506" s="14">
        <f>IFERROR(VLOOKUP(C506,SRA!B:T,19,0),"")</f>
        <v>0</v>
      </c>
      <c r="J506" s="14">
        <f>IFERROR(VLOOKUP(C506,MARÇO!B:F,3,0),"")</f>
        <v>1100</v>
      </c>
      <c r="K506" s="14">
        <f t="shared" si="19"/>
        <v>358.80999999999995</v>
      </c>
      <c r="L506" s="14">
        <f>IFERROR(VLOOKUP(C506,MARÇO!B:H,7,0),"")</f>
        <v>741.19</v>
      </c>
      <c r="M506" s="74" t="str">
        <f>IFERROR(VLOOKUP(C506,FÉRIAS!C:D,2,0),"")</f>
        <v/>
      </c>
    </row>
    <row r="507" spans="2:13" s="36" customFormat="1">
      <c r="B507" s="20">
        <f t="shared" si="18"/>
        <v>499</v>
      </c>
      <c r="C507" s="70">
        <v>3351</v>
      </c>
      <c r="D507" s="71" t="s">
        <v>410</v>
      </c>
      <c r="E507" s="20" t="str">
        <f>IFERROR(VLOOKUP(C507,SRA!B:I,8,0),"")</f>
        <v>CLT</v>
      </c>
      <c r="F507" s="32" t="s">
        <v>607</v>
      </c>
      <c r="G507" s="20" t="str">
        <f>IFERROR(VLOOKUP(VLOOKUP(C507,SRA!B:F,5,0),FUNÇÃO!A:B,2,0),"")</f>
        <v>OP. DE PROD. IND.</v>
      </c>
      <c r="H507" s="14">
        <f>IFERROR(VLOOKUP(C507,SRA!B:T,18,0),"")</f>
        <v>1048.8800000000001</v>
      </c>
      <c r="I507" s="14">
        <f>IFERROR(VLOOKUP(C507,SRA!B:T,19,0),"")</f>
        <v>0</v>
      </c>
      <c r="J507" s="14">
        <f>IFERROR(VLOOKUP(C507,MARÇO!B:F,3,0),"")</f>
        <v>1421.57</v>
      </c>
      <c r="K507" s="14">
        <f t="shared" si="19"/>
        <v>789.8599999999999</v>
      </c>
      <c r="L507" s="14">
        <f>IFERROR(VLOOKUP(C507,MARÇO!B:H,7,0),"")</f>
        <v>631.71</v>
      </c>
      <c r="M507" s="74" t="str">
        <f>IFERROR(VLOOKUP(C507,FÉRIAS!C:D,2,0),"")</f>
        <v/>
      </c>
    </row>
    <row r="508" spans="2:13" s="36" customFormat="1">
      <c r="B508" s="20">
        <f t="shared" si="18"/>
        <v>500</v>
      </c>
      <c r="C508" s="70">
        <v>3352</v>
      </c>
      <c r="D508" s="71" t="s">
        <v>411</v>
      </c>
      <c r="E508" s="20" t="str">
        <f>IFERROR(VLOOKUP(C508,SRA!B:I,8,0),"")</f>
        <v>CLT</v>
      </c>
      <c r="F508" s="32" t="s">
        <v>607</v>
      </c>
      <c r="G508" s="20" t="str">
        <f>IFERROR(VLOOKUP(VLOOKUP(C508,SRA!B:F,5,0),FUNÇÃO!A:B,2,0),"")</f>
        <v>Tec. em Contabili</v>
      </c>
      <c r="H508" s="14">
        <f>IFERROR(VLOOKUP(C508,SRA!B:T,18,0),"")</f>
        <v>1537.48</v>
      </c>
      <c r="I508" s="14">
        <f>IFERROR(VLOOKUP(C508,SRA!B:T,19,0),"")</f>
        <v>0</v>
      </c>
      <c r="J508" s="14">
        <f>IFERROR(VLOOKUP(C508,MARÇO!B:F,3,0),"")</f>
        <v>1807.78</v>
      </c>
      <c r="K508" s="14">
        <f t="shared" si="19"/>
        <v>769.31</v>
      </c>
      <c r="L508" s="14">
        <f>IFERROR(VLOOKUP(C508,MARÇO!B:H,7,0),"")</f>
        <v>1038.47</v>
      </c>
      <c r="M508" s="74" t="str">
        <f>IFERROR(VLOOKUP(C508,FÉRIAS!C:D,2,0),"")</f>
        <v/>
      </c>
    </row>
    <row r="509" spans="2:13" s="36" customFormat="1">
      <c r="B509" s="20">
        <f t="shared" si="18"/>
        <v>501</v>
      </c>
      <c r="C509" s="70">
        <v>3353</v>
      </c>
      <c r="D509" s="71" t="s">
        <v>412</v>
      </c>
      <c r="E509" s="20" t="str">
        <f>IFERROR(VLOOKUP(C509,SRA!B:I,8,0),"")</f>
        <v>CLT</v>
      </c>
      <c r="F509" s="32" t="s">
        <v>607</v>
      </c>
      <c r="G509" s="20" t="str">
        <f>IFERROR(VLOOKUP(VLOOKUP(C509,SRA!B:F,5,0),FUNÇÃO!A:B,2,0),"")</f>
        <v>OP. DE PROD. IND.</v>
      </c>
      <c r="H509" s="14">
        <f>IFERROR(VLOOKUP(C509,SRA!B:T,18,0),"")</f>
        <v>1152.1300000000001</v>
      </c>
      <c r="I509" s="14">
        <f>IFERROR(VLOOKUP(C509,SRA!B:T,19,0),"")</f>
        <v>0</v>
      </c>
      <c r="J509" s="14">
        <f>IFERROR(VLOOKUP(C509,MARÇO!B:F,3,0),"")</f>
        <v>1196.25</v>
      </c>
      <c r="K509" s="14">
        <f t="shared" si="19"/>
        <v>151.49</v>
      </c>
      <c r="L509" s="14">
        <f>IFERROR(VLOOKUP(C509,MARÇO!B:H,7,0),"")</f>
        <v>1044.76</v>
      </c>
      <c r="M509" s="74" t="str">
        <f>IFERROR(VLOOKUP(C509,FÉRIAS!C:D,2,0),"")</f>
        <v/>
      </c>
    </row>
    <row r="510" spans="2:13" s="36" customFormat="1">
      <c r="B510" s="20">
        <f t="shared" si="18"/>
        <v>502</v>
      </c>
      <c r="C510" s="70">
        <v>3354</v>
      </c>
      <c r="D510" s="71" t="s">
        <v>413</v>
      </c>
      <c r="E510" s="20" t="str">
        <f>IFERROR(VLOOKUP(C510,SRA!B:I,8,0),"")</f>
        <v>CLT</v>
      </c>
      <c r="F510" s="32" t="s">
        <v>607</v>
      </c>
      <c r="G510" s="20" t="str">
        <f>IFERROR(VLOOKUP(VLOOKUP(C510,SRA!B:F,5,0),FUNÇÃO!A:B,2,0),"")</f>
        <v>OP. DE PROD. IND.</v>
      </c>
      <c r="H510" s="14">
        <f>IFERROR(VLOOKUP(C510,SRA!B:T,18,0),"")</f>
        <v>1048.8800000000001</v>
      </c>
      <c r="I510" s="14">
        <f>IFERROR(VLOOKUP(C510,SRA!B:T,19,0),"")</f>
        <v>0</v>
      </c>
      <c r="J510" s="14">
        <f>IFERROR(VLOOKUP(C510,MARÇO!B:F,3,0),"")</f>
        <v>1151.27</v>
      </c>
      <c r="K510" s="14">
        <f t="shared" si="19"/>
        <v>725.92</v>
      </c>
      <c r="L510" s="14">
        <f>IFERROR(VLOOKUP(C510,MARÇO!B:H,7,0),"")</f>
        <v>425.35</v>
      </c>
      <c r="M510" s="74" t="str">
        <f>IFERROR(VLOOKUP(C510,FÉRIAS!C:D,2,0),"")</f>
        <v/>
      </c>
    </row>
    <row r="511" spans="2:13" s="36" customFormat="1">
      <c r="B511" s="20">
        <f t="shared" si="18"/>
        <v>503</v>
      </c>
      <c r="C511" s="70">
        <v>3355</v>
      </c>
      <c r="D511" s="71" t="s">
        <v>414</v>
      </c>
      <c r="E511" s="20" t="str">
        <f>IFERROR(VLOOKUP(C511,SRA!B:I,8,0),"")</f>
        <v>CLT</v>
      </c>
      <c r="F511" s="32" t="s">
        <v>607</v>
      </c>
      <c r="G511" s="20" t="str">
        <f>IFERROR(VLOOKUP(VLOOKUP(C511,SRA!B:F,5,0),FUNÇÃO!A:B,2,0),"")</f>
        <v>OP. DE PROD. IND.</v>
      </c>
      <c r="H511" s="14">
        <f>IFERROR(VLOOKUP(C511,SRA!B:T,18,0),"")</f>
        <v>1152.1300000000001</v>
      </c>
      <c r="I511" s="14">
        <f>IFERROR(VLOOKUP(C511,SRA!B:T,19,0),"")</f>
        <v>0</v>
      </c>
      <c r="J511" s="14">
        <f>IFERROR(VLOOKUP(C511,MARÇO!B:F,3,0),"")</f>
        <v>1685.05</v>
      </c>
      <c r="K511" s="14">
        <f t="shared" si="19"/>
        <v>257.23</v>
      </c>
      <c r="L511" s="14">
        <f>IFERROR(VLOOKUP(C511,MARÇO!B:H,7,0),"")</f>
        <v>1427.82</v>
      </c>
      <c r="M511" s="74" t="str">
        <f>IFERROR(VLOOKUP(C511,FÉRIAS!C:D,2,0),"")</f>
        <v/>
      </c>
    </row>
    <row r="512" spans="2:13" s="36" customFormat="1">
      <c r="B512" s="20">
        <f t="shared" si="18"/>
        <v>504</v>
      </c>
      <c r="C512" s="70">
        <v>3356</v>
      </c>
      <c r="D512" s="71" t="s">
        <v>415</v>
      </c>
      <c r="E512" s="20" t="str">
        <f>IFERROR(VLOOKUP(C512,SRA!B:I,8,0),"")</f>
        <v>CLT</v>
      </c>
      <c r="F512" s="32" t="s">
        <v>607</v>
      </c>
      <c r="G512" s="20" t="str">
        <f>IFERROR(VLOOKUP(VLOOKUP(C512,SRA!B:F,5,0),FUNÇÃO!A:B,2,0),"")</f>
        <v>OP. DE PROD. IND.</v>
      </c>
      <c r="H512" s="14">
        <f>IFERROR(VLOOKUP(C512,SRA!B:T,18,0),"")</f>
        <v>1048.8800000000001</v>
      </c>
      <c r="I512" s="14">
        <f>IFERROR(VLOOKUP(C512,SRA!B:T,19,0),"")</f>
        <v>0</v>
      </c>
      <c r="J512" s="14">
        <f>IFERROR(VLOOKUP(C512,MARÇO!B:F,3,0),"")</f>
        <v>1292.74</v>
      </c>
      <c r="K512" s="14">
        <f t="shared" si="19"/>
        <v>106.3599999999999</v>
      </c>
      <c r="L512" s="14">
        <f>IFERROR(VLOOKUP(C512,MARÇO!B:H,7,0),"")</f>
        <v>1186.3800000000001</v>
      </c>
      <c r="M512" s="74"/>
    </row>
    <row r="513" spans="2:14" s="36" customFormat="1">
      <c r="B513" s="20">
        <f t="shared" si="18"/>
        <v>505</v>
      </c>
      <c r="C513" s="70">
        <v>3364</v>
      </c>
      <c r="D513" s="71" t="s">
        <v>420</v>
      </c>
      <c r="E513" s="20" t="str">
        <f>IFERROR(VLOOKUP(C513,SRA!B:I,8,0),"")</f>
        <v>CLT</v>
      </c>
      <c r="F513" s="32" t="s">
        <v>607</v>
      </c>
      <c r="G513" s="20" t="str">
        <f>IFERROR(VLOOKUP(VLOOKUP(C513,SRA!B:F,5,0),FUNÇÃO!A:B,2,0),"")</f>
        <v>OP. DE PROD. IND.</v>
      </c>
      <c r="H513" s="14">
        <f>IFERROR(VLOOKUP(C513,SRA!B:T,18,0),"")</f>
        <v>1048.8800000000001</v>
      </c>
      <c r="I513" s="14">
        <f>IFERROR(VLOOKUP(C513,SRA!B:T,19,0),"")</f>
        <v>0</v>
      </c>
      <c r="J513" s="14">
        <f>IFERROR(VLOOKUP(C513,MARÇO!B:F,3,0),"")</f>
        <v>1520.8</v>
      </c>
      <c r="K513" s="14">
        <f t="shared" si="19"/>
        <v>267.06999999999994</v>
      </c>
      <c r="L513" s="14">
        <f>IFERROR(VLOOKUP(C513,MARÇO!B:H,7,0),"")</f>
        <v>1253.73</v>
      </c>
      <c r="M513" s="74"/>
    </row>
    <row r="514" spans="2:14" s="36" customFormat="1">
      <c r="B514" s="20">
        <f t="shared" si="18"/>
        <v>506</v>
      </c>
      <c r="C514" s="70">
        <v>3376</v>
      </c>
      <c r="D514" s="71" t="s">
        <v>711</v>
      </c>
      <c r="E514" s="20" t="str">
        <f>IFERROR(VLOOKUP(C514,SRA!B:I,8,0),"")</f>
        <v>CLT</v>
      </c>
      <c r="F514" s="32" t="s">
        <v>607</v>
      </c>
      <c r="G514" s="20" t="str">
        <f>IFERROR(VLOOKUP(VLOOKUP(C514,SRA!B:F,5,0),FUNÇÃO!A:B,2,0),"")</f>
        <v>OP. DE PROD. IND.</v>
      </c>
      <c r="H514" s="14">
        <f>IFERROR(VLOOKUP(C514,SRA!B:T,18,0),"")</f>
        <v>1048.8800000000001</v>
      </c>
      <c r="I514" s="14">
        <f>IFERROR(VLOOKUP(C514,SRA!B:T,19,0),"")</f>
        <v>0</v>
      </c>
      <c r="J514" s="14">
        <f>IFERROR(VLOOKUP(C514,MARÇO!B:F,3,0),"")</f>
        <v>1151.27</v>
      </c>
      <c r="K514" s="14">
        <f t="shared" si="19"/>
        <v>281.02</v>
      </c>
      <c r="L514" s="14">
        <f>IFERROR(VLOOKUP(C514,MARÇO!B:H,7,0),"")</f>
        <v>870.25</v>
      </c>
      <c r="M514" s="74"/>
    </row>
    <row r="515" spans="2:14" s="5" customFormat="1" ht="13.5">
      <c r="B515" s="57" t="s">
        <v>608</v>
      </c>
      <c r="C515" s="57"/>
      <c r="D515" s="57"/>
      <c r="E515" s="57"/>
      <c r="F515" s="57"/>
      <c r="G515" s="57"/>
      <c r="H515" s="4">
        <f>SUM(H9:H514)</f>
        <v>1189204.2099999953</v>
      </c>
      <c r="I515" s="4">
        <f t="shared" ref="I515:L515" si="20">SUM(I9:I514)</f>
        <v>430580.31999999989</v>
      </c>
      <c r="J515" s="4">
        <f t="shared" si="20"/>
        <v>1815261.129999999</v>
      </c>
      <c r="K515" s="4">
        <f t="shared" si="20"/>
        <v>621407.10000000033</v>
      </c>
      <c r="L515" s="4">
        <f t="shared" si="20"/>
        <v>1193854.0299999991</v>
      </c>
      <c r="M515" s="21" t="str">
        <f>IFERROR(VLOOKUP(C515,FÉRIAS!A:G,2,0),"")</f>
        <v/>
      </c>
      <c r="N515" s="36"/>
    </row>
    <row r="518" spans="2:14">
      <c r="L518" s="16"/>
    </row>
  </sheetData>
  <autoFilter ref="B8:N515"/>
  <sortState ref="B9:L514">
    <sortCondition descending="1" ref="E9:E514"/>
    <sortCondition ref="C9:C514"/>
  </sortState>
  <mergeCells count="2">
    <mergeCell ref="B515:G515"/>
    <mergeCell ref="E2:I4"/>
  </mergeCells>
  <conditionalFormatting sqref="C1:C1048576">
    <cfRule type="duplicateValues" dxfId="1" priority="2"/>
  </conditionalFormatting>
  <conditionalFormatting sqref="C45:C47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rowBreaks count="6" manualBreakCount="6">
    <brk id="130" min="1" max="11" man="1"/>
    <brk id="190" min="1" max="11" man="1"/>
    <brk id="248" min="1" max="11" man="1"/>
    <brk id="305" min="1" max="11" man="1"/>
    <brk id="363" min="1" max="11" man="1"/>
    <brk id="421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1"/>
  <sheetViews>
    <sheetView workbookViewId="0">
      <selection sqref="A1:B1048576"/>
    </sheetView>
  </sheetViews>
  <sheetFormatPr defaultRowHeight="12"/>
  <cols>
    <col min="2" max="2" width="24.28515625" bestFit="1" customWidth="1"/>
  </cols>
  <sheetData>
    <row r="1" spans="1:2" ht="15">
      <c r="A1" s="29" t="s">
        <v>526</v>
      </c>
      <c r="B1" s="28"/>
    </row>
    <row r="3" spans="1:2" ht="15">
      <c r="A3" s="29" t="s">
        <v>527</v>
      </c>
      <c r="B3" s="29" t="s">
        <v>528</v>
      </c>
    </row>
    <row r="4" spans="1:2" ht="15">
      <c r="A4" s="29">
        <v>1002</v>
      </c>
      <c r="B4" s="30" t="s">
        <v>529</v>
      </c>
    </row>
    <row r="5" spans="1:2" ht="15">
      <c r="A5" s="29">
        <v>1006</v>
      </c>
      <c r="B5" s="30" t="s">
        <v>530</v>
      </c>
    </row>
    <row r="6" spans="1:2" ht="15">
      <c r="A6" s="29">
        <v>1011</v>
      </c>
      <c r="B6" s="30" t="s">
        <v>519</v>
      </c>
    </row>
    <row r="7" spans="1:2" ht="15">
      <c r="A7" s="29">
        <v>1013</v>
      </c>
      <c r="B7" s="30" t="s">
        <v>531</v>
      </c>
    </row>
    <row r="8" spans="1:2" ht="15">
      <c r="A8" s="29">
        <v>1014</v>
      </c>
      <c r="B8" s="30" t="s">
        <v>532</v>
      </c>
    </row>
    <row r="9" spans="1:2" ht="15">
      <c r="A9" s="29">
        <v>1019</v>
      </c>
      <c r="B9" s="30" t="s">
        <v>533</v>
      </c>
    </row>
    <row r="10" spans="1:2" ht="15">
      <c r="A10" s="29">
        <v>1020</v>
      </c>
      <c r="B10" s="30" t="s">
        <v>534</v>
      </c>
    </row>
    <row r="11" spans="1:2" ht="15">
      <c r="A11" s="29">
        <v>1037</v>
      </c>
      <c r="B11" s="30" t="s">
        <v>535</v>
      </c>
    </row>
    <row r="12" spans="1:2" ht="15">
      <c r="A12" s="29">
        <v>1040</v>
      </c>
      <c r="B12" s="30" t="s">
        <v>536</v>
      </c>
    </row>
    <row r="13" spans="1:2" ht="15">
      <c r="A13" s="29">
        <v>1043</v>
      </c>
      <c r="B13" s="30" t="s">
        <v>537</v>
      </c>
    </row>
    <row r="14" spans="1:2" ht="15">
      <c r="A14" s="29">
        <v>1047</v>
      </c>
      <c r="B14" s="30" t="s">
        <v>538</v>
      </c>
    </row>
    <row r="15" spans="1:2" ht="15">
      <c r="A15" s="29">
        <v>1048</v>
      </c>
      <c r="B15" s="30" t="s">
        <v>539</v>
      </c>
    </row>
    <row r="16" spans="1:2" ht="15">
      <c r="A16" s="29">
        <v>1049</v>
      </c>
      <c r="B16" s="30" t="s">
        <v>540</v>
      </c>
    </row>
    <row r="17" spans="1:2" ht="15">
      <c r="A17" s="29">
        <v>1050</v>
      </c>
      <c r="B17" s="30" t="s">
        <v>541</v>
      </c>
    </row>
    <row r="18" spans="1:2" ht="15">
      <c r="A18" s="29">
        <v>1059</v>
      </c>
      <c r="B18" s="30" t="s">
        <v>542</v>
      </c>
    </row>
    <row r="19" spans="1:2" ht="15">
      <c r="A19" s="29">
        <v>1063</v>
      </c>
      <c r="B19" s="30" t="s">
        <v>543</v>
      </c>
    </row>
    <row r="20" spans="1:2" ht="15">
      <c r="A20" s="29">
        <v>1074</v>
      </c>
      <c r="B20" s="30" t="s">
        <v>544</v>
      </c>
    </row>
    <row r="21" spans="1:2" ht="15">
      <c r="A21" s="29">
        <v>1088</v>
      </c>
      <c r="B21" s="30" t="s">
        <v>545</v>
      </c>
    </row>
    <row r="22" spans="1:2" ht="15">
      <c r="A22" s="29">
        <v>1091</v>
      </c>
      <c r="B22" s="30" t="s">
        <v>546</v>
      </c>
    </row>
    <row r="23" spans="1:2" ht="15">
      <c r="A23" s="29">
        <v>1094</v>
      </c>
      <c r="B23" s="30" t="s">
        <v>625</v>
      </c>
    </row>
    <row r="24" spans="1:2" ht="15">
      <c r="A24" s="29">
        <v>1096</v>
      </c>
      <c r="B24" s="30" t="s">
        <v>626</v>
      </c>
    </row>
    <row r="25" spans="1:2" ht="15">
      <c r="A25" s="29">
        <v>1099</v>
      </c>
      <c r="B25" s="30" t="s">
        <v>627</v>
      </c>
    </row>
    <row r="26" spans="1:2" ht="15">
      <c r="A26" s="29">
        <v>1100</v>
      </c>
      <c r="B26" s="30" t="s">
        <v>628</v>
      </c>
    </row>
    <row r="27" spans="1:2" ht="15">
      <c r="A27" s="29">
        <v>1101</v>
      </c>
      <c r="B27" s="30" t="s">
        <v>629</v>
      </c>
    </row>
    <row r="28" spans="1:2" ht="15">
      <c r="A28" s="29">
        <v>1102</v>
      </c>
      <c r="B28" s="30" t="s">
        <v>547</v>
      </c>
    </row>
    <row r="29" spans="1:2" ht="15">
      <c r="A29" s="29">
        <v>1103</v>
      </c>
      <c r="B29" s="30" t="s">
        <v>548</v>
      </c>
    </row>
    <row r="30" spans="1:2" ht="15">
      <c r="A30" s="29">
        <v>1113</v>
      </c>
      <c r="B30" s="30" t="s">
        <v>630</v>
      </c>
    </row>
    <row r="31" spans="1:2" ht="15">
      <c r="A31" s="29">
        <v>1115</v>
      </c>
      <c r="B31" s="30" t="s">
        <v>631</v>
      </c>
    </row>
    <row r="32" spans="1:2" ht="15">
      <c r="A32" s="29">
        <v>1124</v>
      </c>
      <c r="B32" s="30" t="s">
        <v>632</v>
      </c>
    </row>
    <row r="33" spans="1:2" ht="15">
      <c r="A33" s="29">
        <v>1127</v>
      </c>
      <c r="B33" s="30" t="s">
        <v>633</v>
      </c>
    </row>
    <row r="34" spans="1:2" ht="15">
      <c r="A34" s="29">
        <v>1129</v>
      </c>
      <c r="B34" s="30" t="s">
        <v>634</v>
      </c>
    </row>
    <row r="35" spans="1:2" ht="15">
      <c r="A35" s="29">
        <v>1131</v>
      </c>
      <c r="B35" s="30" t="s">
        <v>635</v>
      </c>
    </row>
    <row r="36" spans="1:2" ht="15">
      <c r="A36" s="29">
        <v>1132</v>
      </c>
      <c r="B36" s="30" t="s">
        <v>549</v>
      </c>
    </row>
    <row r="37" spans="1:2" ht="15">
      <c r="A37" s="29">
        <v>1133</v>
      </c>
      <c r="B37" s="30" t="s">
        <v>636</v>
      </c>
    </row>
    <row r="38" spans="1:2" ht="15">
      <c r="A38" s="29">
        <v>1134</v>
      </c>
      <c r="B38" s="30" t="s">
        <v>550</v>
      </c>
    </row>
    <row r="39" spans="1:2" ht="15">
      <c r="A39" s="29">
        <v>1135</v>
      </c>
      <c r="B39" s="30" t="s">
        <v>637</v>
      </c>
    </row>
    <row r="40" spans="1:2" ht="15">
      <c r="A40" s="29">
        <v>1136</v>
      </c>
      <c r="B40" s="30" t="s">
        <v>551</v>
      </c>
    </row>
    <row r="41" spans="1:2" ht="15">
      <c r="A41" s="29">
        <v>1137</v>
      </c>
      <c r="B41" s="30" t="s">
        <v>638</v>
      </c>
    </row>
    <row r="42" spans="1:2" ht="15">
      <c r="A42" s="29">
        <v>1138</v>
      </c>
      <c r="B42" s="30" t="s">
        <v>639</v>
      </c>
    </row>
    <row r="43" spans="1:2" ht="15">
      <c r="A43" s="29">
        <v>1139</v>
      </c>
      <c r="B43" s="30" t="s">
        <v>640</v>
      </c>
    </row>
    <row r="44" spans="1:2" ht="15">
      <c r="A44" s="29">
        <v>1140</v>
      </c>
      <c r="B44" s="30" t="s">
        <v>641</v>
      </c>
    </row>
    <row r="45" spans="1:2" ht="15">
      <c r="A45" s="29">
        <v>1142</v>
      </c>
      <c r="B45" s="30" t="s">
        <v>642</v>
      </c>
    </row>
    <row r="46" spans="1:2" ht="15">
      <c r="A46" s="29">
        <v>1143</v>
      </c>
      <c r="B46" s="30" t="s">
        <v>635</v>
      </c>
    </row>
    <row r="47" spans="1:2" ht="15">
      <c r="A47" s="29">
        <v>1144</v>
      </c>
      <c r="B47" s="30" t="s">
        <v>643</v>
      </c>
    </row>
    <row r="48" spans="1:2" ht="15">
      <c r="A48" s="29">
        <v>1145</v>
      </c>
      <c r="B48" s="30" t="s">
        <v>643</v>
      </c>
    </row>
    <row r="49" spans="1:2" ht="15">
      <c r="A49" s="29">
        <v>1146</v>
      </c>
      <c r="B49" s="30" t="s">
        <v>635</v>
      </c>
    </row>
    <row r="50" spans="1:2" ht="15">
      <c r="A50" s="29">
        <v>1147</v>
      </c>
      <c r="B50" s="30" t="s">
        <v>552</v>
      </c>
    </row>
    <row r="51" spans="1:2" ht="15">
      <c r="A51" s="29">
        <v>1148</v>
      </c>
      <c r="B51" s="30" t="s">
        <v>552</v>
      </c>
    </row>
    <row r="52" spans="1:2" ht="15">
      <c r="A52" s="29">
        <v>1149</v>
      </c>
      <c r="B52" s="30" t="s">
        <v>553</v>
      </c>
    </row>
    <row r="53" spans="1:2" ht="15">
      <c r="A53" s="29">
        <v>1150</v>
      </c>
      <c r="B53" s="30" t="s">
        <v>553</v>
      </c>
    </row>
    <row r="54" spans="1:2" ht="15">
      <c r="A54" s="29">
        <v>1151</v>
      </c>
      <c r="B54" s="30" t="s">
        <v>551</v>
      </c>
    </row>
    <row r="55" spans="1:2" ht="15">
      <c r="A55" s="29">
        <v>1152</v>
      </c>
      <c r="B55" s="30" t="s">
        <v>551</v>
      </c>
    </row>
    <row r="56" spans="1:2" ht="15">
      <c r="A56" s="29">
        <v>1153</v>
      </c>
      <c r="B56" s="30" t="s">
        <v>644</v>
      </c>
    </row>
    <row r="57" spans="1:2" ht="15">
      <c r="A57" s="29">
        <v>1154</v>
      </c>
      <c r="B57" s="30" t="s">
        <v>644</v>
      </c>
    </row>
    <row r="58" spans="1:2" ht="15">
      <c r="A58" s="29">
        <v>1155</v>
      </c>
      <c r="B58" s="30" t="s">
        <v>645</v>
      </c>
    </row>
    <row r="59" spans="1:2" ht="15">
      <c r="A59" s="29">
        <v>1156</v>
      </c>
      <c r="B59" s="30" t="s">
        <v>645</v>
      </c>
    </row>
    <row r="60" spans="1:2" ht="15">
      <c r="A60" s="29">
        <v>1157</v>
      </c>
      <c r="B60" s="30" t="s">
        <v>645</v>
      </c>
    </row>
    <row r="61" spans="1:2" ht="15">
      <c r="A61" s="29">
        <v>1158</v>
      </c>
      <c r="B61" s="30" t="s">
        <v>554</v>
      </c>
    </row>
    <row r="62" spans="1:2" ht="15">
      <c r="A62" s="29">
        <v>1159</v>
      </c>
      <c r="B62" s="30" t="s">
        <v>555</v>
      </c>
    </row>
    <row r="63" spans="1:2" ht="15">
      <c r="A63" s="29">
        <v>1160</v>
      </c>
      <c r="B63" s="30" t="s">
        <v>646</v>
      </c>
    </row>
    <row r="64" spans="1:2" ht="15">
      <c r="A64" s="29">
        <v>1161</v>
      </c>
      <c r="B64" s="30" t="s">
        <v>556</v>
      </c>
    </row>
    <row r="65" spans="1:2" ht="15">
      <c r="A65" s="29">
        <v>1162</v>
      </c>
      <c r="B65" s="30" t="s">
        <v>557</v>
      </c>
    </row>
    <row r="66" spans="1:2" ht="15">
      <c r="A66" s="29">
        <v>1163</v>
      </c>
      <c r="B66" s="30" t="s">
        <v>558</v>
      </c>
    </row>
    <row r="67" spans="1:2" ht="15">
      <c r="A67" s="29">
        <v>1164</v>
      </c>
      <c r="B67" s="30" t="s">
        <v>647</v>
      </c>
    </row>
    <row r="68" spans="1:2" ht="15">
      <c r="A68" s="29">
        <v>1165</v>
      </c>
      <c r="B68" s="30" t="s">
        <v>647</v>
      </c>
    </row>
    <row r="69" spans="1:2" ht="15">
      <c r="A69" s="29">
        <v>1166</v>
      </c>
      <c r="B69" s="30" t="s">
        <v>647</v>
      </c>
    </row>
    <row r="70" spans="1:2" ht="15">
      <c r="A70" s="29">
        <v>1167</v>
      </c>
      <c r="B70" s="30" t="s">
        <v>595</v>
      </c>
    </row>
    <row r="71" spans="1:2" ht="15">
      <c r="A71" s="29">
        <v>1168</v>
      </c>
      <c r="B71" s="30" t="s">
        <v>595</v>
      </c>
    </row>
    <row r="72" spans="1:2" ht="15">
      <c r="A72" s="29">
        <v>1169</v>
      </c>
      <c r="B72" s="30" t="s">
        <v>559</v>
      </c>
    </row>
    <row r="73" spans="1:2" ht="15">
      <c r="A73" s="29">
        <v>1170</v>
      </c>
      <c r="B73" s="30" t="s">
        <v>560</v>
      </c>
    </row>
    <row r="74" spans="1:2" ht="15">
      <c r="A74" s="29">
        <v>1171</v>
      </c>
      <c r="B74" s="30" t="s">
        <v>561</v>
      </c>
    </row>
    <row r="75" spans="1:2" ht="15">
      <c r="A75" s="29">
        <v>1172</v>
      </c>
      <c r="B75" s="30" t="s">
        <v>648</v>
      </c>
    </row>
    <row r="76" spans="1:2" ht="15">
      <c r="A76" s="29">
        <v>1173</v>
      </c>
      <c r="B76" s="30" t="s">
        <v>649</v>
      </c>
    </row>
    <row r="77" spans="1:2" ht="15">
      <c r="A77" s="29">
        <v>1174</v>
      </c>
      <c r="B77" s="30" t="s">
        <v>650</v>
      </c>
    </row>
    <row r="78" spans="1:2" ht="15">
      <c r="A78" s="29">
        <v>1175</v>
      </c>
      <c r="B78" s="30" t="s">
        <v>562</v>
      </c>
    </row>
    <row r="79" spans="1:2" ht="15">
      <c r="A79" s="29">
        <v>1176</v>
      </c>
      <c r="B79" s="30" t="s">
        <v>562</v>
      </c>
    </row>
    <row r="80" spans="1:2" ht="15">
      <c r="A80" s="29">
        <v>1177</v>
      </c>
      <c r="B80" s="30" t="s">
        <v>562</v>
      </c>
    </row>
    <row r="81" spans="1:2" ht="15">
      <c r="A81" s="29">
        <v>1178</v>
      </c>
      <c r="B81" s="30" t="s">
        <v>651</v>
      </c>
    </row>
    <row r="82" spans="1:2" ht="15">
      <c r="A82" s="29">
        <v>1179</v>
      </c>
      <c r="B82" s="30" t="s">
        <v>563</v>
      </c>
    </row>
    <row r="83" spans="1:2" ht="15">
      <c r="A83" s="29">
        <v>1180</v>
      </c>
      <c r="B83" s="30" t="s">
        <v>652</v>
      </c>
    </row>
    <row r="84" spans="1:2" ht="15">
      <c r="A84" s="29">
        <v>1181</v>
      </c>
      <c r="B84" s="30" t="s">
        <v>564</v>
      </c>
    </row>
    <row r="85" spans="1:2" ht="15">
      <c r="A85" s="29">
        <v>1182</v>
      </c>
      <c r="B85" s="30" t="s">
        <v>565</v>
      </c>
    </row>
    <row r="86" spans="1:2" ht="15">
      <c r="A86" s="29">
        <v>1183</v>
      </c>
      <c r="B86" s="30" t="s">
        <v>653</v>
      </c>
    </row>
    <row r="87" spans="1:2" ht="15">
      <c r="A87" s="29">
        <v>1184</v>
      </c>
      <c r="B87" s="30" t="s">
        <v>654</v>
      </c>
    </row>
    <row r="88" spans="1:2" ht="15">
      <c r="A88" s="29">
        <v>1185</v>
      </c>
      <c r="B88" s="30" t="s">
        <v>655</v>
      </c>
    </row>
    <row r="89" spans="1:2" ht="15">
      <c r="A89" s="29">
        <v>1186</v>
      </c>
      <c r="B89" s="30" t="s">
        <v>566</v>
      </c>
    </row>
    <row r="90" spans="1:2" ht="15">
      <c r="A90" s="29">
        <v>1187</v>
      </c>
      <c r="B90" s="30" t="s">
        <v>656</v>
      </c>
    </row>
    <row r="91" spans="1:2" ht="15">
      <c r="A91" s="29">
        <v>1188</v>
      </c>
      <c r="B91" s="30" t="s">
        <v>567</v>
      </c>
    </row>
    <row r="92" spans="1:2" ht="15">
      <c r="A92" s="29">
        <v>1189</v>
      </c>
      <c r="B92" s="30" t="s">
        <v>568</v>
      </c>
    </row>
    <row r="93" spans="1:2" ht="15">
      <c r="A93" s="29">
        <v>1190</v>
      </c>
      <c r="B93" s="30" t="s">
        <v>569</v>
      </c>
    </row>
    <row r="94" spans="1:2" ht="15">
      <c r="A94" s="29">
        <v>1191</v>
      </c>
      <c r="B94" s="30" t="s">
        <v>570</v>
      </c>
    </row>
    <row r="95" spans="1:2" ht="15">
      <c r="A95" s="29">
        <v>1192</v>
      </c>
      <c r="B95" s="30" t="s">
        <v>571</v>
      </c>
    </row>
    <row r="96" spans="1:2" ht="15">
      <c r="A96" s="29">
        <v>1193</v>
      </c>
      <c r="B96" s="30" t="s">
        <v>572</v>
      </c>
    </row>
    <row r="97" spans="1:2" ht="15">
      <c r="A97" s="29">
        <v>1194</v>
      </c>
      <c r="B97" s="30" t="s">
        <v>657</v>
      </c>
    </row>
    <row r="98" spans="1:2" ht="15">
      <c r="A98" s="29">
        <v>1195</v>
      </c>
      <c r="B98" s="30" t="s">
        <v>658</v>
      </c>
    </row>
    <row r="99" spans="1:2" ht="15">
      <c r="A99" s="29">
        <v>1220</v>
      </c>
      <c r="B99" s="30" t="s">
        <v>659</v>
      </c>
    </row>
    <row r="100" spans="1:2" ht="15">
      <c r="A100" s="29">
        <v>1230</v>
      </c>
      <c r="B100" s="30" t="s">
        <v>660</v>
      </c>
    </row>
    <row r="101" spans="1:2" ht="15">
      <c r="A101" s="29">
        <v>1231</v>
      </c>
      <c r="B101" s="30" t="s">
        <v>661</v>
      </c>
    </row>
    <row r="102" spans="1:2" ht="15">
      <c r="A102" s="29">
        <v>1232</v>
      </c>
      <c r="B102" s="30" t="s">
        <v>573</v>
      </c>
    </row>
    <row r="103" spans="1:2" ht="15">
      <c r="A103" s="29">
        <v>1233</v>
      </c>
      <c r="B103" s="30" t="s">
        <v>574</v>
      </c>
    </row>
    <row r="104" spans="1:2" ht="15">
      <c r="A104" s="29">
        <v>1234</v>
      </c>
      <c r="B104" s="30" t="s">
        <v>575</v>
      </c>
    </row>
    <row r="105" spans="1:2" ht="15">
      <c r="A105" s="29">
        <v>1235</v>
      </c>
      <c r="B105" s="30" t="s">
        <v>576</v>
      </c>
    </row>
    <row r="106" spans="1:2" ht="15">
      <c r="A106" s="29">
        <v>1236</v>
      </c>
      <c r="B106" s="30" t="s">
        <v>662</v>
      </c>
    </row>
    <row r="107" spans="1:2" ht="15">
      <c r="A107" s="29">
        <v>1237</v>
      </c>
      <c r="B107" s="30" t="s">
        <v>663</v>
      </c>
    </row>
    <row r="108" spans="1:2" ht="15">
      <c r="A108" s="29">
        <v>1238</v>
      </c>
      <c r="B108" s="30" t="s">
        <v>577</v>
      </c>
    </row>
    <row r="109" spans="1:2" ht="15">
      <c r="A109" s="29">
        <v>1239</v>
      </c>
      <c r="B109" s="30" t="s">
        <v>578</v>
      </c>
    </row>
    <row r="110" spans="1:2" ht="15">
      <c r="A110" s="29">
        <v>1240</v>
      </c>
      <c r="B110" s="30" t="s">
        <v>664</v>
      </c>
    </row>
    <row r="111" spans="1:2" ht="15">
      <c r="A111" s="29">
        <v>1241</v>
      </c>
      <c r="B111" s="30" t="s">
        <v>665</v>
      </c>
    </row>
    <row r="112" spans="1:2" ht="15">
      <c r="A112" s="29">
        <v>1242</v>
      </c>
      <c r="B112" s="30" t="s">
        <v>666</v>
      </c>
    </row>
    <row r="113" spans="1:2" ht="15">
      <c r="A113" s="29">
        <v>1243</v>
      </c>
      <c r="B113" s="30" t="s">
        <v>650</v>
      </c>
    </row>
    <row r="114" spans="1:2" ht="15">
      <c r="A114" s="29">
        <v>1244</v>
      </c>
      <c r="B114" s="30" t="s">
        <v>667</v>
      </c>
    </row>
    <row r="115" spans="1:2" ht="15">
      <c r="A115" s="29">
        <v>1245</v>
      </c>
      <c r="B115" s="30" t="s">
        <v>579</v>
      </c>
    </row>
    <row r="116" spans="1:2" ht="15">
      <c r="A116" s="29">
        <v>1246</v>
      </c>
      <c r="B116" s="30" t="s">
        <v>668</v>
      </c>
    </row>
    <row r="117" spans="1:2" ht="15">
      <c r="A117" s="29">
        <v>1248</v>
      </c>
      <c r="B117" s="30" t="s">
        <v>669</v>
      </c>
    </row>
    <row r="118" spans="1:2" ht="15">
      <c r="A118" s="29">
        <v>1249</v>
      </c>
      <c r="B118" s="30" t="s">
        <v>580</v>
      </c>
    </row>
    <row r="119" spans="1:2" ht="15">
      <c r="A119" s="29">
        <v>1250</v>
      </c>
      <c r="B119" s="30" t="s">
        <v>581</v>
      </c>
    </row>
    <row r="120" spans="1:2" ht="15">
      <c r="A120" s="29">
        <v>1251</v>
      </c>
      <c r="B120" s="30" t="s">
        <v>582</v>
      </c>
    </row>
    <row r="121" spans="1:2" ht="15">
      <c r="A121" s="29">
        <v>1252</v>
      </c>
      <c r="B121" s="30" t="s">
        <v>583</v>
      </c>
    </row>
    <row r="122" spans="1:2" ht="15">
      <c r="A122" s="29">
        <v>1253</v>
      </c>
      <c r="B122" s="30" t="s">
        <v>670</v>
      </c>
    </row>
    <row r="123" spans="1:2" ht="15">
      <c r="A123" s="29">
        <v>1254</v>
      </c>
      <c r="B123" s="30" t="s">
        <v>584</v>
      </c>
    </row>
    <row r="124" spans="1:2" ht="15">
      <c r="A124" s="29">
        <v>1255</v>
      </c>
      <c r="B124" s="30" t="s">
        <v>671</v>
      </c>
    </row>
    <row r="125" spans="1:2" ht="15">
      <c r="A125" s="29">
        <v>1256</v>
      </c>
      <c r="B125" s="30" t="s">
        <v>672</v>
      </c>
    </row>
    <row r="126" spans="1:2" ht="15">
      <c r="A126" s="29">
        <v>1257</v>
      </c>
      <c r="B126" s="30" t="s">
        <v>673</v>
      </c>
    </row>
    <row r="127" spans="1:2" ht="15">
      <c r="A127" s="29">
        <v>1258</v>
      </c>
      <c r="B127" s="30" t="s">
        <v>674</v>
      </c>
    </row>
    <row r="128" spans="1:2" ht="15">
      <c r="A128" s="29">
        <v>1259</v>
      </c>
      <c r="B128" s="30" t="s">
        <v>675</v>
      </c>
    </row>
    <row r="129" spans="1:2" ht="15">
      <c r="A129" s="29">
        <v>1260</v>
      </c>
      <c r="B129" s="30" t="s">
        <v>676</v>
      </c>
    </row>
    <row r="130" spans="1:2" ht="15">
      <c r="A130" s="29">
        <v>2000</v>
      </c>
      <c r="B130" s="30" t="s">
        <v>585</v>
      </c>
    </row>
    <row r="131" spans="1:2" ht="15">
      <c r="A131" s="29">
        <v>2001</v>
      </c>
      <c r="B131" s="30" t="s">
        <v>586</v>
      </c>
    </row>
    <row r="132" spans="1:2" ht="15">
      <c r="A132" s="29">
        <v>2002</v>
      </c>
      <c r="B132" s="30" t="s">
        <v>587</v>
      </c>
    </row>
    <row r="133" spans="1:2" ht="15">
      <c r="A133" s="29">
        <v>2003</v>
      </c>
      <c r="B133" s="30" t="s">
        <v>588</v>
      </c>
    </row>
    <row r="134" spans="1:2" ht="15">
      <c r="A134" s="29">
        <v>2004</v>
      </c>
      <c r="B134" s="30" t="s">
        <v>589</v>
      </c>
    </row>
    <row r="135" spans="1:2" ht="15">
      <c r="A135" s="29">
        <v>2005</v>
      </c>
      <c r="B135" s="30" t="s">
        <v>590</v>
      </c>
    </row>
    <row r="136" spans="1:2" ht="15">
      <c r="A136" s="29">
        <v>2006</v>
      </c>
      <c r="B136" s="30" t="s">
        <v>677</v>
      </c>
    </row>
    <row r="137" spans="1:2" ht="15">
      <c r="A137" s="29">
        <v>2007</v>
      </c>
      <c r="B137" s="30" t="s">
        <v>591</v>
      </c>
    </row>
    <row r="138" spans="1:2" ht="15">
      <c r="A138" s="29">
        <v>2008</v>
      </c>
      <c r="B138" s="30" t="s">
        <v>592</v>
      </c>
    </row>
    <row r="139" spans="1:2" ht="15">
      <c r="A139" s="29">
        <v>2009</v>
      </c>
      <c r="B139" s="30" t="s">
        <v>678</v>
      </c>
    </row>
    <row r="140" spans="1:2" ht="15">
      <c r="A140" s="29">
        <v>2010</v>
      </c>
      <c r="B140" s="30" t="s">
        <v>679</v>
      </c>
    </row>
    <row r="141" spans="1:2" ht="15">
      <c r="A141" s="29">
        <v>2011</v>
      </c>
      <c r="B141" s="30" t="s">
        <v>680</v>
      </c>
    </row>
    <row r="142" spans="1:2" ht="15">
      <c r="A142" s="29">
        <v>2012</v>
      </c>
      <c r="B142" s="30" t="s">
        <v>681</v>
      </c>
    </row>
    <row r="143" spans="1:2" ht="15">
      <c r="A143" s="29">
        <v>2013</v>
      </c>
      <c r="B143" s="30" t="s">
        <v>682</v>
      </c>
    </row>
    <row r="144" spans="1:2" ht="15">
      <c r="A144" s="29">
        <v>2014</v>
      </c>
      <c r="B144" s="30" t="s">
        <v>683</v>
      </c>
    </row>
    <row r="145" spans="1:2" ht="15">
      <c r="A145" s="29">
        <v>2015</v>
      </c>
      <c r="B145" s="30" t="s">
        <v>684</v>
      </c>
    </row>
    <row r="146" spans="1:2" ht="15">
      <c r="A146" s="29">
        <v>2016</v>
      </c>
      <c r="B146" s="30" t="s">
        <v>685</v>
      </c>
    </row>
    <row r="147" spans="1:2" ht="15">
      <c r="A147" s="29">
        <v>2017</v>
      </c>
      <c r="B147" s="30" t="s">
        <v>593</v>
      </c>
    </row>
    <row r="148" spans="1:2" ht="15">
      <c r="A148" s="29">
        <v>2018</v>
      </c>
      <c r="B148" s="30" t="s">
        <v>686</v>
      </c>
    </row>
    <row r="149" spans="1:2" ht="15">
      <c r="A149" s="29">
        <v>2019</v>
      </c>
      <c r="B149" s="30" t="s">
        <v>687</v>
      </c>
    </row>
    <row r="150" spans="1:2" ht="15">
      <c r="A150" s="29">
        <v>2020</v>
      </c>
      <c r="B150" s="30" t="s">
        <v>688</v>
      </c>
    </row>
    <row r="151" spans="1:2" ht="15">
      <c r="A151" s="29">
        <v>2021</v>
      </c>
      <c r="B151" s="30" t="s">
        <v>689</v>
      </c>
    </row>
    <row r="152" spans="1:2" ht="15">
      <c r="A152" s="29">
        <v>2022</v>
      </c>
      <c r="B152" s="30" t="s">
        <v>594</v>
      </c>
    </row>
    <row r="153" spans="1:2" ht="15">
      <c r="A153" s="29">
        <v>2023</v>
      </c>
      <c r="B153" s="30" t="s">
        <v>690</v>
      </c>
    </row>
    <row r="154" spans="1:2" ht="15">
      <c r="A154" s="29">
        <v>2024</v>
      </c>
      <c r="B154" s="30" t="s">
        <v>595</v>
      </c>
    </row>
    <row r="155" spans="1:2" ht="15">
      <c r="A155" s="29">
        <v>2025</v>
      </c>
      <c r="B155" s="30" t="s">
        <v>691</v>
      </c>
    </row>
    <row r="156" spans="1:2" ht="15">
      <c r="A156" s="29">
        <v>2026</v>
      </c>
      <c r="B156" s="30" t="s">
        <v>692</v>
      </c>
    </row>
    <row r="157" spans="1:2" ht="15">
      <c r="A157" s="29">
        <v>2027</v>
      </c>
      <c r="B157" s="30" t="s">
        <v>693</v>
      </c>
    </row>
    <row r="158" spans="1:2" ht="15">
      <c r="A158" s="29">
        <v>2028</v>
      </c>
      <c r="B158" s="30" t="s">
        <v>596</v>
      </c>
    </row>
    <row r="159" spans="1:2" ht="15">
      <c r="A159" s="29">
        <v>2029</v>
      </c>
      <c r="B159" s="30" t="s">
        <v>597</v>
      </c>
    </row>
    <row r="160" spans="1:2" ht="15">
      <c r="A160" s="29">
        <v>2030</v>
      </c>
      <c r="B160" s="30" t="s">
        <v>694</v>
      </c>
    </row>
    <row r="161" spans="1:2" ht="15">
      <c r="A161" s="29">
        <v>2031</v>
      </c>
      <c r="B161" s="30" t="s">
        <v>695</v>
      </c>
    </row>
    <row r="162" spans="1:2" ht="15">
      <c r="A162" s="29">
        <v>2032</v>
      </c>
      <c r="B162" s="30" t="s">
        <v>666</v>
      </c>
    </row>
    <row r="163" spans="1:2" ht="15">
      <c r="A163" s="29">
        <v>2033</v>
      </c>
      <c r="B163" s="30" t="s">
        <v>696</v>
      </c>
    </row>
    <row r="164" spans="1:2" ht="15">
      <c r="A164" s="29">
        <v>2034</v>
      </c>
      <c r="B164" s="30" t="s">
        <v>697</v>
      </c>
    </row>
    <row r="165" spans="1:2" ht="15">
      <c r="A165" s="29">
        <v>2035</v>
      </c>
      <c r="B165" s="30" t="s">
        <v>598</v>
      </c>
    </row>
    <row r="166" spans="1:2" ht="15">
      <c r="A166" s="29">
        <v>2036</v>
      </c>
      <c r="B166" s="30" t="s">
        <v>698</v>
      </c>
    </row>
    <row r="167" spans="1:2" ht="15">
      <c r="A167" s="29">
        <v>2037</v>
      </c>
      <c r="B167" s="30" t="s">
        <v>699</v>
      </c>
    </row>
    <row r="168" spans="1:2" ht="15">
      <c r="A168" s="29">
        <v>2038</v>
      </c>
      <c r="B168" s="30" t="s">
        <v>700</v>
      </c>
    </row>
    <row r="169" spans="1:2" ht="15">
      <c r="A169" s="29">
        <v>2039</v>
      </c>
      <c r="B169" s="30" t="s">
        <v>701</v>
      </c>
    </row>
    <row r="170" spans="1:2" ht="15">
      <c r="A170" s="29">
        <v>2040</v>
      </c>
      <c r="B170" s="30" t="s">
        <v>702</v>
      </c>
    </row>
    <row r="171" spans="1:2" ht="15">
      <c r="A171" s="29">
        <v>2041</v>
      </c>
      <c r="B171" s="30" t="s">
        <v>599</v>
      </c>
    </row>
    <row r="172" spans="1:2" ht="15">
      <c r="A172" s="29">
        <v>2042</v>
      </c>
      <c r="B172" s="30" t="s">
        <v>588</v>
      </c>
    </row>
    <row r="173" spans="1:2" ht="15">
      <c r="A173" s="29">
        <v>2043</v>
      </c>
      <c r="B173" s="30" t="s">
        <v>588</v>
      </c>
    </row>
    <row r="174" spans="1:2" ht="15">
      <c r="A174" s="29">
        <v>2044</v>
      </c>
      <c r="B174" s="30" t="s">
        <v>703</v>
      </c>
    </row>
    <row r="175" spans="1:2" ht="15">
      <c r="A175" s="29">
        <v>2045</v>
      </c>
      <c r="B175" s="30" t="s">
        <v>704</v>
      </c>
    </row>
    <row r="176" spans="1:2" ht="15">
      <c r="A176" s="29">
        <v>2046</v>
      </c>
      <c r="B176" s="30" t="s">
        <v>705</v>
      </c>
    </row>
    <row r="177" spans="1:2" ht="15">
      <c r="A177" s="29">
        <v>2047</v>
      </c>
      <c r="B177" s="30" t="s">
        <v>706</v>
      </c>
    </row>
    <row r="178" spans="1:2" ht="15">
      <c r="A178" s="29">
        <v>2048</v>
      </c>
      <c r="B178" s="30" t="s">
        <v>707</v>
      </c>
    </row>
    <row r="179" spans="1:2" ht="15">
      <c r="A179" s="29">
        <v>2049</v>
      </c>
      <c r="B179" s="30" t="s">
        <v>708</v>
      </c>
    </row>
    <row r="180" spans="1:2" ht="15">
      <c r="A180" s="29">
        <v>2050</v>
      </c>
      <c r="B180" s="30" t="s">
        <v>709</v>
      </c>
    </row>
    <row r="181" spans="1:2" ht="15">
      <c r="A181" s="29">
        <v>2051</v>
      </c>
      <c r="B181" s="30" t="s">
        <v>710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09"/>
  <sheetViews>
    <sheetView workbookViewId="0">
      <pane ySplit="3" topLeftCell="A482" activePane="bottomLeft" state="frozen"/>
      <selection pane="bottomLeft" activeCell="B4" sqref="B4:C509"/>
    </sheetView>
  </sheetViews>
  <sheetFormatPr defaultRowHeight="12"/>
  <cols>
    <col min="1" max="1" width="7" style="18" bestFit="1" customWidth="1"/>
    <col min="2" max="2" width="10" style="18" bestFit="1" customWidth="1"/>
    <col min="3" max="3" width="35.85546875" style="19" bestFit="1" customWidth="1"/>
    <col min="4" max="4" width="12" style="18" bestFit="1" customWidth="1"/>
    <col min="5" max="5" width="13.140625" style="19" bestFit="1" customWidth="1"/>
    <col min="6" max="6" width="12" style="18" bestFit="1" customWidth="1"/>
    <col min="7" max="7" width="11" style="17" bestFit="1" customWidth="1"/>
    <col min="8" max="8" width="14.140625" style="17" bestFit="1" customWidth="1"/>
    <col min="9" max="9" width="10" style="2" bestFit="1" customWidth="1"/>
    <col min="10" max="10" width="15.140625" style="17" bestFit="1" customWidth="1"/>
    <col min="11" max="11" width="14.140625" style="17" bestFit="1" customWidth="1"/>
    <col min="12" max="12" width="15.140625" style="17" bestFit="1" customWidth="1"/>
    <col min="13" max="13" width="12" style="17" bestFit="1" customWidth="1"/>
    <col min="14" max="14" width="15.140625" style="17" bestFit="1" customWidth="1"/>
    <col min="15" max="16" width="13.140625" style="17" bestFit="1" customWidth="1"/>
    <col min="17" max="17" width="14.140625" style="17" bestFit="1" customWidth="1"/>
    <col min="18" max="18" width="15.140625" style="17" bestFit="1" customWidth="1"/>
    <col min="19" max="19" width="12" style="17" bestFit="1" customWidth="1"/>
    <col min="20" max="20" width="15.140625" style="17" bestFit="1" customWidth="1"/>
    <col min="21" max="16384" width="9.140625" style="19"/>
  </cols>
  <sheetData>
    <row r="1" spans="1:20" ht="15">
      <c r="A1" s="54" t="s">
        <v>497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34"/>
      <c r="T1" s="34"/>
    </row>
    <row r="3" spans="1:20" s="18" customFormat="1" ht="15">
      <c r="A3" s="54" t="s">
        <v>498</v>
      </c>
      <c r="B3" s="54" t="s">
        <v>499</v>
      </c>
      <c r="C3" s="54" t="s">
        <v>2</v>
      </c>
      <c r="D3" s="54" t="s">
        <v>500</v>
      </c>
      <c r="E3" s="54" t="s">
        <v>501</v>
      </c>
      <c r="F3" s="54" t="s">
        <v>502</v>
      </c>
      <c r="G3" s="55" t="s">
        <v>714</v>
      </c>
      <c r="H3" s="55" t="s">
        <v>507</v>
      </c>
      <c r="I3" s="55" t="s">
        <v>503</v>
      </c>
      <c r="J3" s="55" t="s">
        <v>505</v>
      </c>
      <c r="K3" s="55" t="s">
        <v>506</v>
      </c>
      <c r="L3" s="55" t="s">
        <v>513</v>
      </c>
      <c r="M3" s="55" t="s">
        <v>504</v>
      </c>
      <c r="N3" s="55" t="s">
        <v>512</v>
      </c>
      <c r="O3" s="55" t="s">
        <v>508</v>
      </c>
      <c r="P3" s="55" t="s">
        <v>509</v>
      </c>
      <c r="Q3" s="55" t="s">
        <v>510</v>
      </c>
      <c r="R3" s="55" t="s">
        <v>511</v>
      </c>
      <c r="S3" s="35" t="s">
        <v>496</v>
      </c>
      <c r="T3" s="35" t="s">
        <v>521</v>
      </c>
    </row>
    <row r="4" spans="1:20" s="22" customFormat="1" ht="15">
      <c r="A4" s="63">
        <v>1</v>
      </c>
      <c r="B4" s="63">
        <v>1284</v>
      </c>
      <c r="C4" s="63" t="s">
        <v>36</v>
      </c>
      <c r="D4" s="66">
        <v>29160</v>
      </c>
      <c r="E4" s="66">
        <v>44263</v>
      </c>
      <c r="F4" s="64">
        <v>2003</v>
      </c>
      <c r="G4" s="65">
        <v>1543.95</v>
      </c>
      <c r="H4" s="65">
        <v>0</v>
      </c>
      <c r="I4" s="67" t="s">
        <v>516</v>
      </c>
      <c r="J4" s="67">
        <v>0</v>
      </c>
      <c r="K4" s="67">
        <v>0</v>
      </c>
      <c r="L4" s="67">
        <v>0</v>
      </c>
      <c r="M4" s="67">
        <v>0</v>
      </c>
      <c r="N4" s="67">
        <v>0</v>
      </c>
      <c r="O4" s="67">
        <v>0</v>
      </c>
      <c r="P4" s="67">
        <v>0</v>
      </c>
      <c r="Q4" s="67">
        <v>0</v>
      </c>
      <c r="R4" s="67">
        <v>0</v>
      </c>
      <c r="S4" s="67">
        <v>1543.95</v>
      </c>
      <c r="T4" s="67">
        <v>0</v>
      </c>
    </row>
    <row r="5" spans="1:20" s="22" customFormat="1" ht="15">
      <c r="A5" s="63">
        <v>1</v>
      </c>
      <c r="B5" s="63">
        <v>200</v>
      </c>
      <c r="C5" s="63" t="s">
        <v>3</v>
      </c>
      <c r="D5" s="66">
        <v>26877</v>
      </c>
      <c r="E5" s="64" t="s">
        <v>514</v>
      </c>
      <c r="F5" s="64">
        <v>2003</v>
      </c>
      <c r="G5" s="65">
        <v>3914.56</v>
      </c>
      <c r="H5" s="65">
        <v>0</v>
      </c>
      <c r="I5" s="67" t="s">
        <v>516</v>
      </c>
      <c r="J5" s="67">
        <v>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0</v>
      </c>
      <c r="Q5" s="67">
        <v>0</v>
      </c>
      <c r="R5" s="67">
        <v>0</v>
      </c>
      <c r="S5" s="67">
        <v>3914.56</v>
      </c>
      <c r="T5" s="67">
        <v>0</v>
      </c>
    </row>
    <row r="6" spans="1:20" s="22" customFormat="1" ht="15">
      <c r="A6" s="63">
        <v>1</v>
      </c>
      <c r="B6" s="63">
        <v>397</v>
      </c>
      <c r="C6" s="63" t="s">
        <v>4</v>
      </c>
      <c r="D6" s="66">
        <v>27442</v>
      </c>
      <c r="E6" s="64" t="s">
        <v>514</v>
      </c>
      <c r="F6" s="64">
        <v>2009</v>
      </c>
      <c r="G6" s="65">
        <v>3044.14</v>
      </c>
      <c r="H6" s="65">
        <v>1030.69</v>
      </c>
      <c r="I6" s="67" t="s">
        <v>516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4074.83</v>
      </c>
      <c r="T6" s="67">
        <v>0</v>
      </c>
    </row>
    <row r="7" spans="1:20" s="22" customFormat="1" ht="15">
      <c r="A7" s="63">
        <v>1</v>
      </c>
      <c r="B7" s="63">
        <v>508</v>
      </c>
      <c r="C7" s="63" t="s">
        <v>5</v>
      </c>
      <c r="D7" s="66">
        <v>27828</v>
      </c>
      <c r="E7" s="64" t="s">
        <v>514</v>
      </c>
      <c r="F7" s="64">
        <v>2009</v>
      </c>
      <c r="G7" s="65">
        <v>3356.17</v>
      </c>
      <c r="H7" s="65">
        <v>785.28</v>
      </c>
      <c r="I7" s="67" t="s">
        <v>516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4141.45</v>
      </c>
      <c r="T7" s="67">
        <v>0</v>
      </c>
    </row>
    <row r="8" spans="1:20" s="22" customFormat="1" ht="15">
      <c r="A8" s="63">
        <v>1</v>
      </c>
      <c r="B8" s="63">
        <v>510</v>
      </c>
      <c r="C8" s="63" t="s">
        <v>6</v>
      </c>
      <c r="D8" s="66">
        <v>27828</v>
      </c>
      <c r="E8" s="64" t="s">
        <v>514</v>
      </c>
      <c r="F8" s="64">
        <v>2009</v>
      </c>
      <c r="G8" s="65">
        <v>3356.17</v>
      </c>
      <c r="H8" s="65">
        <v>0</v>
      </c>
      <c r="I8" s="67" t="s">
        <v>516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3356.17</v>
      </c>
      <c r="T8" s="67">
        <v>0</v>
      </c>
    </row>
    <row r="9" spans="1:20" s="22" customFormat="1" ht="15">
      <c r="A9" s="63">
        <v>1</v>
      </c>
      <c r="B9" s="63">
        <v>542</v>
      </c>
      <c r="C9" s="63" t="s">
        <v>7</v>
      </c>
      <c r="D9" s="66">
        <v>27955</v>
      </c>
      <c r="E9" s="64" t="s">
        <v>514</v>
      </c>
      <c r="F9" s="64">
        <v>2018</v>
      </c>
      <c r="G9" s="65">
        <v>1614.36</v>
      </c>
      <c r="H9" s="65">
        <v>0</v>
      </c>
      <c r="I9" s="67" t="s">
        <v>516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1614.36</v>
      </c>
      <c r="T9" s="67">
        <v>0</v>
      </c>
    </row>
    <row r="10" spans="1:20" s="22" customFormat="1" ht="15">
      <c r="A10" s="63">
        <v>1</v>
      </c>
      <c r="B10" s="63">
        <v>788</v>
      </c>
      <c r="C10" s="63" t="s">
        <v>8</v>
      </c>
      <c r="D10" s="66">
        <v>28551</v>
      </c>
      <c r="E10" s="64" t="s">
        <v>514</v>
      </c>
      <c r="F10" s="64">
        <v>2003</v>
      </c>
      <c r="G10" s="65">
        <v>1702.21</v>
      </c>
      <c r="H10" s="65">
        <v>1030.69</v>
      </c>
      <c r="I10" s="67" t="s">
        <v>516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2732.9</v>
      </c>
      <c r="T10" s="67">
        <v>0</v>
      </c>
    </row>
    <row r="11" spans="1:20" s="22" customFormat="1" ht="15">
      <c r="A11" s="63">
        <v>1</v>
      </c>
      <c r="B11" s="63">
        <v>820</v>
      </c>
      <c r="C11" s="63" t="s">
        <v>9</v>
      </c>
      <c r="D11" s="66">
        <v>28647</v>
      </c>
      <c r="E11" s="64" t="s">
        <v>514</v>
      </c>
      <c r="F11" s="64">
        <v>2000</v>
      </c>
      <c r="G11" s="65">
        <v>2069.0500000000002</v>
      </c>
      <c r="H11" s="65">
        <v>0</v>
      </c>
      <c r="I11" s="67" t="s">
        <v>516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2069.0500000000002</v>
      </c>
      <c r="T11" s="67">
        <v>0</v>
      </c>
    </row>
    <row r="12" spans="1:20" s="22" customFormat="1" ht="15">
      <c r="A12" s="63">
        <v>1</v>
      </c>
      <c r="B12" s="63">
        <v>830</v>
      </c>
      <c r="C12" s="63" t="s">
        <v>10</v>
      </c>
      <c r="D12" s="66">
        <v>28688</v>
      </c>
      <c r="E12" s="64" t="s">
        <v>514</v>
      </c>
      <c r="F12" s="64">
        <v>2009</v>
      </c>
      <c r="G12" s="65">
        <v>4079.44</v>
      </c>
      <c r="H12" s="65">
        <v>0</v>
      </c>
      <c r="I12" s="67" t="s">
        <v>516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4079.44</v>
      </c>
      <c r="T12" s="67">
        <v>0</v>
      </c>
    </row>
    <row r="13" spans="1:20" s="22" customFormat="1" ht="15">
      <c r="A13" s="63">
        <v>1</v>
      </c>
      <c r="B13" s="63">
        <v>863</v>
      </c>
      <c r="C13" s="63" t="s">
        <v>11</v>
      </c>
      <c r="D13" s="66">
        <v>28746</v>
      </c>
      <c r="E13" s="64" t="s">
        <v>514</v>
      </c>
      <c r="F13" s="64">
        <v>2000</v>
      </c>
      <c r="G13" s="65">
        <v>2069.0500000000002</v>
      </c>
      <c r="H13" s="65">
        <v>0</v>
      </c>
      <c r="I13" s="67" t="s">
        <v>516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2069.0500000000002</v>
      </c>
      <c r="T13" s="67">
        <v>0</v>
      </c>
    </row>
    <row r="14" spans="1:20" s="22" customFormat="1" ht="15">
      <c r="A14" s="63">
        <v>1</v>
      </c>
      <c r="B14" s="63">
        <v>871</v>
      </c>
      <c r="C14" s="63" t="s">
        <v>12</v>
      </c>
      <c r="D14" s="66">
        <v>28758</v>
      </c>
      <c r="E14" s="64" t="s">
        <v>514</v>
      </c>
      <c r="F14" s="64">
        <v>2009</v>
      </c>
      <c r="G14" s="65">
        <v>3356.17</v>
      </c>
      <c r="H14" s="65">
        <v>1030.69</v>
      </c>
      <c r="I14" s="67" t="s">
        <v>516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4386.8600000000006</v>
      </c>
      <c r="T14" s="67">
        <v>0</v>
      </c>
    </row>
    <row r="15" spans="1:20" s="22" customFormat="1" ht="15">
      <c r="A15" s="63">
        <v>1</v>
      </c>
      <c r="B15" s="63">
        <v>897</v>
      </c>
      <c r="C15" s="63" t="s">
        <v>13</v>
      </c>
      <c r="D15" s="66">
        <v>28779</v>
      </c>
      <c r="E15" s="64" t="s">
        <v>514</v>
      </c>
      <c r="F15" s="64">
        <v>2000</v>
      </c>
      <c r="G15" s="65">
        <v>1543.95</v>
      </c>
      <c r="H15" s="65">
        <v>0</v>
      </c>
      <c r="I15" s="67" t="s">
        <v>516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1543.95</v>
      </c>
      <c r="T15" s="67">
        <v>0</v>
      </c>
    </row>
    <row r="16" spans="1:20" s="22" customFormat="1" ht="15">
      <c r="A16" s="63">
        <v>1</v>
      </c>
      <c r="B16" s="63">
        <v>996</v>
      </c>
      <c r="C16" s="63" t="s">
        <v>14</v>
      </c>
      <c r="D16" s="66">
        <v>28887</v>
      </c>
      <c r="E16" s="64" t="s">
        <v>514</v>
      </c>
      <c r="F16" s="64">
        <v>2003</v>
      </c>
      <c r="G16" s="65">
        <v>3209.78</v>
      </c>
      <c r="H16" s="65">
        <v>0</v>
      </c>
      <c r="I16" s="67" t="s">
        <v>516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3209.78</v>
      </c>
      <c r="T16" s="67">
        <v>0</v>
      </c>
    </row>
    <row r="17" spans="1:20" s="22" customFormat="1" ht="15">
      <c r="A17" s="63">
        <v>1</v>
      </c>
      <c r="B17" s="63">
        <v>1008</v>
      </c>
      <c r="C17" s="63" t="s">
        <v>15</v>
      </c>
      <c r="D17" s="66">
        <v>28902</v>
      </c>
      <c r="E17" s="64" t="s">
        <v>514</v>
      </c>
      <c r="F17" s="64">
        <v>2000</v>
      </c>
      <c r="G17" s="65">
        <v>1787.3</v>
      </c>
      <c r="H17" s="65">
        <v>0</v>
      </c>
      <c r="I17" s="67" t="s">
        <v>516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1787.3</v>
      </c>
      <c r="T17" s="67">
        <v>0</v>
      </c>
    </row>
    <row r="18" spans="1:20" s="22" customFormat="1" ht="15">
      <c r="A18" s="63">
        <v>1</v>
      </c>
      <c r="B18" s="63">
        <v>1037</v>
      </c>
      <c r="C18" s="63" t="s">
        <v>16</v>
      </c>
      <c r="D18" s="66">
        <v>28926</v>
      </c>
      <c r="E18" s="64" t="s">
        <v>514</v>
      </c>
      <c r="F18" s="64">
        <v>2003</v>
      </c>
      <c r="G18" s="65">
        <v>3056.95</v>
      </c>
      <c r="H18" s="65">
        <v>0</v>
      </c>
      <c r="I18" s="67" t="s">
        <v>516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3056.95</v>
      </c>
      <c r="T18" s="67">
        <v>0</v>
      </c>
    </row>
    <row r="19" spans="1:20" s="22" customFormat="1" ht="15">
      <c r="A19" s="63">
        <v>1</v>
      </c>
      <c r="B19" s="63">
        <v>1051</v>
      </c>
      <c r="C19" s="63" t="s">
        <v>17</v>
      </c>
      <c r="D19" s="66">
        <v>28936</v>
      </c>
      <c r="E19" s="64" t="s">
        <v>514</v>
      </c>
      <c r="F19" s="64">
        <v>2028</v>
      </c>
      <c r="G19" s="65">
        <v>9511.6</v>
      </c>
      <c r="H19" s="65">
        <v>6925.14</v>
      </c>
      <c r="I19" s="67" t="s">
        <v>516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16436.740000000002</v>
      </c>
      <c r="T19" s="67">
        <v>0</v>
      </c>
    </row>
    <row r="20" spans="1:20" s="22" customFormat="1" ht="15">
      <c r="A20" s="63">
        <v>1</v>
      </c>
      <c r="B20" s="63">
        <v>1056</v>
      </c>
      <c r="C20" s="63" t="s">
        <v>18</v>
      </c>
      <c r="D20" s="66">
        <v>28961</v>
      </c>
      <c r="E20" s="64" t="s">
        <v>514</v>
      </c>
      <c r="F20" s="64">
        <v>2018</v>
      </c>
      <c r="G20" s="65">
        <v>3700.16</v>
      </c>
      <c r="H20" s="65">
        <v>0</v>
      </c>
      <c r="I20" s="67" t="s">
        <v>516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3700.16</v>
      </c>
      <c r="T20" s="67">
        <v>0</v>
      </c>
    </row>
    <row r="21" spans="1:20" s="22" customFormat="1" ht="15">
      <c r="A21" s="63">
        <v>1</v>
      </c>
      <c r="B21" s="63">
        <v>1067</v>
      </c>
      <c r="C21" s="63" t="s">
        <v>19</v>
      </c>
      <c r="D21" s="66">
        <v>28968</v>
      </c>
      <c r="E21" s="64" t="s">
        <v>514</v>
      </c>
      <c r="F21" s="64">
        <v>2003</v>
      </c>
      <c r="G21" s="65">
        <v>3931.39</v>
      </c>
      <c r="H21" s="65">
        <v>0</v>
      </c>
      <c r="I21" s="67" t="s">
        <v>516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3931.39</v>
      </c>
      <c r="T21" s="67">
        <v>0</v>
      </c>
    </row>
    <row r="22" spans="1:20" s="22" customFormat="1" ht="15">
      <c r="A22" s="63">
        <v>1</v>
      </c>
      <c r="B22" s="63">
        <v>1071</v>
      </c>
      <c r="C22" s="63" t="s">
        <v>20</v>
      </c>
      <c r="D22" s="66">
        <v>28968</v>
      </c>
      <c r="E22" s="64" t="s">
        <v>514</v>
      </c>
      <c r="F22" s="64">
        <v>2003</v>
      </c>
      <c r="G22" s="65">
        <v>1702.21</v>
      </c>
      <c r="H22" s="65">
        <v>0</v>
      </c>
      <c r="I22" s="67" t="s">
        <v>516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1702.21</v>
      </c>
      <c r="T22" s="67">
        <v>0</v>
      </c>
    </row>
    <row r="23" spans="1:20" s="22" customFormat="1" ht="15">
      <c r="A23" s="63">
        <v>1</v>
      </c>
      <c r="B23" s="63">
        <v>1080</v>
      </c>
      <c r="C23" s="63" t="s">
        <v>21</v>
      </c>
      <c r="D23" s="66">
        <v>28968</v>
      </c>
      <c r="E23" s="64" t="s">
        <v>514</v>
      </c>
      <c r="F23" s="64">
        <v>2009</v>
      </c>
      <c r="G23" s="65">
        <v>3356.17</v>
      </c>
      <c r="H23" s="65">
        <v>0</v>
      </c>
      <c r="I23" s="67" t="s">
        <v>516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3356.17</v>
      </c>
      <c r="T23" s="67">
        <v>0</v>
      </c>
    </row>
    <row r="24" spans="1:20" s="22" customFormat="1" ht="15">
      <c r="A24" s="63">
        <v>1</v>
      </c>
      <c r="B24" s="63">
        <v>1099</v>
      </c>
      <c r="C24" s="63" t="s">
        <v>22</v>
      </c>
      <c r="D24" s="66">
        <v>28997</v>
      </c>
      <c r="E24" s="64" t="s">
        <v>514</v>
      </c>
      <c r="F24" s="64">
        <v>2003</v>
      </c>
      <c r="G24" s="65">
        <v>3056.95</v>
      </c>
      <c r="H24" s="65">
        <v>0</v>
      </c>
      <c r="I24" s="67" t="s">
        <v>516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3056.95</v>
      </c>
      <c r="T24" s="67">
        <v>0</v>
      </c>
    </row>
    <row r="25" spans="1:20" s="22" customFormat="1" ht="15">
      <c r="A25" s="63">
        <v>1</v>
      </c>
      <c r="B25" s="63">
        <v>1125</v>
      </c>
      <c r="C25" s="63" t="s">
        <v>23</v>
      </c>
      <c r="D25" s="66">
        <v>29011</v>
      </c>
      <c r="E25" s="64" t="s">
        <v>514</v>
      </c>
      <c r="F25" s="64">
        <v>2000</v>
      </c>
      <c r="G25" s="65">
        <v>2514.9499999999998</v>
      </c>
      <c r="H25" s="65">
        <v>0</v>
      </c>
      <c r="I25" s="67" t="s">
        <v>516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2514.9499999999998</v>
      </c>
      <c r="T25" s="67">
        <v>0</v>
      </c>
    </row>
    <row r="26" spans="1:20" s="22" customFormat="1" ht="15">
      <c r="A26" s="63">
        <v>1</v>
      </c>
      <c r="B26" s="63">
        <v>1126</v>
      </c>
      <c r="C26" s="63" t="s">
        <v>24</v>
      </c>
      <c r="D26" s="66">
        <v>29017</v>
      </c>
      <c r="E26" s="64" t="s">
        <v>514</v>
      </c>
      <c r="F26" s="64">
        <v>2009</v>
      </c>
      <c r="G26" s="65">
        <v>3931.37</v>
      </c>
      <c r="H26" s="65">
        <v>1315.8</v>
      </c>
      <c r="I26" s="67" t="s">
        <v>516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5247.17</v>
      </c>
      <c r="T26" s="67">
        <v>0</v>
      </c>
    </row>
    <row r="27" spans="1:20" s="22" customFormat="1" ht="15">
      <c r="A27" s="63">
        <v>2</v>
      </c>
      <c r="B27" s="63">
        <v>1135</v>
      </c>
      <c r="C27" s="63" t="s">
        <v>424</v>
      </c>
      <c r="D27" s="66">
        <v>29031</v>
      </c>
      <c r="E27" s="64" t="s">
        <v>514</v>
      </c>
      <c r="F27" s="64">
        <v>2009</v>
      </c>
      <c r="G27" s="65">
        <v>2761.12</v>
      </c>
      <c r="H27" s="65">
        <v>0</v>
      </c>
      <c r="I27" s="67" t="s">
        <v>516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2761.12</v>
      </c>
      <c r="T27" s="67">
        <v>0</v>
      </c>
    </row>
    <row r="28" spans="1:20" s="22" customFormat="1" ht="15">
      <c r="A28" s="63">
        <v>1</v>
      </c>
      <c r="B28" s="63">
        <v>1159</v>
      </c>
      <c r="C28" s="63" t="s">
        <v>25</v>
      </c>
      <c r="D28" s="66">
        <v>29067</v>
      </c>
      <c r="E28" s="64" t="s">
        <v>514</v>
      </c>
      <c r="F28" s="64">
        <v>2003</v>
      </c>
      <c r="G28" s="65">
        <v>1543.95</v>
      </c>
      <c r="H28" s="65">
        <v>0</v>
      </c>
      <c r="I28" s="67" t="s">
        <v>516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1543.95</v>
      </c>
      <c r="T28" s="67">
        <v>0</v>
      </c>
    </row>
    <row r="29" spans="1:20" s="22" customFormat="1" ht="15">
      <c r="A29" s="63">
        <v>1</v>
      </c>
      <c r="B29" s="63">
        <v>1164</v>
      </c>
      <c r="C29" s="63" t="s">
        <v>26</v>
      </c>
      <c r="D29" s="66">
        <v>29067</v>
      </c>
      <c r="E29" s="64" t="s">
        <v>514</v>
      </c>
      <c r="F29" s="64">
        <v>2009</v>
      </c>
      <c r="G29" s="65">
        <v>3115.91</v>
      </c>
      <c r="H29" s="65">
        <v>1167.48</v>
      </c>
      <c r="I29" s="67" t="s">
        <v>516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4283.3899999999994</v>
      </c>
      <c r="T29" s="67">
        <v>0</v>
      </c>
    </row>
    <row r="30" spans="1:20" s="22" customFormat="1" ht="15">
      <c r="A30" s="63">
        <v>1</v>
      </c>
      <c r="B30" s="63">
        <v>1169</v>
      </c>
      <c r="C30" s="63" t="s">
        <v>27</v>
      </c>
      <c r="D30" s="66">
        <v>29067</v>
      </c>
      <c r="E30" s="64" t="s">
        <v>514</v>
      </c>
      <c r="F30" s="64">
        <v>2003</v>
      </c>
      <c r="G30" s="65">
        <v>2640.68</v>
      </c>
      <c r="H30" s="65">
        <v>0</v>
      </c>
      <c r="I30" s="67" t="s">
        <v>516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2640.68</v>
      </c>
      <c r="T30" s="67">
        <v>0</v>
      </c>
    </row>
    <row r="31" spans="1:20" s="22" customFormat="1" ht="15">
      <c r="A31" s="63">
        <v>1</v>
      </c>
      <c r="B31" s="63">
        <v>1177</v>
      </c>
      <c r="C31" s="63" t="s">
        <v>28</v>
      </c>
      <c r="D31" s="66">
        <v>29068</v>
      </c>
      <c r="E31" s="64" t="s">
        <v>514</v>
      </c>
      <c r="F31" s="64">
        <v>2009</v>
      </c>
      <c r="G31" s="65">
        <v>3044.14</v>
      </c>
      <c r="H31" s="65">
        <v>0</v>
      </c>
      <c r="I31" s="67" t="s">
        <v>516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3044.14</v>
      </c>
      <c r="T31" s="67">
        <v>0</v>
      </c>
    </row>
    <row r="32" spans="1:20" s="22" customFormat="1" ht="15">
      <c r="A32" s="63">
        <v>1</v>
      </c>
      <c r="B32" s="63">
        <v>1221</v>
      </c>
      <c r="C32" s="63" t="s">
        <v>29</v>
      </c>
      <c r="D32" s="66">
        <v>29087</v>
      </c>
      <c r="E32" s="64" t="s">
        <v>514</v>
      </c>
      <c r="F32" s="64">
        <v>2028</v>
      </c>
      <c r="G32" s="65">
        <v>5296.42</v>
      </c>
      <c r="H32" s="65">
        <v>2486.67</v>
      </c>
      <c r="I32" s="67" t="s">
        <v>516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7783.09</v>
      </c>
      <c r="T32" s="67">
        <v>0</v>
      </c>
    </row>
    <row r="33" spans="1:20" s="22" customFormat="1" ht="15">
      <c r="A33" s="63">
        <v>1</v>
      </c>
      <c r="B33" s="63">
        <v>1229</v>
      </c>
      <c r="C33" s="63" t="s">
        <v>30</v>
      </c>
      <c r="D33" s="66">
        <v>29089</v>
      </c>
      <c r="E33" s="64" t="s">
        <v>514</v>
      </c>
      <c r="F33" s="64">
        <v>2003</v>
      </c>
      <c r="G33" s="65">
        <v>3209.78</v>
      </c>
      <c r="H33" s="65">
        <v>0</v>
      </c>
      <c r="I33" s="67" t="s">
        <v>516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3209.78</v>
      </c>
      <c r="T33" s="67">
        <v>0</v>
      </c>
    </row>
    <row r="34" spans="1:20" s="22" customFormat="1" ht="15">
      <c r="A34" s="63">
        <v>1</v>
      </c>
      <c r="B34" s="63">
        <v>1243</v>
      </c>
      <c r="C34" s="63" t="s">
        <v>31</v>
      </c>
      <c r="D34" s="66">
        <v>29096</v>
      </c>
      <c r="E34" s="64" t="s">
        <v>514</v>
      </c>
      <c r="F34" s="64">
        <v>2003</v>
      </c>
      <c r="G34" s="65">
        <v>2069.0500000000002</v>
      </c>
      <c r="H34" s="65">
        <v>0</v>
      </c>
      <c r="I34" s="67" t="s">
        <v>516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2069.0500000000002</v>
      </c>
      <c r="T34" s="67">
        <v>0</v>
      </c>
    </row>
    <row r="35" spans="1:20" s="22" customFormat="1" ht="15">
      <c r="A35" s="63">
        <v>1</v>
      </c>
      <c r="B35" s="63">
        <v>1258</v>
      </c>
      <c r="C35" s="63" t="s">
        <v>32</v>
      </c>
      <c r="D35" s="66">
        <v>29102</v>
      </c>
      <c r="E35" s="64" t="s">
        <v>514</v>
      </c>
      <c r="F35" s="64">
        <v>2009</v>
      </c>
      <c r="G35" s="65">
        <v>3494.93</v>
      </c>
      <c r="H35" s="65">
        <v>1464.36</v>
      </c>
      <c r="I35" s="67" t="s">
        <v>516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4959.29</v>
      </c>
      <c r="T35" s="67">
        <v>0</v>
      </c>
    </row>
    <row r="36" spans="1:20" s="22" customFormat="1" ht="15">
      <c r="A36" s="63">
        <v>1</v>
      </c>
      <c r="B36" s="63">
        <v>1263</v>
      </c>
      <c r="C36" s="63" t="s">
        <v>33</v>
      </c>
      <c r="D36" s="66">
        <v>29108</v>
      </c>
      <c r="E36" s="64" t="s">
        <v>514</v>
      </c>
      <c r="F36" s="64">
        <v>2035</v>
      </c>
      <c r="G36" s="65">
        <v>9219.65</v>
      </c>
      <c r="H36" s="65">
        <v>1695.19</v>
      </c>
      <c r="I36" s="67" t="s">
        <v>516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10914.84</v>
      </c>
      <c r="T36" s="67">
        <v>0</v>
      </c>
    </row>
    <row r="37" spans="1:20" s="22" customFormat="1" ht="15">
      <c r="A37" s="63">
        <v>1</v>
      </c>
      <c r="B37" s="63">
        <v>1267</v>
      </c>
      <c r="C37" s="63" t="s">
        <v>34</v>
      </c>
      <c r="D37" s="66">
        <v>29099</v>
      </c>
      <c r="E37" s="64" t="s">
        <v>514</v>
      </c>
      <c r="F37" s="64">
        <v>2035</v>
      </c>
      <c r="G37" s="65">
        <v>9219.65</v>
      </c>
      <c r="H37" s="65">
        <v>7566.66</v>
      </c>
      <c r="I37" s="67" t="s">
        <v>516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16786.309999999998</v>
      </c>
      <c r="T37" s="67">
        <v>0</v>
      </c>
    </row>
    <row r="38" spans="1:20" s="22" customFormat="1" ht="15">
      <c r="A38" s="63">
        <v>1</v>
      </c>
      <c r="B38" s="63">
        <v>1269</v>
      </c>
      <c r="C38" s="63" t="s">
        <v>35</v>
      </c>
      <c r="D38" s="66">
        <v>29118</v>
      </c>
      <c r="E38" s="64" t="s">
        <v>514</v>
      </c>
      <c r="F38" s="64">
        <v>2000</v>
      </c>
      <c r="G38" s="65">
        <v>1543.95</v>
      </c>
      <c r="H38" s="65">
        <v>0</v>
      </c>
      <c r="I38" s="67" t="s">
        <v>516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1543.95</v>
      </c>
      <c r="T38" s="67">
        <v>0</v>
      </c>
    </row>
    <row r="39" spans="1:20" s="22" customFormat="1" ht="15">
      <c r="A39" s="63">
        <v>1</v>
      </c>
      <c r="B39" s="63">
        <v>1328</v>
      </c>
      <c r="C39" s="63" t="s">
        <v>37</v>
      </c>
      <c r="D39" s="66">
        <v>29202</v>
      </c>
      <c r="E39" s="64" t="s">
        <v>514</v>
      </c>
      <c r="F39" s="64">
        <v>2009</v>
      </c>
      <c r="G39" s="65">
        <v>3044.14</v>
      </c>
      <c r="H39" s="65">
        <v>0</v>
      </c>
      <c r="I39" s="67" t="s">
        <v>516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3044.14</v>
      </c>
      <c r="T39" s="67">
        <v>0</v>
      </c>
    </row>
    <row r="40" spans="1:20" s="22" customFormat="1" ht="15">
      <c r="A40" s="63">
        <v>1</v>
      </c>
      <c r="B40" s="63">
        <v>1330</v>
      </c>
      <c r="C40" s="63" t="s">
        <v>38</v>
      </c>
      <c r="D40" s="66">
        <v>29202</v>
      </c>
      <c r="E40" s="64" t="s">
        <v>514</v>
      </c>
      <c r="F40" s="64">
        <v>2003</v>
      </c>
      <c r="G40" s="65">
        <v>2772.72</v>
      </c>
      <c r="H40" s="65">
        <v>0</v>
      </c>
      <c r="I40" s="67" t="s">
        <v>516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2772.72</v>
      </c>
      <c r="T40" s="67">
        <v>0</v>
      </c>
    </row>
    <row r="41" spans="1:20" s="22" customFormat="1" ht="15">
      <c r="A41" s="63">
        <v>1</v>
      </c>
      <c r="B41" s="63">
        <v>1333</v>
      </c>
      <c r="C41" s="63" t="s">
        <v>39</v>
      </c>
      <c r="D41" s="66">
        <v>29209</v>
      </c>
      <c r="E41" s="64" t="s">
        <v>514</v>
      </c>
      <c r="F41" s="64">
        <v>2003</v>
      </c>
      <c r="G41" s="65">
        <v>3056.95</v>
      </c>
      <c r="H41" s="65">
        <v>0</v>
      </c>
      <c r="I41" s="67" t="s">
        <v>516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3056.95</v>
      </c>
      <c r="T41" s="67">
        <v>0</v>
      </c>
    </row>
    <row r="42" spans="1:20" s="22" customFormat="1" ht="15">
      <c r="A42" s="63">
        <v>1</v>
      </c>
      <c r="B42" s="63">
        <v>1337</v>
      </c>
      <c r="C42" s="63" t="s">
        <v>40</v>
      </c>
      <c r="D42" s="66">
        <v>29206</v>
      </c>
      <c r="E42" s="64" t="s">
        <v>514</v>
      </c>
      <c r="F42" s="64">
        <v>2009</v>
      </c>
      <c r="G42" s="65">
        <v>2761.12</v>
      </c>
      <c r="H42" s="65">
        <v>1030.69</v>
      </c>
      <c r="I42" s="67" t="s">
        <v>516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3791.81</v>
      </c>
      <c r="T42" s="67">
        <v>0</v>
      </c>
    </row>
    <row r="43" spans="1:20" s="22" customFormat="1" ht="15">
      <c r="A43" s="63">
        <v>1</v>
      </c>
      <c r="B43" s="63">
        <v>1363</v>
      </c>
      <c r="C43" s="63" t="s">
        <v>41</v>
      </c>
      <c r="D43" s="66">
        <v>29227</v>
      </c>
      <c r="E43" s="64" t="s">
        <v>514</v>
      </c>
      <c r="F43" s="64">
        <v>2009</v>
      </c>
      <c r="G43" s="65">
        <v>3356.17</v>
      </c>
      <c r="H43" s="65">
        <v>0</v>
      </c>
      <c r="I43" s="67" t="s">
        <v>516</v>
      </c>
      <c r="J43" s="67">
        <v>708.95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3356.17</v>
      </c>
      <c r="T43" s="67">
        <v>708.95</v>
      </c>
    </row>
    <row r="44" spans="1:20" s="22" customFormat="1" ht="15">
      <c r="A44" s="63">
        <v>1</v>
      </c>
      <c r="B44" s="63">
        <v>1369</v>
      </c>
      <c r="C44" s="63" t="s">
        <v>42</v>
      </c>
      <c r="D44" s="66">
        <v>29234</v>
      </c>
      <c r="E44" s="64" t="s">
        <v>514</v>
      </c>
      <c r="F44" s="64">
        <v>2018</v>
      </c>
      <c r="G44" s="65">
        <v>2060.39</v>
      </c>
      <c r="H44" s="65">
        <v>0</v>
      </c>
      <c r="I44" s="67" t="s">
        <v>516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2060.39</v>
      </c>
      <c r="T44" s="67">
        <v>0</v>
      </c>
    </row>
    <row r="45" spans="1:20" s="22" customFormat="1" ht="15">
      <c r="A45" s="63">
        <v>1</v>
      </c>
      <c r="B45" s="63">
        <v>1393</v>
      </c>
      <c r="C45" s="63" t="s">
        <v>43</v>
      </c>
      <c r="D45" s="66">
        <v>29283</v>
      </c>
      <c r="E45" s="64" t="s">
        <v>514</v>
      </c>
      <c r="F45" s="64">
        <v>2021</v>
      </c>
      <c r="G45" s="65">
        <v>3044.14</v>
      </c>
      <c r="H45" s="65">
        <v>0</v>
      </c>
      <c r="I45" s="67" t="s">
        <v>516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3044.14</v>
      </c>
      <c r="T45" s="67">
        <v>0</v>
      </c>
    </row>
    <row r="46" spans="1:20" s="22" customFormat="1" ht="15">
      <c r="A46" s="63">
        <v>1</v>
      </c>
      <c r="B46" s="63">
        <v>1413</v>
      </c>
      <c r="C46" s="63" t="s">
        <v>44</v>
      </c>
      <c r="D46" s="66">
        <v>29290</v>
      </c>
      <c r="E46" s="64" t="s">
        <v>514</v>
      </c>
      <c r="F46" s="64">
        <v>2035</v>
      </c>
      <c r="G46" s="65">
        <v>9219.65</v>
      </c>
      <c r="H46" s="65">
        <v>11250</v>
      </c>
      <c r="I46" s="67" t="s">
        <v>516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20469.650000000001</v>
      </c>
      <c r="T46" s="67">
        <v>0</v>
      </c>
    </row>
    <row r="47" spans="1:20" s="22" customFormat="1" ht="15">
      <c r="A47" s="63">
        <v>1</v>
      </c>
      <c r="B47" s="63">
        <v>1418</v>
      </c>
      <c r="C47" s="63" t="s">
        <v>45</v>
      </c>
      <c r="D47" s="66">
        <v>29297</v>
      </c>
      <c r="E47" s="64" t="s">
        <v>514</v>
      </c>
      <c r="F47" s="64">
        <v>2007</v>
      </c>
      <c r="G47" s="65">
        <v>3700.16</v>
      </c>
      <c r="H47" s="65">
        <v>0</v>
      </c>
      <c r="I47" s="67" t="s">
        <v>516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3700.16</v>
      </c>
      <c r="T47" s="67">
        <v>0</v>
      </c>
    </row>
    <row r="48" spans="1:20" s="22" customFormat="1" ht="15">
      <c r="A48" s="63">
        <v>1</v>
      </c>
      <c r="B48" s="63">
        <v>1427</v>
      </c>
      <c r="C48" s="63" t="s">
        <v>46</v>
      </c>
      <c r="D48" s="66">
        <v>29298</v>
      </c>
      <c r="E48" s="64" t="s">
        <v>514</v>
      </c>
      <c r="F48" s="64">
        <v>2035</v>
      </c>
      <c r="G48" s="65">
        <v>9219.65</v>
      </c>
      <c r="H48" s="65">
        <v>1695.19</v>
      </c>
      <c r="I48" s="67" t="s">
        <v>516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10914.84</v>
      </c>
      <c r="T48" s="67">
        <v>0</v>
      </c>
    </row>
    <row r="49" spans="1:20" s="22" customFormat="1" ht="15">
      <c r="A49" s="63">
        <v>1</v>
      </c>
      <c r="B49" s="63">
        <v>1429</v>
      </c>
      <c r="C49" s="63" t="s">
        <v>47</v>
      </c>
      <c r="D49" s="66">
        <v>29304</v>
      </c>
      <c r="E49" s="64" t="s">
        <v>514</v>
      </c>
      <c r="F49" s="64">
        <v>2006</v>
      </c>
      <c r="G49" s="65">
        <v>3044.14</v>
      </c>
      <c r="H49" s="65">
        <v>937.2</v>
      </c>
      <c r="I49" s="67" t="s">
        <v>516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3981.34</v>
      </c>
      <c r="T49" s="67">
        <v>0</v>
      </c>
    </row>
    <row r="50" spans="1:20" s="22" customFormat="1" ht="15">
      <c r="A50" s="63">
        <v>1</v>
      </c>
      <c r="B50" s="63">
        <v>1454</v>
      </c>
      <c r="C50" s="63" t="s">
        <v>48</v>
      </c>
      <c r="D50" s="66">
        <v>29319</v>
      </c>
      <c r="E50" s="64" t="s">
        <v>514</v>
      </c>
      <c r="F50" s="64">
        <v>2006</v>
      </c>
      <c r="G50" s="65">
        <v>2761.12</v>
      </c>
      <c r="H50" s="65">
        <v>884.14</v>
      </c>
      <c r="I50" s="67" t="s">
        <v>516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3645.2599999999998</v>
      </c>
      <c r="T50" s="67">
        <v>0</v>
      </c>
    </row>
    <row r="51" spans="1:20" s="22" customFormat="1" ht="15">
      <c r="A51" s="63">
        <v>1</v>
      </c>
      <c r="B51" s="63">
        <v>1475</v>
      </c>
      <c r="C51" s="63" t="s">
        <v>49</v>
      </c>
      <c r="D51" s="66">
        <v>29374</v>
      </c>
      <c r="E51" s="64" t="s">
        <v>514</v>
      </c>
      <c r="F51" s="64">
        <v>2008</v>
      </c>
      <c r="G51" s="65">
        <v>3044.14</v>
      </c>
      <c r="H51" s="65">
        <v>0</v>
      </c>
      <c r="I51" s="67" t="s">
        <v>516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3044.14</v>
      </c>
      <c r="T51" s="67">
        <v>0</v>
      </c>
    </row>
    <row r="52" spans="1:20" s="22" customFormat="1" ht="15">
      <c r="A52" s="63">
        <v>1</v>
      </c>
      <c r="B52" s="63">
        <v>1483</v>
      </c>
      <c r="C52" s="63" t="s">
        <v>50</v>
      </c>
      <c r="D52" s="66">
        <v>29397</v>
      </c>
      <c r="E52" s="64" t="s">
        <v>514</v>
      </c>
      <c r="F52" s="64">
        <v>2003</v>
      </c>
      <c r="G52" s="65">
        <v>1702.21</v>
      </c>
      <c r="H52" s="65">
        <v>0</v>
      </c>
      <c r="I52" s="67" t="s">
        <v>516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1702.21</v>
      </c>
      <c r="T52" s="67">
        <v>0</v>
      </c>
    </row>
    <row r="53" spans="1:20" s="22" customFormat="1" ht="15">
      <c r="A53" s="63">
        <v>1</v>
      </c>
      <c r="B53" s="63">
        <v>1522</v>
      </c>
      <c r="C53" s="63" t="s">
        <v>51</v>
      </c>
      <c r="D53" s="66">
        <v>29622</v>
      </c>
      <c r="E53" s="64" t="s">
        <v>514</v>
      </c>
      <c r="F53" s="64">
        <v>2003</v>
      </c>
      <c r="G53" s="65">
        <v>1470.44</v>
      </c>
      <c r="H53" s="65">
        <v>0</v>
      </c>
      <c r="I53" s="67" t="s">
        <v>516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1470.44</v>
      </c>
      <c r="T53" s="67">
        <v>0</v>
      </c>
    </row>
    <row r="54" spans="1:20" s="22" customFormat="1" ht="15">
      <c r="A54" s="63">
        <v>1</v>
      </c>
      <c r="B54" s="63">
        <v>1536</v>
      </c>
      <c r="C54" s="63" t="s">
        <v>52</v>
      </c>
      <c r="D54" s="66">
        <v>29675</v>
      </c>
      <c r="E54" s="64" t="s">
        <v>514</v>
      </c>
      <c r="F54" s="64">
        <v>2009</v>
      </c>
      <c r="G54" s="65">
        <v>2761.12</v>
      </c>
      <c r="H54" s="65">
        <v>0</v>
      </c>
      <c r="I54" s="67" t="s">
        <v>516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2761.12</v>
      </c>
      <c r="T54" s="67">
        <v>0</v>
      </c>
    </row>
    <row r="55" spans="1:20" s="22" customFormat="1" ht="15">
      <c r="A55" s="63">
        <v>1</v>
      </c>
      <c r="B55" s="63">
        <v>1545</v>
      </c>
      <c r="C55" s="63" t="s">
        <v>53</v>
      </c>
      <c r="D55" s="66">
        <v>29762</v>
      </c>
      <c r="E55" s="64" t="s">
        <v>514</v>
      </c>
      <c r="F55" s="64">
        <v>2000</v>
      </c>
      <c r="G55" s="65">
        <v>2514.9499999999998</v>
      </c>
      <c r="H55" s="65">
        <v>785.28</v>
      </c>
      <c r="I55" s="67" t="s">
        <v>516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3300.2299999999996</v>
      </c>
      <c r="T55" s="67">
        <v>0</v>
      </c>
    </row>
    <row r="56" spans="1:20" s="22" customFormat="1" ht="15">
      <c r="A56" s="63">
        <v>1</v>
      </c>
      <c r="B56" s="63">
        <v>1549</v>
      </c>
      <c r="C56" s="63" t="s">
        <v>54</v>
      </c>
      <c r="D56" s="66">
        <v>29845</v>
      </c>
      <c r="E56" s="64" t="s">
        <v>514</v>
      </c>
      <c r="F56" s="64">
        <v>2009</v>
      </c>
      <c r="G56" s="65">
        <v>3196.35</v>
      </c>
      <c r="H56" s="65">
        <v>0</v>
      </c>
      <c r="I56" s="67" t="s">
        <v>516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3196.35</v>
      </c>
      <c r="T56" s="67">
        <v>0</v>
      </c>
    </row>
    <row r="57" spans="1:20" s="22" customFormat="1" ht="15">
      <c r="A57" s="63">
        <v>1</v>
      </c>
      <c r="B57" s="63">
        <v>1553</v>
      </c>
      <c r="C57" s="63" t="s">
        <v>55</v>
      </c>
      <c r="D57" s="66">
        <v>29879</v>
      </c>
      <c r="E57" s="64" t="s">
        <v>514</v>
      </c>
      <c r="F57" s="64">
        <v>2003</v>
      </c>
      <c r="G57" s="65">
        <v>3056.95</v>
      </c>
      <c r="H57" s="65">
        <v>0</v>
      </c>
      <c r="I57" s="67" t="s">
        <v>516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3056.95</v>
      </c>
      <c r="T57" s="67">
        <v>0</v>
      </c>
    </row>
    <row r="58" spans="1:20" s="22" customFormat="1" ht="15">
      <c r="A58" s="63">
        <v>1</v>
      </c>
      <c r="B58" s="63">
        <v>1554</v>
      </c>
      <c r="C58" s="63" t="s">
        <v>56</v>
      </c>
      <c r="D58" s="66">
        <v>29886</v>
      </c>
      <c r="E58" s="64" t="s">
        <v>514</v>
      </c>
      <c r="F58" s="64">
        <v>2009</v>
      </c>
      <c r="G58" s="65">
        <v>3598.03</v>
      </c>
      <c r="H58" s="65">
        <v>1124.42</v>
      </c>
      <c r="I58" s="67" t="s">
        <v>516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4722.4500000000007</v>
      </c>
      <c r="T58" s="67">
        <v>0</v>
      </c>
    </row>
    <row r="59" spans="1:20" s="22" customFormat="1" ht="15">
      <c r="A59" s="63">
        <v>1</v>
      </c>
      <c r="B59" s="63">
        <v>1561</v>
      </c>
      <c r="C59" s="63" t="s">
        <v>57</v>
      </c>
      <c r="D59" s="66">
        <v>29983</v>
      </c>
      <c r="E59" s="64" t="s">
        <v>514</v>
      </c>
      <c r="F59" s="64">
        <v>2003</v>
      </c>
      <c r="G59" s="65">
        <v>1470.44</v>
      </c>
      <c r="H59" s="65">
        <v>0</v>
      </c>
      <c r="I59" s="67" t="s">
        <v>516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1470.44</v>
      </c>
      <c r="T59" s="67">
        <v>0</v>
      </c>
    </row>
    <row r="60" spans="1:20" s="22" customFormat="1" ht="15">
      <c r="A60" s="63">
        <v>1</v>
      </c>
      <c r="B60" s="63">
        <v>1577</v>
      </c>
      <c r="C60" s="63" t="s">
        <v>58</v>
      </c>
      <c r="D60" s="66">
        <v>30012</v>
      </c>
      <c r="E60" s="64" t="s">
        <v>514</v>
      </c>
      <c r="F60" s="64">
        <v>2003</v>
      </c>
      <c r="G60" s="65">
        <v>1470.44</v>
      </c>
      <c r="H60" s="65">
        <v>0</v>
      </c>
      <c r="I60" s="67" t="s">
        <v>516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1470.44</v>
      </c>
      <c r="T60" s="67">
        <v>0</v>
      </c>
    </row>
    <row r="61" spans="1:20" s="22" customFormat="1" ht="15">
      <c r="A61" s="63">
        <v>1</v>
      </c>
      <c r="B61" s="63">
        <v>1588</v>
      </c>
      <c r="C61" s="63" t="s">
        <v>59</v>
      </c>
      <c r="D61" s="66">
        <v>30034</v>
      </c>
      <c r="E61" s="64" t="s">
        <v>514</v>
      </c>
      <c r="F61" s="64">
        <v>2003</v>
      </c>
      <c r="G61" s="65">
        <v>1543.95</v>
      </c>
      <c r="H61" s="65">
        <v>0</v>
      </c>
      <c r="I61" s="67" t="s">
        <v>516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1543.95</v>
      </c>
      <c r="T61" s="67">
        <v>0</v>
      </c>
    </row>
    <row r="62" spans="1:20" s="22" customFormat="1" ht="15">
      <c r="A62" s="63">
        <v>1</v>
      </c>
      <c r="B62" s="63">
        <v>1589</v>
      </c>
      <c r="C62" s="63" t="s">
        <v>60</v>
      </c>
      <c r="D62" s="66">
        <v>30034</v>
      </c>
      <c r="E62" s="64" t="s">
        <v>514</v>
      </c>
      <c r="F62" s="64">
        <v>2003</v>
      </c>
      <c r="G62" s="65">
        <v>1470.44</v>
      </c>
      <c r="H62" s="65">
        <v>0</v>
      </c>
      <c r="I62" s="67" t="s">
        <v>516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1470.44</v>
      </c>
      <c r="T62" s="67">
        <v>0</v>
      </c>
    </row>
    <row r="63" spans="1:20" s="22" customFormat="1" ht="15">
      <c r="A63" s="63">
        <v>1</v>
      </c>
      <c r="B63" s="63">
        <v>1596</v>
      </c>
      <c r="C63" s="63" t="s">
        <v>61</v>
      </c>
      <c r="D63" s="66">
        <v>30041</v>
      </c>
      <c r="E63" s="64" t="s">
        <v>514</v>
      </c>
      <c r="F63" s="64">
        <v>2004</v>
      </c>
      <c r="G63" s="65">
        <v>2069.0500000000002</v>
      </c>
      <c r="H63" s="65">
        <v>0</v>
      </c>
      <c r="I63" s="67" t="s">
        <v>516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2069.0500000000002</v>
      </c>
      <c r="T63" s="67">
        <v>0</v>
      </c>
    </row>
    <row r="64" spans="1:20" s="22" customFormat="1" ht="15">
      <c r="A64" s="63">
        <v>1</v>
      </c>
      <c r="B64" s="63">
        <v>1597</v>
      </c>
      <c r="C64" s="63" t="s">
        <v>62</v>
      </c>
      <c r="D64" s="66">
        <v>30053</v>
      </c>
      <c r="E64" s="64" t="s">
        <v>514</v>
      </c>
      <c r="F64" s="64">
        <v>2009</v>
      </c>
      <c r="G64" s="65">
        <v>3044.14</v>
      </c>
      <c r="H64" s="65">
        <v>0</v>
      </c>
      <c r="I64" s="67" t="s">
        <v>516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3044.14</v>
      </c>
      <c r="T64" s="67">
        <v>0</v>
      </c>
    </row>
    <row r="65" spans="1:20" s="22" customFormat="1" ht="15">
      <c r="A65" s="63">
        <v>1</v>
      </c>
      <c r="B65" s="63">
        <v>1631</v>
      </c>
      <c r="C65" s="63" t="s">
        <v>63</v>
      </c>
      <c r="D65" s="66">
        <v>30176</v>
      </c>
      <c r="E65" s="64" t="s">
        <v>514</v>
      </c>
      <c r="F65" s="64">
        <v>2000</v>
      </c>
      <c r="G65" s="65">
        <v>1876.7</v>
      </c>
      <c r="H65" s="65">
        <v>0</v>
      </c>
      <c r="I65" s="67" t="s">
        <v>516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1876.7</v>
      </c>
      <c r="T65" s="67">
        <v>0</v>
      </c>
    </row>
    <row r="66" spans="1:20" s="22" customFormat="1" ht="15">
      <c r="A66" s="63">
        <v>1</v>
      </c>
      <c r="B66" s="63">
        <v>1641</v>
      </c>
      <c r="C66" s="63" t="s">
        <v>64</v>
      </c>
      <c r="D66" s="66">
        <v>30384</v>
      </c>
      <c r="E66" s="64" t="s">
        <v>514</v>
      </c>
      <c r="F66" s="64">
        <v>2003</v>
      </c>
      <c r="G66" s="65">
        <v>1876.7</v>
      </c>
      <c r="H66" s="65">
        <v>0</v>
      </c>
      <c r="I66" s="67" t="s">
        <v>516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1876.7</v>
      </c>
      <c r="T66" s="67">
        <v>0</v>
      </c>
    </row>
    <row r="67" spans="1:20" s="22" customFormat="1" ht="15">
      <c r="A67" s="63">
        <v>1</v>
      </c>
      <c r="B67" s="63">
        <v>1650</v>
      </c>
      <c r="C67" s="63" t="s">
        <v>65</v>
      </c>
      <c r="D67" s="66">
        <v>30411</v>
      </c>
      <c r="E67" s="64" t="s">
        <v>514</v>
      </c>
      <c r="F67" s="64">
        <v>2003</v>
      </c>
      <c r="G67" s="65">
        <v>1702.21</v>
      </c>
      <c r="H67" s="65">
        <v>0</v>
      </c>
      <c r="I67" s="67" t="s">
        <v>516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1702.21</v>
      </c>
      <c r="T67" s="67">
        <v>0</v>
      </c>
    </row>
    <row r="68" spans="1:20" s="22" customFormat="1" ht="15">
      <c r="A68" s="63">
        <v>1</v>
      </c>
      <c r="B68" s="63">
        <v>1652</v>
      </c>
      <c r="C68" s="63" t="s">
        <v>66</v>
      </c>
      <c r="D68" s="66">
        <v>30410</v>
      </c>
      <c r="E68" s="64" t="s">
        <v>514</v>
      </c>
      <c r="F68" s="64">
        <v>2003</v>
      </c>
      <c r="G68" s="65">
        <v>1702.21</v>
      </c>
      <c r="H68" s="65">
        <v>0</v>
      </c>
      <c r="I68" s="67" t="s">
        <v>516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1702.21</v>
      </c>
      <c r="T68" s="67">
        <v>0</v>
      </c>
    </row>
    <row r="69" spans="1:20" s="22" customFormat="1" ht="15">
      <c r="A69" s="63">
        <v>1</v>
      </c>
      <c r="B69" s="63">
        <v>1665</v>
      </c>
      <c r="C69" s="63" t="s">
        <v>67</v>
      </c>
      <c r="D69" s="66">
        <v>31019</v>
      </c>
      <c r="E69" s="64" t="s">
        <v>514</v>
      </c>
      <c r="F69" s="64">
        <v>2004</v>
      </c>
      <c r="G69" s="65">
        <v>1876.7</v>
      </c>
      <c r="H69" s="65">
        <v>0</v>
      </c>
      <c r="I69" s="67" t="s">
        <v>516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1876.7</v>
      </c>
      <c r="T69" s="67">
        <v>0</v>
      </c>
    </row>
    <row r="70" spans="1:20" s="22" customFormat="1" ht="15">
      <c r="A70" s="63">
        <v>1</v>
      </c>
      <c r="B70" s="63">
        <v>1672</v>
      </c>
      <c r="C70" s="63" t="s">
        <v>68</v>
      </c>
      <c r="D70" s="66">
        <v>31231</v>
      </c>
      <c r="E70" s="64" t="s">
        <v>514</v>
      </c>
      <c r="F70" s="64">
        <v>2000</v>
      </c>
      <c r="G70" s="65">
        <v>1876.7</v>
      </c>
      <c r="H70" s="65">
        <v>0</v>
      </c>
      <c r="I70" s="67" t="s">
        <v>516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1876.7</v>
      </c>
      <c r="T70" s="67">
        <v>0</v>
      </c>
    </row>
    <row r="71" spans="1:20" s="22" customFormat="1" ht="15">
      <c r="A71" s="63">
        <v>1</v>
      </c>
      <c r="B71" s="63">
        <v>1674</v>
      </c>
      <c r="C71" s="63" t="s">
        <v>69</v>
      </c>
      <c r="D71" s="66">
        <v>31231</v>
      </c>
      <c r="E71" s="64" t="s">
        <v>514</v>
      </c>
      <c r="F71" s="64">
        <v>2003</v>
      </c>
      <c r="G71" s="65">
        <v>1543.95</v>
      </c>
      <c r="H71" s="65">
        <v>0</v>
      </c>
      <c r="I71" s="67" t="s">
        <v>516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1543.95</v>
      </c>
      <c r="T71" s="67">
        <v>0</v>
      </c>
    </row>
    <row r="72" spans="1:20" s="22" customFormat="1" ht="15">
      <c r="A72" s="63">
        <v>16</v>
      </c>
      <c r="B72" s="63">
        <v>1682</v>
      </c>
      <c r="C72" s="63" t="s">
        <v>444</v>
      </c>
      <c r="D72" s="66">
        <v>31232</v>
      </c>
      <c r="E72" s="64" t="s">
        <v>514</v>
      </c>
      <c r="F72" s="64">
        <v>2005</v>
      </c>
      <c r="G72" s="65">
        <v>2514.9499999999998</v>
      </c>
      <c r="H72" s="65">
        <v>0</v>
      </c>
      <c r="I72" s="67" t="s">
        <v>516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2514.9499999999998</v>
      </c>
      <c r="T72" s="67">
        <v>0</v>
      </c>
    </row>
    <row r="73" spans="1:20" s="22" customFormat="1" ht="15">
      <c r="A73" s="63">
        <v>2</v>
      </c>
      <c r="B73" s="63">
        <v>1683</v>
      </c>
      <c r="C73" s="63" t="s">
        <v>482</v>
      </c>
      <c r="D73" s="66">
        <v>31232</v>
      </c>
      <c r="E73" s="64" t="s">
        <v>514</v>
      </c>
      <c r="F73" s="64">
        <v>2005</v>
      </c>
      <c r="G73" s="65">
        <v>2514.9499999999998</v>
      </c>
      <c r="H73" s="65">
        <v>0</v>
      </c>
      <c r="I73" s="67" t="s">
        <v>516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2514.9499999999998</v>
      </c>
      <c r="T73" s="67">
        <v>0</v>
      </c>
    </row>
    <row r="74" spans="1:20" s="22" customFormat="1" ht="15">
      <c r="A74" s="63">
        <v>51</v>
      </c>
      <c r="B74" s="63">
        <v>1726</v>
      </c>
      <c r="C74" s="63" t="s">
        <v>483</v>
      </c>
      <c r="D74" s="66">
        <v>32084</v>
      </c>
      <c r="E74" s="64" t="s">
        <v>514</v>
      </c>
      <c r="F74" s="64">
        <v>2005</v>
      </c>
      <c r="G74" s="65">
        <v>2514.9499999999998</v>
      </c>
      <c r="H74" s="65">
        <v>0</v>
      </c>
      <c r="I74" s="67" t="s">
        <v>516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2514.9499999999998</v>
      </c>
      <c r="T74" s="67">
        <v>0</v>
      </c>
    </row>
    <row r="75" spans="1:20" s="22" customFormat="1" ht="15">
      <c r="A75" s="63">
        <v>1</v>
      </c>
      <c r="B75" s="63">
        <v>1741</v>
      </c>
      <c r="C75" s="63" t="s">
        <v>70</v>
      </c>
      <c r="D75" s="66">
        <v>32106</v>
      </c>
      <c r="E75" s="64" t="s">
        <v>514</v>
      </c>
      <c r="F75" s="64">
        <v>2003</v>
      </c>
      <c r="G75" s="65">
        <v>2640.68</v>
      </c>
      <c r="H75" s="65">
        <v>0</v>
      </c>
      <c r="I75" s="67" t="s">
        <v>516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2640.68</v>
      </c>
      <c r="T75" s="67">
        <v>0</v>
      </c>
    </row>
    <row r="76" spans="1:20" s="22" customFormat="1" ht="15">
      <c r="A76" s="63">
        <v>1</v>
      </c>
      <c r="B76" s="63">
        <v>1749</v>
      </c>
      <c r="C76" s="63" t="s">
        <v>71</v>
      </c>
      <c r="D76" s="66">
        <v>32111</v>
      </c>
      <c r="E76" s="64" t="s">
        <v>514</v>
      </c>
      <c r="F76" s="64">
        <v>2009</v>
      </c>
      <c r="G76" s="65">
        <v>1868.82</v>
      </c>
      <c r="H76" s="65">
        <v>0</v>
      </c>
      <c r="I76" s="67" t="s">
        <v>516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1868.82</v>
      </c>
      <c r="T76" s="67">
        <v>0</v>
      </c>
    </row>
    <row r="77" spans="1:20" s="22" customFormat="1" ht="15">
      <c r="A77" s="63">
        <v>1</v>
      </c>
      <c r="B77" s="63">
        <v>1774</v>
      </c>
      <c r="C77" s="63" t="s">
        <v>72</v>
      </c>
      <c r="D77" s="66">
        <v>32162</v>
      </c>
      <c r="E77" s="64" t="s">
        <v>514</v>
      </c>
      <c r="F77" s="64">
        <v>2003</v>
      </c>
      <c r="G77" s="65">
        <v>1970.53</v>
      </c>
      <c r="H77" s="65">
        <v>0</v>
      </c>
      <c r="I77" s="67" t="s">
        <v>516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1970.53</v>
      </c>
      <c r="T77" s="67">
        <v>0</v>
      </c>
    </row>
    <row r="78" spans="1:20" s="22" customFormat="1" ht="15">
      <c r="A78" s="63">
        <v>1</v>
      </c>
      <c r="B78" s="63">
        <v>1794</v>
      </c>
      <c r="C78" s="63" t="s">
        <v>73</v>
      </c>
      <c r="D78" s="66">
        <v>32216</v>
      </c>
      <c r="E78" s="64" t="s">
        <v>514</v>
      </c>
      <c r="F78" s="64">
        <v>2018</v>
      </c>
      <c r="G78" s="65">
        <v>3523.98</v>
      </c>
      <c r="H78" s="65">
        <v>0</v>
      </c>
      <c r="I78" s="67" t="s">
        <v>516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3523.98</v>
      </c>
      <c r="T78" s="67">
        <v>0</v>
      </c>
    </row>
    <row r="79" spans="1:20" s="22" customFormat="1" ht="15">
      <c r="A79" s="63">
        <v>1</v>
      </c>
      <c r="B79" s="63">
        <v>1796</v>
      </c>
      <c r="C79" s="63" t="s">
        <v>74</v>
      </c>
      <c r="D79" s="66">
        <v>32216</v>
      </c>
      <c r="E79" s="64" t="s">
        <v>514</v>
      </c>
      <c r="F79" s="64">
        <v>2003</v>
      </c>
      <c r="G79" s="65">
        <v>1543.95</v>
      </c>
      <c r="H79" s="65">
        <v>0</v>
      </c>
      <c r="I79" s="67" t="s">
        <v>516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1543.95</v>
      </c>
      <c r="T79" s="67">
        <v>0</v>
      </c>
    </row>
    <row r="80" spans="1:20" s="22" customFormat="1" ht="15">
      <c r="A80" s="63">
        <v>1</v>
      </c>
      <c r="B80" s="63">
        <v>1809</v>
      </c>
      <c r="C80" s="63" t="s">
        <v>75</v>
      </c>
      <c r="D80" s="66">
        <v>32371</v>
      </c>
      <c r="E80" s="64" t="s">
        <v>514</v>
      </c>
      <c r="F80" s="64">
        <v>2016</v>
      </c>
      <c r="G80" s="65">
        <v>2629.63</v>
      </c>
      <c r="H80" s="65">
        <v>0</v>
      </c>
      <c r="I80" s="67" t="s">
        <v>516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2629.63</v>
      </c>
      <c r="T80" s="67">
        <v>0</v>
      </c>
    </row>
    <row r="81" spans="1:20" s="22" customFormat="1" ht="15">
      <c r="A81" s="63">
        <v>1</v>
      </c>
      <c r="B81" s="63">
        <v>1821</v>
      </c>
      <c r="C81" s="63" t="s">
        <v>76</v>
      </c>
      <c r="D81" s="66">
        <v>32414</v>
      </c>
      <c r="E81" s="64" t="s">
        <v>514</v>
      </c>
      <c r="F81" s="64">
        <v>2002</v>
      </c>
      <c r="G81" s="65">
        <v>1876.7</v>
      </c>
      <c r="H81" s="65">
        <v>1464.36</v>
      </c>
      <c r="I81" s="67" t="s">
        <v>516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3341.06</v>
      </c>
      <c r="T81" s="67">
        <v>0</v>
      </c>
    </row>
    <row r="82" spans="1:20" s="22" customFormat="1" ht="15">
      <c r="A82" s="63">
        <v>1</v>
      </c>
      <c r="B82" s="63">
        <v>1822</v>
      </c>
      <c r="C82" s="63" t="s">
        <v>77</v>
      </c>
      <c r="D82" s="66">
        <v>32420</v>
      </c>
      <c r="E82" s="64" t="s">
        <v>514</v>
      </c>
      <c r="F82" s="64">
        <v>2000</v>
      </c>
      <c r="G82" s="65">
        <v>1400.41</v>
      </c>
      <c r="H82" s="65">
        <v>0</v>
      </c>
      <c r="I82" s="67" t="s">
        <v>516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1400.41</v>
      </c>
      <c r="T82" s="67">
        <v>0</v>
      </c>
    </row>
    <row r="83" spans="1:20" s="22" customFormat="1" ht="15">
      <c r="A83" s="63">
        <v>1</v>
      </c>
      <c r="B83" s="63">
        <v>1906</v>
      </c>
      <c r="C83" s="63" t="s">
        <v>78</v>
      </c>
      <c r="D83" s="66">
        <v>32909</v>
      </c>
      <c r="E83" s="64" t="s">
        <v>514</v>
      </c>
      <c r="F83" s="64">
        <v>2009</v>
      </c>
      <c r="G83" s="65">
        <v>2899.18</v>
      </c>
      <c r="H83" s="65">
        <v>0</v>
      </c>
      <c r="I83" s="67" t="s">
        <v>516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2899.18</v>
      </c>
      <c r="T83" s="67">
        <v>0</v>
      </c>
    </row>
    <row r="84" spans="1:20" s="22" customFormat="1" ht="15">
      <c r="A84" s="63">
        <v>1</v>
      </c>
      <c r="B84" s="63">
        <v>1907</v>
      </c>
      <c r="C84" s="63" t="s">
        <v>79</v>
      </c>
      <c r="D84" s="66">
        <v>32909</v>
      </c>
      <c r="E84" s="64" t="s">
        <v>514</v>
      </c>
      <c r="F84" s="64">
        <v>2007</v>
      </c>
      <c r="G84" s="65">
        <v>3700.16</v>
      </c>
      <c r="H84" s="65">
        <v>0</v>
      </c>
      <c r="I84" s="67" t="s">
        <v>516</v>
      </c>
      <c r="J84" s="67">
        <v>1993.92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3700.16</v>
      </c>
      <c r="T84" s="67">
        <v>1993.92</v>
      </c>
    </row>
    <row r="85" spans="1:20" s="22" customFormat="1" ht="15">
      <c r="A85" s="63">
        <v>1</v>
      </c>
      <c r="B85" s="63">
        <v>1908</v>
      </c>
      <c r="C85" s="63" t="s">
        <v>80</v>
      </c>
      <c r="D85" s="66">
        <v>32909</v>
      </c>
      <c r="E85" s="64" t="s">
        <v>514</v>
      </c>
      <c r="F85" s="64">
        <v>2009</v>
      </c>
      <c r="G85" s="65">
        <v>3196.35</v>
      </c>
      <c r="H85" s="65">
        <v>0</v>
      </c>
      <c r="I85" s="67" t="s">
        <v>516</v>
      </c>
      <c r="J85" s="67">
        <v>0</v>
      </c>
      <c r="K85" s="67">
        <v>0</v>
      </c>
      <c r="L85" s="67">
        <v>0</v>
      </c>
      <c r="M85" s="67">
        <v>0</v>
      </c>
      <c r="N85" s="67">
        <v>3000</v>
      </c>
      <c r="O85" s="67">
        <v>0</v>
      </c>
      <c r="P85" s="67">
        <v>0</v>
      </c>
      <c r="Q85" s="67">
        <v>0</v>
      </c>
      <c r="R85" s="67">
        <v>0</v>
      </c>
      <c r="S85" s="67">
        <v>3196.35</v>
      </c>
      <c r="T85" s="67">
        <v>3000</v>
      </c>
    </row>
    <row r="86" spans="1:20" s="22" customFormat="1" ht="15">
      <c r="A86" s="63">
        <v>1</v>
      </c>
      <c r="B86" s="63">
        <v>1909</v>
      </c>
      <c r="C86" s="63" t="s">
        <v>81</v>
      </c>
      <c r="D86" s="66">
        <v>32909</v>
      </c>
      <c r="E86" s="64" t="s">
        <v>514</v>
      </c>
      <c r="F86" s="64">
        <v>2003</v>
      </c>
      <c r="G86" s="65">
        <v>2514.9499999999998</v>
      </c>
      <c r="H86" s="65">
        <v>0</v>
      </c>
      <c r="I86" s="67" t="s">
        <v>516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2514.9499999999998</v>
      </c>
      <c r="T86" s="67">
        <v>0</v>
      </c>
    </row>
    <row r="87" spans="1:20" s="22" customFormat="1" ht="15">
      <c r="A87" s="63">
        <v>14</v>
      </c>
      <c r="B87" s="63">
        <v>1916</v>
      </c>
      <c r="C87" s="63" t="s">
        <v>440</v>
      </c>
      <c r="D87" s="66">
        <v>32948</v>
      </c>
      <c r="E87" s="64" t="s">
        <v>514</v>
      </c>
      <c r="F87" s="64">
        <v>1156</v>
      </c>
      <c r="G87" s="65">
        <v>2310.41</v>
      </c>
      <c r="H87" s="65">
        <v>0</v>
      </c>
      <c r="I87" s="67" t="s">
        <v>516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2310.41</v>
      </c>
      <c r="T87" s="67">
        <v>0</v>
      </c>
    </row>
    <row r="88" spans="1:20" s="22" customFormat="1" ht="15">
      <c r="A88" s="63">
        <v>1</v>
      </c>
      <c r="B88" s="63">
        <v>1921</v>
      </c>
      <c r="C88" s="63" t="s">
        <v>82</v>
      </c>
      <c r="D88" s="66">
        <v>33390</v>
      </c>
      <c r="E88" s="64" t="s">
        <v>514</v>
      </c>
      <c r="F88" s="64">
        <v>2035</v>
      </c>
      <c r="G88" s="65">
        <v>7428.42</v>
      </c>
      <c r="H88" s="65">
        <v>2252.21</v>
      </c>
      <c r="I88" s="67" t="s">
        <v>516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9680.630000000001</v>
      </c>
      <c r="T88" s="67">
        <v>0</v>
      </c>
    </row>
    <row r="89" spans="1:20" s="22" customFormat="1" ht="15">
      <c r="A89" s="63">
        <v>1</v>
      </c>
      <c r="B89" s="63">
        <v>1924</v>
      </c>
      <c r="C89" s="63" t="s">
        <v>83</v>
      </c>
      <c r="D89" s="66">
        <v>33390</v>
      </c>
      <c r="E89" s="64" t="s">
        <v>514</v>
      </c>
      <c r="F89" s="64">
        <v>2009</v>
      </c>
      <c r="G89" s="65">
        <v>3523.98</v>
      </c>
      <c r="H89" s="65">
        <v>2381.46</v>
      </c>
      <c r="I89" s="67" t="s">
        <v>516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5905.4400000000005</v>
      </c>
      <c r="T89" s="67">
        <v>0</v>
      </c>
    </row>
    <row r="90" spans="1:20" s="22" customFormat="1" ht="15">
      <c r="A90" s="63">
        <v>1</v>
      </c>
      <c r="B90" s="63">
        <v>1927</v>
      </c>
      <c r="C90" s="63" t="s">
        <v>84</v>
      </c>
      <c r="D90" s="66">
        <v>33390</v>
      </c>
      <c r="E90" s="64" t="s">
        <v>514</v>
      </c>
      <c r="F90" s="64">
        <v>2003</v>
      </c>
      <c r="G90" s="65">
        <v>2395.17</v>
      </c>
      <c r="H90" s="65">
        <v>1995.91</v>
      </c>
      <c r="I90" s="67" t="s">
        <v>516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4391.08</v>
      </c>
      <c r="T90" s="67">
        <v>0</v>
      </c>
    </row>
    <row r="91" spans="1:20" s="22" customFormat="1" ht="15">
      <c r="A91" s="63">
        <v>1</v>
      </c>
      <c r="B91" s="63">
        <v>1932</v>
      </c>
      <c r="C91" s="63" t="s">
        <v>85</v>
      </c>
      <c r="D91" s="66">
        <v>33390</v>
      </c>
      <c r="E91" s="64" t="s">
        <v>514</v>
      </c>
      <c r="F91" s="64">
        <v>2009</v>
      </c>
      <c r="G91" s="65">
        <v>2967.54</v>
      </c>
      <c r="H91" s="65">
        <v>2623.49</v>
      </c>
      <c r="I91" s="67" t="s">
        <v>516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5591.03</v>
      </c>
      <c r="T91" s="67">
        <v>0</v>
      </c>
    </row>
    <row r="92" spans="1:20" s="22" customFormat="1" ht="15">
      <c r="A92" s="63">
        <v>1</v>
      </c>
      <c r="B92" s="63">
        <v>1937</v>
      </c>
      <c r="C92" s="63" t="s">
        <v>86</v>
      </c>
      <c r="D92" s="66">
        <v>33390</v>
      </c>
      <c r="E92" s="64" t="s">
        <v>514</v>
      </c>
      <c r="F92" s="64">
        <v>2006</v>
      </c>
      <c r="G92" s="65">
        <v>1779.83</v>
      </c>
      <c r="H92" s="65">
        <v>937.2</v>
      </c>
      <c r="I92" s="67" t="s">
        <v>516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2717.0299999999997</v>
      </c>
      <c r="T92" s="67">
        <v>0</v>
      </c>
    </row>
    <row r="93" spans="1:20" s="22" customFormat="1" ht="15">
      <c r="A93" s="63">
        <v>1</v>
      </c>
      <c r="B93" s="63">
        <v>1980</v>
      </c>
      <c r="C93" s="63" t="s">
        <v>87</v>
      </c>
      <c r="D93" s="66">
        <v>33390</v>
      </c>
      <c r="E93" s="64" t="s">
        <v>514</v>
      </c>
      <c r="F93" s="64">
        <v>2016</v>
      </c>
      <c r="G93" s="65">
        <v>4722.4399999999996</v>
      </c>
      <c r="H93" s="65">
        <v>5562.23</v>
      </c>
      <c r="I93" s="67" t="s">
        <v>516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10284.669999999998</v>
      </c>
      <c r="T93" s="67">
        <v>0</v>
      </c>
    </row>
    <row r="94" spans="1:20" s="22" customFormat="1" ht="15">
      <c r="A94" s="63">
        <v>1</v>
      </c>
      <c r="B94" s="63">
        <v>1988</v>
      </c>
      <c r="C94" s="63" t="s">
        <v>88</v>
      </c>
      <c r="D94" s="66">
        <v>33390</v>
      </c>
      <c r="E94" s="64" t="s">
        <v>514</v>
      </c>
      <c r="F94" s="64">
        <v>2009</v>
      </c>
      <c r="G94" s="65">
        <v>2899.18</v>
      </c>
      <c r="H94" s="65">
        <v>0</v>
      </c>
      <c r="I94" s="67" t="s">
        <v>516</v>
      </c>
      <c r="J94" s="67">
        <v>708.95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2899.18</v>
      </c>
      <c r="T94" s="67">
        <v>708.95</v>
      </c>
    </row>
    <row r="95" spans="1:20" s="22" customFormat="1" ht="15">
      <c r="A95" s="63">
        <v>1</v>
      </c>
      <c r="B95" s="63">
        <v>1994</v>
      </c>
      <c r="C95" s="63" t="s">
        <v>89</v>
      </c>
      <c r="D95" s="66">
        <v>33390</v>
      </c>
      <c r="E95" s="64" t="s">
        <v>514</v>
      </c>
      <c r="F95" s="64">
        <v>2017</v>
      </c>
      <c r="G95" s="65">
        <v>2899.18</v>
      </c>
      <c r="H95" s="65">
        <v>937.2</v>
      </c>
      <c r="I95" s="67" t="s">
        <v>516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3836.38</v>
      </c>
      <c r="T95" s="67">
        <v>0</v>
      </c>
    </row>
    <row r="96" spans="1:20" s="22" customFormat="1" ht="15">
      <c r="A96" s="63">
        <v>1</v>
      </c>
      <c r="B96" s="63">
        <v>1999</v>
      </c>
      <c r="C96" s="63" t="s">
        <v>90</v>
      </c>
      <c r="D96" s="66">
        <v>33390</v>
      </c>
      <c r="E96" s="64" t="s">
        <v>514</v>
      </c>
      <c r="F96" s="64">
        <v>2017</v>
      </c>
      <c r="G96" s="65">
        <v>2163.4</v>
      </c>
      <c r="H96" s="65">
        <v>0</v>
      </c>
      <c r="I96" s="67" t="s">
        <v>516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2163.4</v>
      </c>
      <c r="T96" s="67">
        <v>0</v>
      </c>
    </row>
    <row r="97" spans="1:20" s="22" customFormat="1" ht="15">
      <c r="A97" s="63">
        <v>1</v>
      </c>
      <c r="B97" s="63">
        <v>2008</v>
      </c>
      <c r="C97" s="63" t="s">
        <v>91</v>
      </c>
      <c r="D97" s="66">
        <v>33590</v>
      </c>
      <c r="E97" s="64" t="s">
        <v>514</v>
      </c>
      <c r="F97" s="64">
        <v>2003</v>
      </c>
      <c r="G97" s="65">
        <v>2911.36</v>
      </c>
      <c r="H97" s="65">
        <v>0</v>
      </c>
      <c r="I97" s="67" t="s">
        <v>516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2911.36</v>
      </c>
      <c r="T97" s="67">
        <v>0</v>
      </c>
    </row>
    <row r="98" spans="1:20" s="22" customFormat="1" ht="15">
      <c r="A98" s="63">
        <v>1</v>
      </c>
      <c r="B98" s="63">
        <v>2014</v>
      </c>
      <c r="C98" s="63" t="s">
        <v>92</v>
      </c>
      <c r="D98" s="66">
        <v>33590</v>
      </c>
      <c r="E98" s="64" t="s">
        <v>514</v>
      </c>
      <c r="F98" s="64">
        <v>2003</v>
      </c>
      <c r="G98" s="65">
        <v>1970.53</v>
      </c>
      <c r="H98" s="65">
        <v>0</v>
      </c>
      <c r="I98" s="67" t="s">
        <v>516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1970.53</v>
      </c>
      <c r="T98" s="67">
        <v>0</v>
      </c>
    </row>
    <row r="99" spans="1:20" s="22" customFormat="1" ht="15">
      <c r="A99" s="63">
        <v>1</v>
      </c>
      <c r="B99" s="63">
        <v>2015</v>
      </c>
      <c r="C99" s="63" t="s">
        <v>93</v>
      </c>
      <c r="D99" s="66">
        <v>33590</v>
      </c>
      <c r="E99" s="64" t="s">
        <v>514</v>
      </c>
      <c r="F99" s="64">
        <v>2003</v>
      </c>
      <c r="G99" s="65">
        <v>2514.9499999999998</v>
      </c>
      <c r="H99" s="65">
        <v>6079.93</v>
      </c>
      <c r="I99" s="67" t="s">
        <v>516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8594.880000000001</v>
      </c>
      <c r="T99" s="67">
        <v>0</v>
      </c>
    </row>
    <row r="100" spans="1:20" s="22" customFormat="1" ht="15">
      <c r="A100" s="63">
        <v>1</v>
      </c>
      <c r="B100" s="63">
        <v>2019</v>
      </c>
      <c r="C100" s="63" t="s">
        <v>94</v>
      </c>
      <c r="D100" s="66">
        <v>33605</v>
      </c>
      <c r="E100" s="64" t="s">
        <v>514</v>
      </c>
      <c r="F100" s="64">
        <v>2017</v>
      </c>
      <c r="G100" s="65">
        <v>1779.83</v>
      </c>
      <c r="H100" s="65">
        <v>0</v>
      </c>
      <c r="I100" s="67" t="s">
        <v>516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1779.83</v>
      </c>
      <c r="T100" s="67">
        <v>0</v>
      </c>
    </row>
    <row r="101" spans="1:20" s="22" customFormat="1" ht="15">
      <c r="A101" s="63">
        <v>1</v>
      </c>
      <c r="B101" s="63">
        <v>2038</v>
      </c>
      <c r="C101" s="63" t="s">
        <v>95</v>
      </c>
      <c r="D101" s="66">
        <v>33605</v>
      </c>
      <c r="E101" s="64" t="s">
        <v>514</v>
      </c>
      <c r="F101" s="64">
        <v>2003</v>
      </c>
      <c r="G101" s="65">
        <v>1970.53</v>
      </c>
      <c r="H101" s="65">
        <v>1030.69</v>
      </c>
      <c r="I101" s="67" t="s">
        <v>516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3001.2200000000003</v>
      </c>
      <c r="T101" s="67">
        <v>0</v>
      </c>
    </row>
    <row r="102" spans="1:20" s="22" customFormat="1" ht="15">
      <c r="A102" s="63">
        <v>1</v>
      </c>
      <c r="B102" s="63">
        <v>2043</v>
      </c>
      <c r="C102" s="63" t="s">
        <v>96</v>
      </c>
      <c r="D102" s="66">
        <v>33605</v>
      </c>
      <c r="E102" s="64" t="s">
        <v>514</v>
      </c>
      <c r="F102" s="64">
        <v>2003</v>
      </c>
      <c r="G102" s="65">
        <v>2514.9499999999998</v>
      </c>
      <c r="H102" s="65">
        <v>0</v>
      </c>
      <c r="I102" s="67" t="s">
        <v>516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2514.9499999999998</v>
      </c>
      <c r="T102" s="67">
        <v>0</v>
      </c>
    </row>
    <row r="103" spans="1:20" s="22" customFormat="1" ht="15">
      <c r="A103" s="63">
        <v>1</v>
      </c>
      <c r="B103" s="63">
        <v>2052</v>
      </c>
      <c r="C103" s="63" t="s">
        <v>97</v>
      </c>
      <c r="D103" s="66">
        <v>33613</v>
      </c>
      <c r="E103" s="64" t="s">
        <v>514</v>
      </c>
      <c r="F103" s="64">
        <v>2003</v>
      </c>
      <c r="G103" s="65">
        <v>2911.36</v>
      </c>
      <c r="H103" s="65">
        <v>0</v>
      </c>
      <c r="I103" s="67" t="s">
        <v>516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2911.36</v>
      </c>
      <c r="T103" s="67">
        <v>0</v>
      </c>
    </row>
    <row r="104" spans="1:20" s="22" customFormat="1" ht="15">
      <c r="A104" s="63">
        <v>1</v>
      </c>
      <c r="B104" s="63">
        <v>2063</v>
      </c>
      <c r="C104" s="63" t="s">
        <v>98</v>
      </c>
      <c r="D104" s="66">
        <v>31959</v>
      </c>
      <c r="E104" s="64" t="s">
        <v>514</v>
      </c>
      <c r="F104" s="64">
        <v>2027</v>
      </c>
      <c r="G104" s="65">
        <v>6681.6</v>
      </c>
      <c r="H104" s="65">
        <v>5488.36</v>
      </c>
      <c r="I104" s="67" t="s">
        <v>516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12169.96</v>
      </c>
      <c r="T104" s="67">
        <v>0</v>
      </c>
    </row>
    <row r="105" spans="1:20" s="22" customFormat="1" ht="15">
      <c r="A105" s="63">
        <v>1</v>
      </c>
      <c r="B105" s="63">
        <v>2065</v>
      </c>
      <c r="C105" s="63" t="s">
        <v>517</v>
      </c>
      <c r="D105" s="66">
        <v>32174</v>
      </c>
      <c r="E105" s="64" t="s">
        <v>514</v>
      </c>
      <c r="F105" s="64">
        <v>1173</v>
      </c>
      <c r="G105" s="65">
        <v>4911.0200000000004</v>
      </c>
      <c r="H105" s="65">
        <v>0</v>
      </c>
      <c r="I105" s="67" t="s">
        <v>516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4911.0200000000004</v>
      </c>
      <c r="T105" s="67">
        <v>0</v>
      </c>
    </row>
    <row r="106" spans="1:20" s="22" customFormat="1" ht="15">
      <c r="A106" s="63">
        <v>1</v>
      </c>
      <c r="B106" s="63">
        <v>2069</v>
      </c>
      <c r="C106" s="63" t="s">
        <v>99</v>
      </c>
      <c r="D106" s="66">
        <v>33169</v>
      </c>
      <c r="E106" s="64" t="s">
        <v>514</v>
      </c>
      <c r="F106" s="64">
        <v>2035</v>
      </c>
      <c r="G106" s="65">
        <v>8362.48</v>
      </c>
      <c r="H106" s="65">
        <v>7157.84</v>
      </c>
      <c r="I106" s="67" t="s">
        <v>516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15520.32</v>
      </c>
      <c r="T106" s="67">
        <v>0</v>
      </c>
    </row>
    <row r="107" spans="1:20" s="22" customFormat="1" ht="15">
      <c r="A107" s="63">
        <v>1</v>
      </c>
      <c r="B107" s="63">
        <v>2079</v>
      </c>
      <c r="C107" s="63" t="s">
        <v>100</v>
      </c>
      <c r="D107" s="66">
        <v>35163</v>
      </c>
      <c r="E107" s="64" t="s">
        <v>514</v>
      </c>
      <c r="F107" s="64">
        <v>2003</v>
      </c>
      <c r="G107" s="65">
        <v>2514.9499999999998</v>
      </c>
      <c r="H107" s="65">
        <v>0</v>
      </c>
      <c r="I107" s="67" t="s">
        <v>516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2514.9499999999998</v>
      </c>
      <c r="T107" s="67">
        <v>0</v>
      </c>
    </row>
    <row r="108" spans="1:20" s="22" customFormat="1" ht="15">
      <c r="A108" s="63">
        <v>1</v>
      </c>
      <c r="B108" s="63">
        <v>2086</v>
      </c>
      <c r="C108" s="63" t="s">
        <v>101</v>
      </c>
      <c r="D108" s="66">
        <v>35163</v>
      </c>
      <c r="E108" s="64" t="s">
        <v>514</v>
      </c>
      <c r="F108" s="64">
        <v>2000</v>
      </c>
      <c r="G108" s="65">
        <v>1470.44</v>
      </c>
      <c r="H108" s="65">
        <v>0</v>
      </c>
      <c r="I108" s="67" t="s">
        <v>516</v>
      </c>
      <c r="J108" s="67">
        <v>708.95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1470.44</v>
      </c>
      <c r="T108" s="67">
        <v>708.95</v>
      </c>
    </row>
    <row r="109" spans="1:20" s="22" customFormat="1" ht="15">
      <c r="A109" s="63">
        <v>1</v>
      </c>
      <c r="B109" s="63">
        <v>2092</v>
      </c>
      <c r="C109" s="63" t="s">
        <v>102</v>
      </c>
      <c r="D109" s="66">
        <v>35163</v>
      </c>
      <c r="E109" s="64" t="s">
        <v>514</v>
      </c>
      <c r="F109" s="64">
        <v>2017</v>
      </c>
      <c r="G109" s="65">
        <v>1962.27</v>
      </c>
      <c r="H109" s="65">
        <v>0</v>
      </c>
      <c r="I109" s="67" t="s">
        <v>516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1962.27</v>
      </c>
      <c r="T109" s="67">
        <v>0</v>
      </c>
    </row>
    <row r="110" spans="1:20" s="22" customFormat="1" ht="15">
      <c r="A110" s="63">
        <v>1</v>
      </c>
      <c r="B110" s="63">
        <v>2093</v>
      </c>
      <c r="C110" s="63" t="s">
        <v>103</v>
      </c>
      <c r="D110" s="66">
        <v>35163</v>
      </c>
      <c r="E110" s="64" t="s">
        <v>514</v>
      </c>
      <c r="F110" s="64">
        <v>2017</v>
      </c>
      <c r="G110" s="65">
        <v>1779.83</v>
      </c>
      <c r="H110" s="65">
        <v>0</v>
      </c>
      <c r="I110" s="67" t="s">
        <v>516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1779.83</v>
      </c>
      <c r="T110" s="67">
        <v>0</v>
      </c>
    </row>
    <row r="111" spans="1:20" s="22" customFormat="1" ht="15">
      <c r="A111" s="63">
        <v>2</v>
      </c>
      <c r="B111" s="63">
        <v>2096</v>
      </c>
      <c r="C111" s="63" t="s">
        <v>432</v>
      </c>
      <c r="D111" s="66">
        <v>35170</v>
      </c>
      <c r="E111" s="64" t="s">
        <v>514</v>
      </c>
      <c r="F111" s="64">
        <v>2005</v>
      </c>
      <c r="G111" s="65">
        <v>2514.9499999999998</v>
      </c>
      <c r="H111" s="65">
        <v>0</v>
      </c>
      <c r="I111" s="67" t="s">
        <v>516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2514.9499999999998</v>
      </c>
      <c r="T111" s="67">
        <v>0</v>
      </c>
    </row>
    <row r="112" spans="1:20" s="22" customFormat="1" ht="15">
      <c r="A112" s="63">
        <v>1</v>
      </c>
      <c r="B112" s="63">
        <v>2101</v>
      </c>
      <c r="C112" s="63" t="s">
        <v>104</v>
      </c>
      <c r="D112" s="66">
        <v>35289</v>
      </c>
      <c r="E112" s="64" t="s">
        <v>514</v>
      </c>
      <c r="F112" s="64">
        <v>2003</v>
      </c>
      <c r="G112" s="65">
        <v>2514.9499999999998</v>
      </c>
      <c r="H112" s="65">
        <v>0</v>
      </c>
      <c r="I112" s="67" t="s">
        <v>516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2514.9499999999998</v>
      </c>
      <c r="T112" s="67">
        <v>0</v>
      </c>
    </row>
    <row r="113" spans="1:20" s="22" customFormat="1" ht="15">
      <c r="A113" s="63">
        <v>16</v>
      </c>
      <c r="B113" s="63">
        <v>2115</v>
      </c>
      <c r="C113" s="63" t="s">
        <v>445</v>
      </c>
      <c r="D113" s="66">
        <v>35521</v>
      </c>
      <c r="E113" s="64" t="s">
        <v>514</v>
      </c>
      <c r="F113" s="64">
        <v>2005</v>
      </c>
      <c r="G113" s="65">
        <v>2514.9499999999998</v>
      </c>
      <c r="H113" s="65">
        <v>0</v>
      </c>
      <c r="I113" s="67" t="s">
        <v>516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2514.9499999999998</v>
      </c>
      <c r="T113" s="67">
        <v>0</v>
      </c>
    </row>
    <row r="114" spans="1:20" s="22" customFormat="1" ht="15">
      <c r="A114" s="63">
        <v>1</v>
      </c>
      <c r="B114" s="63">
        <v>2117</v>
      </c>
      <c r="C114" s="63" t="s">
        <v>105</v>
      </c>
      <c r="D114" s="66">
        <v>35535</v>
      </c>
      <c r="E114" s="64" t="s">
        <v>514</v>
      </c>
      <c r="F114" s="64">
        <v>2000</v>
      </c>
      <c r="G114" s="65">
        <v>1876.7</v>
      </c>
      <c r="H114" s="65">
        <v>0</v>
      </c>
      <c r="I114" s="67" t="s">
        <v>516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1876.7</v>
      </c>
      <c r="T114" s="67">
        <v>0</v>
      </c>
    </row>
    <row r="115" spans="1:20" s="22" customFormat="1" ht="15">
      <c r="A115" s="63">
        <v>1</v>
      </c>
      <c r="B115" s="63">
        <v>2120</v>
      </c>
      <c r="C115" s="63" t="s">
        <v>106</v>
      </c>
      <c r="D115" s="66">
        <v>35565</v>
      </c>
      <c r="E115" s="64" t="s">
        <v>514</v>
      </c>
      <c r="F115" s="64">
        <v>2000</v>
      </c>
      <c r="G115" s="65">
        <v>1209.71</v>
      </c>
      <c r="H115" s="65">
        <v>785.28</v>
      </c>
      <c r="I115" s="67" t="s">
        <v>516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1994.99</v>
      </c>
      <c r="T115" s="67">
        <v>0</v>
      </c>
    </row>
    <row r="116" spans="1:20" s="22" customFormat="1" ht="15">
      <c r="A116" s="63">
        <v>1</v>
      </c>
      <c r="B116" s="63">
        <v>2121</v>
      </c>
      <c r="C116" s="63" t="s">
        <v>107</v>
      </c>
      <c r="D116" s="66">
        <v>35583</v>
      </c>
      <c r="E116" s="64" t="s">
        <v>514</v>
      </c>
      <c r="F116" s="64">
        <v>2017</v>
      </c>
      <c r="G116" s="65">
        <v>1779.83</v>
      </c>
      <c r="H116" s="65">
        <v>0</v>
      </c>
      <c r="I116" s="67" t="s">
        <v>516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1779.83</v>
      </c>
      <c r="T116" s="67">
        <v>0</v>
      </c>
    </row>
    <row r="117" spans="1:20" s="22" customFormat="1" ht="15">
      <c r="A117" s="63">
        <v>1</v>
      </c>
      <c r="B117" s="63">
        <v>2122</v>
      </c>
      <c r="C117" s="63" t="s">
        <v>108</v>
      </c>
      <c r="D117" s="66">
        <v>35583</v>
      </c>
      <c r="E117" s="64" t="s">
        <v>514</v>
      </c>
      <c r="F117" s="64">
        <v>2017</v>
      </c>
      <c r="G117" s="65">
        <v>1779.83</v>
      </c>
      <c r="H117" s="65">
        <v>0</v>
      </c>
      <c r="I117" s="67" t="s">
        <v>516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1779.83</v>
      </c>
      <c r="T117" s="67">
        <v>0</v>
      </c>
    </row>
    <row r="118" spans="1:20" s="22" customFormat="1" ht="15">
      <c r="A118" s="63">
        <v>10</v>
      </c>
      <c r="B118" s="63">
        <v>2124</v>
      </c>
      <c r="C118" s="63" t="s">
        <v>436</v>
      </c>
      <c r="D118" s="66">
        <v>35597</v>
      </c>
      <c r="E118" s="64" t="s">
        <v>514</v>
      </c>
      <c r="F118" s="64">
        <v>2005</v>
      </c>
      <c r="G118" s="65">
        <v>2514.9499999999998</v>
      </c>
      <c r="H118" s="65">
        <v>0</v>
      </c>
      <c r="I118" s="67" t="s">
        <v>516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2514.9499999999998</v>
      </c>
      <c r="T118" s="67">
        <v>0</v>
      </c>
    </row>
    <row r="119" spans="1:20" s="22" customFormat="1" ht="15">
      <c r="A119" s="63">
        <v>1</v>
      </c>
      <c r="B119" s="63">
        <v>2125</v>
      </c>
      <c r="C119" s="63" t="s">
        <v>109</v>
      </c>
      <c r="D119" s="66">
        <v>35613</v>
      </c>
      <c r="E119" s="64" t="s">
        <v>514</v>
      </c>
      <c r="F119" s="64">
        <v>2003</v>
      </c>
      <c r="G119" s="65">
        <v>2772.72</v>
      </c>
      <c r="H119" s="65">
        <v>0</v>
      </c>
      <c r="I119" s="67" t="s">
        <v>516</v>
      </c>
      <c r="J119" s="67">
        <v>708.95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2772.72</v>
      </c>
      <c r="T119" s="67">
        <v>708.95</v>
      </c>
    </row>
    <row r="120" spans="1:20" s="22" customFormat="1" ht="15">
      <c r="A120" s="63">
        <v>1</v>
      </c>
      <c r="B120" s="63">
        <v>2126</v>
      </c>
      <c r="C120" s="63" t="s">
        <v>110</v>
      </c>
      <c r="D120" s="66">
        <v>35613</v>
      </c>
      <c r="E120" s="64" t="s">
        <v>514</v>
      </c>
      <c r="F120" s="64">
        <v>2003</v>
      </c>
      <c r="G120" s="65">
        <v>2772.72</v>
      </c>
      <c r="H120" s="65">
        <v>0</v>
      </c>
      <c r="I120" s="67" t="s">
        <v>516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2772.72</v>
      </c>
      <c r="T120" s="67">
        <v>0</v>
      </c>
    </row>
    <row r="121" spans="1:20" s="22" customFormat="1" ht="15">
      <c r="A121" s="63">
        <v>1</v>
      </c>
      <c r="B121" s="63">
        <v>2128</v>
      </c>
      <c r="C121" s="63" t="s">
        <v>111</v>
      </c>
      <c r="D121" s="66">
        <v>35626</v>
      </c>
      <c r="E121" s="64" t="s">
        <v>514</v>
      </c>
      <c r="F121" s="64">
        <v>2003</v>
      </c>
      <c r="G121" s="65">
        <v>1470.44</v>
      </c>
      <c r="H121" s="65">
        <v>6143.13</v>
      </c>
      <c r="I121" s="67" t="s">
        <v>516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7613.57</v>
      </c>
      <c r="T121" s="67">
        <v>0</v>
      </c>
    </row>
    <row r="122" spans="1:20" s="22" customFormat="1" ht="15">
      <c r="A122" s="63">
        <v>1</v>
      </c>
      <c r="B122" s="63">
        <v>2129</v>
      </c>
      <c r="C122" s="63" t="s">
        <v>112</v>
      </c>
      <c r="D122" s="66">
        <v>35626</v>
      </c>
      <c r="E122" s="64" t="s">
        <v>514</v>
      </c>
      <c r="F122" s="64">
        <v>2021</v>
      </c>
      <c r="G122" s="65">
        <v>1614.36</v>
      </c>
      <c r="H122" s="65">
        <v>0</v>
      </c>
      <c r="I122" s="67" t="s">
        <v>516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1614.36</v>
      </c>
      <c r="T122" s="67">
        <v>0</v>
      </c>
    </row>
    <row r="123" spans="1:20" s="22" customFormat="1" ht="15">
      <c r="A123" s="63">
        <v>1</v>
      </c>
      <c r="B123" s="63">
        <v>2130</v>
      </c>
      <c r="C123" s="63" t="s">
        <v>113</v>
      </c>
      <c r="D123" s="66">
        <v>35626</v>
      </c>
      <c r="E123" s="64" t="s">
        <v>514</v>
      </c>
      <c r="F123" s="64">
        <v>2020</v>
      </c>
      <c r="G123" s="65">
        <v>1614.36</v>
      </c>
      <c r="H123" s="65">
        <v>0</v>
      </c>
      <c r="I123" s="67" t="s">
        <v>516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1614.36</v>
      </c>
      <c r="T123" s="67">
        <v>0</v>
      </c>
    </row>
    <row r="124" spans="1:20" s="22" customFormat="1" ht="15">
      <c r="A124" s="63">
        <v>1</v>
      </c>
      <c r="B124" s="63">
        <v>2131</v>
      </c>
      <c r="C124" s="63" t="s">
        <v>114</v>
      </c>
      <c r="D124" s="66">
        <v>35626</v>
      </c>
      <c r="E124" s="64" t="s">
        <v>514</v>
      </c>
      <c r="F124" s="64">
        <v>2003</v>
      </c>
      <c r="G124" s="65">
        <v>2514.9499999999998</v>
      </c>
      <c r="H124" s="65">
        <v>0</v>
      </c>
      <c r="I124" s="67" t="s">
        <v>516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2514.9499999999998</v>
      </c>
      <c r="T124" s="67">
        <v>0</v>
      </c>
    </row>
    <row r="125" spans="1:20" s="22" customFormat="1" ht="15">
      <c r="A125" s="63">
        <v>1</v>
      </c>
      <c r="B125" s="63">
        <v>2134</v>
      </c>
      <c r="C125" s="63" t="s">
        <v>115</v>
      </c>
      <c r="D125" s="66">
        <v>35628</v>
      </c>
      <c r="E125" s="64" t="s">
        <v>514</v>
      </c>
      <c r="F125" s="64">
        <v>2003</v>
      </c>
      <c r="G125" s="65">
        <v>2772.72</v>
      </c>
      <c r="H125" s="65">
        <v>0</v>
      </c>
      <c r="I125" s="67" t="s">
        <v>516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2772.72</v>
      </c>
      <c r="T125" s="67">
        <v>0</v>
      </c>
    </row>
    <row r="126" spans="1:20" s="22" customFormat="1" ht="15">
      <c r="A126" s="63">
        <v>1</v>
      </c>
      <c r="B126" s="63">
        <v>2136</v>
      </c>
      <c r="C126" s="63" t="s">
        <v>116</v>
      </c>
      <c r="D126" s="66">
        <v>35643</v>
      </c>
      <c r="E126" s="64" t="s">
        <v>514</v>
      </c>
      <c r="F126" s="64">
        <v>2000</v>
      </c>
      <c r="G126" s="65">
        <v>1621.15</v>
      </c>
      <c r="H126" s="65">
        <v>0</v>
      </c>
      <c r="I126" s="67" t="s">
        <v>516</v>
      </c>
      <c r="J126" s="67">
        <v>708.95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1621.15</v>
      </c>
      <c r="T126" s="67">
        <v>708.95</v>
      </c>
    </row>
    <row r="127" spans="1:20" s="22" customFormat="1" ht="15">
      <c r="A127" s="63">
        <v>1</v>
      </c>
      <c r="B127" s="63">
        <v>2137</v>
      </c>
      <c r="C127" s="63" t="s">
        <v>117</v>
      </c>
      <c r="D127" s="66">
        <v>35643</v>
      </c>
      <c r="E127" s="64" t="s">
        <v>514</v>
      </c>
      <c r="F127" s="64">
        <v>2024</v>
      </c>
      <c r="G127" s="65">
        <v>4804.01</v>
      </c>
      <c r="H127" s="65">
        <v>2150.33</v>
      </c>
      <c r="I127" s="67" t="s">
        <v>516</v>
      </c>
      <c r="J127" s="67">
        <v>3057.34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6954.34</v>
      </c>
      <c r="T127" s="67">
        <v>3057.34</v>
      </c>
    </row>
    <row r="128" spans="1:20" s="22" customFormat="1" ht="15">
      <c r="A128" s="63">
        <v>1</v>
      </c>
      <c r="B128" s="63">
        <v>2140</v>
      </c>
      <c r="C128" s="63" t="s">
        <v>118</v>
      </c>
      <c r="D128" s="66">
        <v>35643</v>
      </c>
      <c r="E128" s="64" t="s">
        <v>514</v>
      </c>
      <c r="F128" s="64">
        <v>2006</v>
      </c>
      <c r="G128" s="65">
        <v>2899.18</v>
      </c>
      <c r="H128" s="65">
        <v>1786.52</v>
      </c>
      <c r="I128" s="67" t="s">
        <v>516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4685.7</v>
      </c>
      <c r="T128" s="67">
        <v>0</v>
      </c>
    </row>
    <row r="129" spans="1:20" s="22" customFormat="1" ht="15">
      <c r="A129" s="63">
        <v>1</v>
      </c>
      <c r="B129" s="63">
        <v>2142</v>
      </c>
      <c r="C129" s="63" t="s">
        <v>119</v>
      </c>
      <c r="D129" s="66">
        <v>35765</v>
      </c>
      <c r="E129" s="64" t="s">
        <v>514</v>
      </c>
      <c r="F129" s="64">
        <v>2006</v>
      </c>
      <c r="G129" s="65">
        <v>3523.98</v>
      </c>
      <c r="H129" s="65">
        <v>937.2</v>
      </c>
      <c r="I129" s="67" t="s">
        <v>516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4461.18</v>
      </c>
      <c r="T129" s="67">
        <v>0</v>
      </c>
    </row>
    <row r="130" spans="1:20" s="22" customFormat="1" ht="15">
      <c r="A130" s="63">
        <v>1</v>
      </c>
      <c r="B130" s="63">
        <v>2143</v>
      </c>
      <c r="C130" s="63" t="s">
        <v>120</v>
      </c>
      <c r="D130" s="66">
        <v>35765</v>
      </c>
      <c r="E130" s="64" t="s">
        <v>514</v>
      </c>
      <c r="F130" s="64">
        <v>2003</v>
      </c>
      <c r="G130" s="65">
        <v>1621.15</v>
      </c>
      <c r="H130" s="65">
        <v>0</v>
      </c>
      <c r="I130" s="67" t="s">
        <v>516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1621.15</v>
      </c>
      <c r="T130" s="67">
        <v>0</v>
      </c>
    </row>
    <row r="131" spans="1:20" s="22" customFormat="1" ht="15">
      <c r="A131" s="63">
        <v>1</v>
      </c>
      <c r="B131" s="63">
        <v>2145</v>
      </c>
      <c r="C131" s="63" t="s">
        <v>121</v>
      </c>
      <c r="D131" s="66">
        <v>35765</v>
      </c>
      <c r="E131" s="64" t="s">
        <v>514</v>
      </c>
      <c r="F131" s="64">
        <v>2003</v>
      </c>
      <c r="G131" s="65">
        <v>2772.72</v>
      </c>
      <c r="H131" s="65">
        <v>0</v>
      </c>
      <c r="I131" s="67" t="s">
        <v>516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2772.72</v>
      </c>
      <c r="T131" s="67">
        <v>0</v>
      </c>
    </row>
    <row r="132" spans="1:20" s="22" customFormat="1" ht="15">
      <c r="A132" s="63">
        <v>1</v>
      </c>
      <c r="B132" s="63">
        <v>2146</v>
      </c>
      <c r="C132" s="63" t="s">
        <v>122</v>
      </c>
      <c r="D132" s="66">
        <v>35765</v>
      </c>
      <c r="E132" s="64" t="s">
        <v>514</v>
      </c>
      <c r="F132" s="64">
        <v>2003</v>
      </c>
      <c r="G132" s="65">
        <v>2395.17</v>
      </c>
      <c r="H132" s="65">
        <v>0</v>
      </c>
      <c r="I132" s="67" t="s">
        <v>516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2395.17</v>
      </c>
      <c r="T132" s="67">
        <v>0</v>
      </c>
    </row>
    <row r="133" spans="1:20" s="22" customFormat="1" ht="15">
      <c r="A133" s="63">
        <v>1</v>
      </c>
      <c r="B133" s="63">
        <v>2149</v>
      </c>
      <c r="C133" s="63" t="s">
        <v>123</v>
      </c>
      <c r="D133" s="66">
        <v>35765</v>
      </c>
      <c r="E133" s="64" t="s">
        <v>514</v>
      </c>
      <c r="F133" s="64">
        <v>2003</v>
      </c>
      <c r="G133" s="65">
        <v>2395.17</v>
      </c>
      <c r="H133" s="65">
        <v>0</v>
      </c>
      <c r="I133" s="67" t="s">
        <v>516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2395.17</v>
      </c>
      <c r="T133" s="67">
        <v>0</v>
      </c>
    </row>
    <row r="134" spans="1:20" s="22" customFormat="1" ht="15">
      <c r="A134" s="63">
        <v>14</v>
      </c>
      <c r="B134" s="63">
        <v>2151</v>
      </c>
      <c r="C134" s="63" t="s">
        <v>124</v>
      </c>
      <c r="D134" s="66">
        <v>35765</v>
      </c>
      <c r="E134" s="64" t="s">
        <v>514</v>
      </c>
      <c r="F134" s="64">
        <v>2006</v>
      </c>
      <c r="G134" s="65">
        <v>1614.36</v>
      </c>
      <c r="H134" s="65">
        <v>884.15</v>
      </c>
      <c r="I134" s="67" t="s">
        <v>516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2498.5099999999998</v>
      </c>
      <c r="T134" s="67">
        <v>0</v>
      </c>
    </row>
    <row r="135" spans="1:20" s="22" customFormat="1" ht="15">
      <c r="A135" s="63">
        <v>1</v>
      </c>
      <c r="B135" s="63">
        <v>2153</v>
      </c>
      <c r="C135" s="63" t="s">
        <v>125</v>
      </c>
      <c r="D135" s="66">
        <v>35765</v>
      </c>
      <c r="E135" s="64" t="s">
        <v>514</v>
      </c>
      <c r="F135" s="64">
        <v>2003</v>
      </c>
      <c r="G135" s="65">
        <v>2911.36</v>
      </c>
      <c r="H135" s="65">
        <v>0</v>
      </c>
      <c r="I135" s="67" t="s">
        <v>516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2911.36</v>
      </c>
      <c r="T135" s="67">
        <v>0</v>
      </c>
    </row>
    <row r="136" spans="1:20" s="22" customFormat="1" ht="15">
      <c r="A136" s="63">
        <v>1</v>
      </c>
      <c r="B136" s="63">
        <v>2156</v>
      </c>
      <c r="C136" s="63" t="s">
        <v>126</v>
      </c>
      <c r="D136" s="66">
        <v>35800</v>
      </c>
      <c r="E136" s="64" t="s">
        <v>514</v>
      </c>
      <c r="F136" s="64">
        <v>2009</v>
      </c>
      <c r="G136" s="65">
        <v>2761.12</v>
      </c>
      <c r="H136" s="65">
        <v>0</v>
      </c>
      <c r="I136" s="67" t="s">
        <v>516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2761.12</v>
      </c>
      <c r="T136" s="67">
        <v>0</v>
      </c>
    </row>
    <row r="137" spans="1:20" s="22" customFormat="1" ht="15">
      <c r="A137" s="63">
        <v>1</v>
      </c>
      <c r="B137" s="63">
        <v>2159</v>
      </c>
      <c r="C137" s="63" t="s">
        <v>127</v>
      </c>
      <c r="D137" s="66">
        <v>35836</v>
      </c>
      <c r="E137" s="64" t="s">
        <v>514</v>
      </c>
      <c r="F137" s="64">
        <v>2009</v>
      </c>
      <c r="G137" s="65">
        <v>2761.12</v>
      </c>
      <c r="H137" s="65">
        <v>2405.83</v>
      </c>
      <c r="I137" s="67" t="s">
        <v>516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5166.95</v>
      </c>
      <c r="T137" s="67">
        <v>0</v>
      </c>
    </row>
    <row r="138" spans="1:20" s="22" customFormat="1" ht="15">
      <c r="A138" s="63">
        <v>1</v>
      </c>
      <c r="B138" s="63">
        <v>2161</v>
      </c>
      <c r="C138" s="63" t="s">
        <v>128</v>
      </c>
      <c r="D138" s="66">
        <v>35836</v>
      </c>
      <c r="E138" s="64" t="s">
        <v>514</v>
      </c>
      <c r="F138" s="64">
        <v>2006</v>
      </c>
      <c r="G138" s="65">
        <v>2899.18</v>
      </c>
      <c r="H138" s="65">
        <v>937.2</v>
      </c>
      <c r="I138" s="67" t="s">
        <v>516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3836.38</v>
      </c>
      <c r="T138" s="67">
        <v>0</v>
      </c>
    </row>
    <row r="139" spans="1:20" s="22" customFormat="1" ht="15">
      <c r="A139" s="63">
        <v>1</v>
      </c>
      <c r="B139" s="63">
        <v>2181</v>
      </c>
      <c r="C139" s="63" t="s">
        <v>129</v>
      </c>
      <c r="D139" s="66">
        <v>36069</v>
      </c>
      <c r="E139" s="64" t="s">
        <v>514</v>
      </c>
      <c r="F139" s="64">
        <v>2035</v>
      </c>
      <c r="G139" s="65">
        <v>7223.83</v>
      </c>
      <c r="H139" s="65">
        <v>2208.61</v>
      </c>
      <c r="I139" s="67" t="s">
        <v>516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9432.44</v>
      </c>
      <c r="T139" s="67">
        <v>0</v>
      </c>
    </row>
    <row r="140" spans="1:20" s="22" customFormat="1" ht="15">
      <c r="A140" s="63">
        <v>1</v>
      </c>
      <c r="B140" s="63">
        <v>2330</v>
      </c>
      <c r="C140" s="63" t="s">
        <v>135</v>
      </c>
      <c r="D140" s="66">
        <v>39286</v>
      </c>
      <c r="E140" s="64" t="s">
        <v>514</v>
      </c>
      <c r="F140" s="64">
        <v>2026</v>
      </c>
      <c r="G140" s="65">
        <v>3764.06</v>
      </c>
      <c r="H140" s="65">
        <v>0</v>
      </c>
      <c r="I140" s="67" t="s">
        <v>516</v>
      </c>
      <c r="J140" s="67">
        <v>708.95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3764.06</v>
      </c>
      <c r="T140" s="67">
        <v>708.95</v>
      </c>
    </row>
    <row r="141" spans="1:20" s="22" customFormat="1" ht="15">
      <c r="A141" s="63">
        <v>1</v>
      </c>
      <c r="B141" s="63">
        <v>2337</v>
      </c>
      <c r="C141" s="63" t="s">
        <v>136</v>
      </c>
      <c r="D141" s="66">
        <v>39302</v>
      </c>
      <c r="E141" s="64" t="s">
        <v>514</v>
      </c>
      <c r="F141" s="64">
        <v>2035</v>
      </c>
      <c r="G141" s="65">
        <v>4656.5600000000004</v>
      </c>
      <c r="H141" s="65">
        <v>0</v>
      </c>
      <c r="I141" s="67" t="s">
        <v>516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4656.5600000000004</v>
      </c>
      <c r="T141" s="67">
        <v>0</v>
      </c>
    </row>
    <row r="142" spans="1:20" s="22" customFormat="1" ht="15">
      <c r="A142" s="63">
        <v>1</v>
      </c>
      <c r="B142" s="63">
        <v>2339</v>
      </c>
      <c r="C142" s="63" t="s">
        <v>137</v>
      </c>
      <c r="D142" s="66">
        <v>39302</v>
      </c>
      <c r="E142" s="64" t="s">
        <v>514</v>
      </c>
      <c r="F142" s="64">
        <v>2035</v>
      </c>
      <c r="G142" s="65">
        <v>4656.5600000000004</v>
      </c>
      <c r="H142" s="65">
        <v>3051.41</v>
      </c>
      <c r="I142" s="67" t="s">
        <v>516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7707.97</v>
      </c>
      <c r="T142" s="67">
        <v>0</v>
      </c>
    </row>
    <row r="143" spans="1:20" s="22" customFormat="1" ht="15">
      <c r="A143" s="63">
        <v>1</v>
      </c>
      <c r="B143" s="63">
        <v>2342</v>
      </c>
      <c r="C143" s="63" t="s">
        <v>138</v>
      </c>
      <c r="D143" s="66">
        <v>39302</v>
      </c>
      <c r="E143" s="64" t="s">
        <v>514</v>
      </c>
      <c r="F143" s="64">
        <v>2035</v>
      </c>
      <c r="G143" s="65">
        <v>4656.5600000000004</v>
      </c>
      <c r="H143" s="65">
        <v>0</v>
      </c>
      <c r="I143" s="67" t="s">
        <v>516</v>
      </c>
      <c r="J143" s="67">
        <v>1993.92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4656.5600000000004</v>
      </c>
      <c r="T143" s="67">
        <v>1993.92</v>
      </c>
    </row>
    <row r="144" spans="1:20" s="22" customFormat="1" ht="15">
      <c r="A144" s="63">
        <v>1</v>
      </c>
      <c r="B144" s="63">
        <v>2343</v>
      </c>
      <c r="C144" s="63" t="s">
        <v>139</v>
      </c>
      <c r="D144" s="66">
        <v>39302</v>
      </c>
      <c r="E144" s="64" t="s">
        <v>514</v>
      </c>
      <c r="F144" s="64">
        <v>2035</v>
      </c>
      <c r="G144" s="65">
        <v>4656.5600000000004</v>
      </c>
      <c r="H144" s="65">
        <v>3051.41</v>
      </c>
      <c r="I144" s="67" t="s">
        <v>516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7707.97</v>
      </c>
      <c r="T144" s="67">
        <v>0</v>
      </c>
    </row>
    <row r="145" spans="1:20" s="22" customFormat="1" ht="15">
      <c r="A145" s="63">
        <v>1</v>
      </c>
      <c r="B145" s="63">
        <v>2344</v>
      </c>
      <c r="C145" s="63" t="s">
        <v>140</v>
      </c>
      <c r="D145" s="66">
        <v>39302</v>
      </c>
      <c r="E145" s="64" t="s">
        <v>514</v>
      </c>
      <c r="F145" s="64">
        <v>2036</v>
      </c>
      <c r="G145" s="65">
        <v>4656.5600000000004</v>
      </c>
      <c r="H145" s="65">
        <v>0</v>
      </c>
      <c r="I145" s="67" t="s">
        <v>516</v>
      </c>
      <c r="J145" s="67">
        <v>5739.47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4656.5600000000004</v>
      </c>
      <c r="T145" s="67">
        <v>5739.47</v>
      </c>
    </row>
    <row r="146" spans="1:20" s="22" customFormat="1" ht="15">
      <c r="A146" s="63">
        <v>1</v>
      </c>
      <c r="B146" s="63">
        <v>2351</v>
      </c>
      <c r="C146" s="63" t="s">
        <v>141</v>
      </c>
      <c r="D146" s="66">
        <v>39310</v>
      </c>
      <c r="E146" s="64" t="s">
        <v>514</v>
      </c>
      <c r="F146" s="64">
        <v>2003</v>
      </c>
      <c r="G146" s="65">
        <v>1333.73</v>
      </c>
      <c r="H146" s="65">
        <v>0</v>
      </c>
      <c r="I146" s="67" t="s">
        <v>516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1333.73</v>
      </c>
      <c r="T146" s="67">
        <v>0</v>
      </c>
    </row>
    <row r="147" spans="1:20" s="22" customFormat="1" ht="15">
      <c r="A147" s="63">
        <v>1</v>
      </c>
      <c r="B147" s="63">
        <v>2363</v>
      </c>
      <c r="C147" s="63" t="s">
        <v>142</v>
      </c>
      <c r="D147" s="66">
        <v>39310</v>
      </c>
      <c r="E147" s="64" t="s">
        <v>514</v>
      </c>
      <c r="F147" s="64">
        <v>2043</v>
      </c>
      <c r="G147" s="65">
        <v>1470.45</v>
      </c>
      <c r="H147" s="65">
        <v>0</v>
      </c>
      <c r="I147" s="67" t="s">
        <v>516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1470.45</v>
      </c>
      <c r="T147" s="67">
        <v>0</v>
      </c>
    </row>
    <row r="148" spans="1:20" s="22" customFormat="1" ht="15">
      <c r="A148" s="63">
        <v>1</v>
      </c>
      <c r="B148" s="63">
        <v>2367</v>
      </c>
      <c r="C148" s="63" t="s">
        <v>143</v>
      </c>
      <c r="D148" s="66">
        <v>39310</v>
      </c>
      <c r="E148" s="64" t="s">
        <v>514</v>
      </c>
      <c r="F148" s="64">
        <v>2018</v>
      </c>
      <c r="G148" s="65">
        <v>1537.47</v>
      </c>
      <c r="H148" s="65">
        <v>0</v>
      </c>
      <c r="I148" s="67" t="s">
        <v>516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1537.47</v>
      </c>
      <c r="T148" s="67">
        <v>0</v>
      </c>
    </row>
    <row r="149" spans="1:20" s="22" customFormat="1" ht="15">
      <c r="A149" s="63">
        <v>1</v>
      </c>
      <c r="B149" s="63">
        <v>2371</v>
      </c>
      <c r="C149" s="63" t="s">
        <v>144</v>
      </c>
      <c r="D149" s="66">
        <v>39310</v>
      </c>
      <c r="E149" s="64" t="s">
        <v>514</v>
      </c>
      <c r="F149" s="64">
        <v>2019</v>
      </c>
      <c r="G149" s="65">
        <v>1962.27</v>
      </c>
      <c r="H149" s="65">
        <v>0</v>
      </c>
      <c r="I149" s="67" t="s">
        <v>516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1962.27</v>
      </c>
      <c r="T149" s="67">
        <v>0</v>
      </c>
    </row>
    <row r="150" spans="1:20" s="22" customFormat="1" ht="15">
      <c r="A150" s="63">
        <v>1</v>
      </c>
      <c r="B150" s="63">
        <v>2382</v>
      </c>
      <c r="C150" s="63" t="s">
        <v>145</v>
      </c>
      <c r="D150" s="66">
        <v>39342</v>
      </c>
      <c r="E150" s="64" t="s">
        <v>514</v>
      </c>
      <c r="F150" s="64">
        <v>2035</v>
      </c>
      <c r="G150" s="65">
        <v>4656.5600000000004</v>
      </c>
      <c r="H150" s="65">
        <v>0</v>
      </c>
      <c r="I150" s="67" t="s">
        <v>516</v>
      </c>
      <c r="J150" s="67">
        <v>5739.47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4656.5600000000004</v>
      </c>
      <c r="T150" s="67">
        <v>5739.47</v>
      </c>
    </row>
    <row r="151" spans="1:20" s="22" customFormat="1" ht="15">
      <c r="A151" s="63">
        <v>1</v>
      </c>
      <c r="B151" s="63">
        <v>2384</v>
      </c>
      <c r="C151" s="63" t="s">
        <v>146</v>
      </c>
      <c r="D151" s="66">
        <v>39342</v>
      </c>
      <c r="E151" s="64" t="s">
        <v>514</v>
      </c>
      <c r="F151" s="64">
        <v>2018</v>
      </c>
      <c r="G151" s="65">
        <v>1537.47</v>
      </c>
      <c r="H151" s="65">
        <v>0</v>
      </c>
      <c r="I151" s="67" t="s">
        <v>516</v>
      </c>
      <c r="J151" s="67">
        <v>0</v>
      </c>
      <c r="K151" s="67">
        <v>0</v>
      </c>
      <c r="L151" s="67">
        <v>0</v>
      </c>
      <c r="M151" s="67">
        <v>0</v>
      </c>
      <c r="N151" s="67">
        <v>0</v>
      </c>
      <c r="O151" s="67">
        <v>0</v>
      </c>
      <c r="P151" s="67">
        <v>0</v>
      </c>
      <c r="Q151" s="67">
        <v>0</v>
      </c>
      <c r="R151" s="67">
        <v>0</v>
      </c>
      <c r="S151" s="67">
        <v>1537.47</v>
      </c>
      <c r="T151" s="67">
        <v>0</v>
      </c>
    </row>
    <row r="152" spans="1:20" s="22" customFormat="1" ht="15">
      <c r="A152" s="63">
        <v>1</v>
      </c>
      <c r="B152" s="63">
        <v>2392</v>
      </c>
      <c r="C152" s="63" t="s">
        <v>147</v>
      </c>
      <c r="D152" s="66">
        <v>39342</v>
      </c>
      <c r="E152" s="64" t="s">
        <v>514</v>
      </c>
      <c r="F152" s="64">
        <v>2021</v>
      </c>
      <c r="G152" s="65">
        <v>1537.47</v>
      </c>
      <c r="H152" s="65">
        <v>0</v>
      </c>
      <c r="I152" s="67" t="s">
        <v>516</v>
      </c>
      <c r="J152" s="67">
        <v>1993.92</v>
      </c>
      <c r="K152" s="67">
        <v>0</v>
      </c>
      <c r="L152" s="67">
        <v>0</v>
      </c>
      <c r="M152" s="67">
        <v>0</v>
      </c>
      <c r="N152" s="67">
        <v>0</v>
      </c>
      <c r="O152" s="67">
        <v>0</v>
      </c>
      <c r="P152" s="67">
        <v>0</v>
      </c>
      <c r="Q152" s="67">
        <v>0</v>
      </c>
      <c r="R152" s="67">
        <v>0</v>
      </c>
      <c r="S152" s="67">
        <v>1537.47</v>
      </c>
      <c r="T152" s="67">
        <v>1993.92</v>
      </c>
    </row>
    <row r="153" spans="1:20" s="22" customFormat="1" ht="15">
      <c r="A153" s="63">
        <v>1</v>
      </c>
      <c r="B153" s="63">
        <v>2403</v>
      </c>
      <c r="C153" s="63" t="s">
        <v>148</v>
      </c>
      <c r="D153" s="66">
        <v>39349</v>
      </c>
      <c r="E153" s="64" t="s">
        <v>514</v>
      </c>
      <c r="F153" s="64">
        <v>2003</v>
      </c>
      <c r="G153" s="65">
        <v>1543.95</v>
      </c>
      <c r="H153" s="65">
        <v>0</v>
      </c>
      <c r="I153" s="67" t="s">
        <v>516</v>
      </c>
      <c r="J153" s="67">
        <v>0</v>
      </c>
      <c r="K153" s="67">
        <v>0</v>
      </c>
      <c r="L153" s="67">
        <v>0</v>
      </c>
      <c r="M153" s="67">
        <v>0</v>
      </c>
      <c r="N153" s="67">
        <v>0</v>
      </c>
      <c r="O153" s="67">
        <v>0</v>
      </c>
      <c r="P153" s="67">
        <v>0</v>
      </c>
      <c r="Q153" s="67">
        <v>0</v>
      </c>
      <c r="R153" s="67">
        <v>0</v>
      </c>
      <c r="S153" s="67">
        <v>1543.95</v>
      </c>
      <c r="T153" s="67">
        <v>0</v>
      </c>
    </row>
    <row r="154" spans="1:20" s="22" customFormat="1" ht="15">
      <c r="A154" s="63">
        <v>1</v>
      </c>
      <c r="B154" s="63">
        <v>2406</v>
      </c>
      <c r="C154" s="63" t="s">
        <v>149</v>
      </c>
      <c r="D154" s="66">
        <v>39349</v>
      </c>
      <c r="E154" s="64" t="s">
        <v>514</v>
      </c>
      <c r="F154" s="64">
        <v>2003</v>
      </c>
      <c r="G154" s="65">
        <v>1209.72</v>
      </c>
      <c r="H154" s="65">
        <v>0</v>
      </c>
      <c r="I154" s="67" t="s">
        <v>516</v>
      </c>
      <c r="J154" s="67">
        <v>0</v>
      </c>
      <c r="K154" s="67">
        <v>0</v>
      </c>
      <c r="L154" s="67">
        <v>0</v>
      </c>
      <c r="M154" s="67">
        <v>0</v>
      </c>
      <c r="N154" s="67">
        <v>0</v>
      </c>
      <c r="O154" s="67">
        <v>0</v>
      </c>
      <c r="P154" s="67">
        <v>0</v>
      </c>
      <c r="Q154" s="67">
        <v>0</v>
      </c>
      <c r="R154" s="67">
        <v>0</v>
      </c>
      <c r="S154" s="67">
        <v>1209.72</v>
      </c>
      <c r="T154" s="67">
        <v>0</v>
      </c>
    </row>
    <row r="155" spans="1:20" s="22" customFormat="1" ht="15">
      <c r="A155" s="63">
        <v>1</v>
      </c>
      <c r="B155" s="63">
        <v>2414</v>
      </c>
      <c r="C155" s="63" t="s">
        <v>150</v>
      </c>
      <c r="D155" s="66">
        <v>39349</v>
      </c>
      <c r="E155" s="64" t="s">
        <v>514</v>
      </c>
      <c r="F155" s="64">
        <v>2003</v>
      </c>
      <c r="G155" s="65">
        <v>1097.25</v>
      </c>
      <c r="H155" s="65">
        <v>0</v>
      </c>
      <c r="I155" s="67" t="s">
        <v>516</v>
      </c>
      <c r="J155" s="67">
        <v>0</v>
      </c>
      <c r="K155" s="67">
        <v>0</v>
      </c>
      <c r="L155" s="67">
        <v>0</v>
      </c>
      <c r="M155" s="67">
        <v>0</v>
      </c>
      <c r="N155" s="67">
        <v>0</v>
      </c>
      <c r="O155" s="67">
        <v>0</v>
      </c>
      <c r="P155" s="67">
        <v>0</v>
      </c>
      <c r="Q155" s="67">
        <v>0</v>
      </c>
      <c r="R155" s="67">
        <v>0</v>
      </c>
      <c r="S155" s="67">
        <v>1097.25</v>
      </c>
      <c r="T155" s="67">
        <v>0</v>
      </c>
    </row>
    <row r="156" spans="1:20" s="22" customFormat="1" ht="15">
      <c r="A156" s="63">
        <v>1</v>
      </c>
      <c r="B156" s="63">
        <v>2415</v>
      </c>
      <c r="C156" s="63" t="s">
        <v>151</v>
      </c>
      <c r="D156" s="66">
        <v>39349</v>
      </c>
      <c r="E156" s="64" t="s">
        <v>514</v>
      </c>
      <c r="F156" s="64">
        <v>2035</v>
      </c>
      <c r="G156" s="65">
        <v>4656.5600000000004</v>
      </c>
      <c r="H156" s="65">
        <v>0</v>
      </c>
      <c r="I156" s="67" t="s">
        <v>516</v>
      </c>
      <c r="J156" s="67">
        <v>5739.47</v>
      </c>
      <c r="K156" s="67">
        <v>0</v>
      </c>
      <c r="L156" s="67">
        <v>0</v>
      </c>
      <c r="M156" s="67">
        <v>0</v>
      </c>
      <c r="N156" s="67">
        <v>0</v>
      </c>
      <c r="O156" s="67">
        <v>0</v>
      </c>
      <c r="P156" s="67">
        <v>0</v>
      </c>
      <c r="Q156" s="67">
        <v>0</v>
      </c>
      <c r="R156" s="67">
        <v>0</v>
      </c>
      <c r="S156" s="67">
        <v>4656.5600000000004</v>
      </c>
      <c r="T156" s="67">
        <v>5739.47</v>
      </c>
    </row>
    <row r="157" spans="1:20" s="22" customFormat="1" ht="15">
      <c r="A157" s="63">
        <v>1</v>
      </c>
      <c r="B157" s="63">
        <v>2417</v>
      </c>
      <c r="C157" s="63" t="s">
        <v>152</v>
      </c>
      <c r="D157" s="66">
        <v>39349</v>
      </c>
      <c r="E157" s="64" t="s">
        <v>514</v>
      </c>
      <c r="F157" s="64">
        <v>2003</v>
      </c>
      <c r="G157" s="65">
        <v>1333.73</v>
      </c>
      <c r="H157" s="65">
        <v>0</v>
      </c>
      <c r="I157" s="67" t="s">
        <v>516</v>
      </c>
      <c r="J157" s="67">
        <v>0</v>
      </c>
      <c r="K157" s="67">
        <v>0</v>
      </c>
      <c r="L157" s="67">
        <v>0</v>
      </c>
      <c r="M157" s="67">
        <v>0</v>
      </c>
      <c r="N157" s="67">
        <v>0</v>
      </c>
      <c r="O157" s="67">
        <v>0</v>
      </c>
      <c r="P157" s="67">
        <v>0</v>
      </c>
      <c r="Q157" s="67">
        <v>0</v>
      </c>
      <c r="R157" s="67">
        <v>0</v>
      </c>
      <c r="S157" s="67">
        <v>1333.73</v>
      </c>
      <c r="T157" s="67">
        <v>0</v>
      </c>
    </row>
    <row r="158" spans="1:20" s="22" customFormat="1" ht="15">
      <c r="A158" s="63">
        <v>1</v>
      </c>
      <c r="B158" s="63">
        <v>2420</v>
      </c>
      <c r="C158" s="63" t="s">
        <v>153</v>
      </c>
      <c r="D158" s="66">
        <v>39356</v>
      </c>
      <c r="E158" s="64" t="s">
        <v>514</v>
      </c>
      <c r="F158" s="64">
        <v>2035</v>
      </c>
      <c r="G158" s="65">
        <v>4656.5600000000004</v>
      </c>
      <c r="H158" s="65">
        <v>0</v>
      </c>
      <c r="I158" s="67" t="s">
        <v>516</v>
      </c>
      <c r="J158" s="67">
        <v>5739.47</v>
      </c>
      <c r="K158" s="67">
        <v>0</v>
      </c>
      <c r="L158" s="67">
        <v>0</v>
      </c>
      <c r="M158" s="67">
        <v>0</v>
      </c>
      <c r="N158" s="67">
        <v>0</v>
      </c>
      <c r="O158" s="67">
        <v>0</v>
      </c>
      <c r="P158" s="67">
        <v>0</v>
      </c>
      <c r="Q158" s="67">
        <v>0</v>
      </c>
      <c r="R158" s="67">
        <v>0</v>
      </c>
      <c r="S158" s="67">
        <v>4656.5600000000004</v>
      </c>
      <c r="T158" s="67">
        <v>5739.47</v>
      </c>
    </row>
    <row r="159" spans="1:20" s="22" customFormat="1" ht="15">
      <c r="A159" s="63">
        <v>1</v>
      </c>
      <c r="B159" s="63">
        <v>2421</v>
      </c>
      <c r="C159" s="63" t="s">
        <v>154</v>
      </c>
      <c r="D159" s="66">
        <v>39370</v>
      </c>
      <c r="E159" s="64" t="s">
        <v>514</v>
      </c>
      <c r="F159" s="64">
        <v>2029</v>
      </c>
      <c r="G159" s="65">
        <v>2949.24</v>
      </c>
      <c r="H159" s="65">
        <v>0</v>
      </c>
      <c r="I159" s="67" t="s">
        <v>516</v>
      </c>
      <c r="J159" s="67">
        <v>1993.92</v>
      </c>
      <c r="K159" s="67">
        <v>0</v>
      </c>
      <c r="L159" s="67">
        <v>0</v>
      </c>
      <c r="M159" s="67">
        <v>0</v>
      </c>
      <c r="N159" s="67">
        <v>0</v>
      </c>
      <c r="O159" s="67">
        <v>0</v>
      </c>
      <c r="P159" s="67">
        <v>0</v>
      </c>
      <c r="Q159" s="67">
        <v>0</v>
      </c>
      <c r="R159" s="67">
        <v>0</v>
      </c>
      <c r="S159" s="67">
        <v>2949.24</v>
      </c>
      <c r="T159" s="67">
        <v>1993.92</v>
      </c>
    </row>
    <row r="160" spans="1:20" s="22" customFormat="1" ht="15">
      <c r="A160" s="63">
        <v>1</v>
      </c>
      <c r="B160" s="63">
        <v>2437</v>
      </c>
      <c r="C160" s="63" t="s">
        <v>155</v>
      </c>
      <c r="D160" s="66">
        <v>39371</v>
      </c>
      <c r="E160" s="64" t="s">
        <v>514</v>
      </c>
      <c r="F160" s="64">
        <v>2018</v>
      </c>
      <c r="G160" s="65">
        <v>1537.47</v>
      </c>
      <c r="H160" s="65">
        <v>0</v>
      </c>
      <c r="I160" s="67" t="s">
        <v>516</v>
      </c>
      <c r="J160" s="67">
        <v>0</v>
      </c>
      <c r="K160" s="67">
        <v>0</v>
      </c>
      <c r="L160" s="67">
        <v>0</v>
      </c>
      <c r="M160" s="67">
        <v>0</v>
      </c>
      <c r="N160" s="67">
        <v>0</v>
      </c>
      <c r="O160" s="67">
        <v>0</v>
      </c>
      <c r="P160" s="67">
        <v>0</v>
      </c>
      <c r="Q160" s="67">
        <v>0</v>
      </c>
      <c r="R160" s="67">
        <v>0</v>
      </c>
      <c r="S160" s="67">
        <v>1537.47</v>
      </c>
      <c r="T160" s="67">
        <v>0</v>
      </c>
    </row>
    <row r="161" spans="1:20" s="22" customFormat="1" ht="15">
      <c r="A161" s="63">
        <v>1</v>
      </c>
      <c r="B161" s="63">
        <v>2440</v>
      </c>
      <c r="C161" s="63" t="s">
        <v>156</v>
      </c>
      <c r="D161" s="66">
        <v>39371</v>
      </c>
      <c r="E161" s="64" t="s">
        <v>514</v>
      </c>
      <c r="F161" s="64">
        <v>2003</v>
      </c>
      <c r="G161" s="65">
        <v>1333.73</v>
      </c>
      <c r="H161" s="65">
        <v>0</v>
      </c>
      <c r="I161" s="67" t="s">
        <v>516</v>
      </c>
      <c r="J161" s="67">
        <v>1107.73</v>
      </c>
      <c r="K161" s="67">
        <v>0</v>
      </c>
      <c r="L161" s="67">
        <v>0</v>
      </c>
      <c r="M161" s="67">
        <v>0</v>
      </c>
      <c r="N161" s="67">
        <v>0</v>
      </c>
      <c r="O161" s="67">
        <v>0</v>
      </c>
      <c r="P161" s="67">
        <v>0</v>
      </c>
      <c r="Q161" s="67">
        <v>0</v>
      </c>
      <c r="R161" s="67">
        <v>0</v>
      </c>
      <c r="S161" s="67">
        <v>1333.73</v>
      </c>
      <c r="T161" s="67">
        <v>1107.73</v>
      </c>
    </row>
    <row r="162" spans="1:20" s="22" customFormat="1" ht="15">
      <c r="A162" s="63">
        <v>1</v>
      </c>
      <c r="B162" s="63">
        <v>2441</v>
      </c>
      <c r="C162" s="63" t="s">
        <v>157</v>
      </c>
      <c r="D162" s="66">
        <v>39371</v>
      </c>
      <c r="E162" s="64" t="s">
        <v>514</v>
      </c>
      <c r="F162" s="64">
        <v>2043</v>
      </c>
      <c r="G162" s="65">
        <v>1470.45</v>
      </c>
      <c r="H162" s="65">
        <v>0</v>
      </c>
      <c r="I162" s="67" t="s">
        <v>516</v>
      </c>
      <c r="J162" s="67">
        <v>0</v>
      </c>
      <c r="K162" s="67">
        <v>0</v>
      </c>
      <c r="L162" s="67">
        <v>0</v>
      </c>
      <c r="M162" s="67">
        <v>0</v>
      </c>
      <c r="N162" s="67">
        <v>0</v>
      </c>
      <c r="O162" s="67">
        <v>0</v>
      </c>
      <c r="P162" s="67">
        <v>0</v>
      </c>
      <c r="Q162" s="67">
        <v>0</v>
      </c>
      <c r="R162" s="67">
        <v>0</v>
      </c>
      <c r="S162" s="67">
        <v>1470.45</v>
      </c>
      <c r="T162" s="67">
        <v>0</v>
      </c>
    </row>
    <row r="163" spans="1:20" s="22" customFormat="1" ht="15">
      <c r="A163" s="63">
        <v>1</v>
      </c>
      <c r="B163" s="63">
        <v>2443</v>
      </c>
      <c r="C163" s="63" t="s">
        <v>158</v>
      </c>
      <c r="D163" s="66">
        <v>39371</v>
      </c>
      <c r="E163" s="64" t="s">
        <v>514</v>
      </c>
      <c r="F163" s="64">
        <v>2003</v>
      </c>
      <c r="G163" s="65">
        <v>1333.73</v>
      </c>
      <c r="H163" s="65">
        <v>0</v>
      </c>
      <c r="I163" s="67" t="s">
        <v>516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  <c r="O163" s="67">
        <v>0</v>
      </c>
      <c r="P163" s="67">
        <v>0</v>
      </c>
      <c r="Q163" s="67">
        <v>0</v>
      </c>
      <c r="R163" s="67">
        <v>0</v>
      </c>
      <c r="S163" s="67">
        <v>1333.73</v>
      </c>
      <c r="T163" s="67">
        <v>0</v>
      </c>
    </row>
    <row r="164" spans="1:20" s="22" customFormat="1" ht="15">
      <c r="A164" s="63">
        <v>1</v>
      </c>
      <c r="B164" s="63">
        <v>2448</v>
      </c>
      <c r="C164" s="63" t="s">
        <v>159</v>
      </c>
      <c r="D164" s="66">
        <v>39371</v>
      </c>
      <c r="E164" s="64" t="s">
        <v>514</v>
      </c>
      <c r="F164" s="64">
        <v>2003</v>
      </c>
      <c r="G164" s="65">
        <v>1333.73</v>
      </c>
      <c r="H164" s="65">
        <v>0</v>
      </c>
      <c r="I164" s="67" t="s">
        <v>516</v>
      </c>
      <c r="J164" s="67">
        <v>1107.73</v>
      </c>
      <c r="K164" s="67">
        <v>0</v>
      </c>
      <c r="L164" s="67">
        <v>0</v>
      </c>
      <c r="M164" s="67">
        <v>0</v>
      </c>
      <c r="N164" s="67">
        <v>0</v>
      </c>
      <c r="O164" s="67">
        <v>0</v>
      </c>
      <c r="P164" s="67">
        <v>0</v>
      </c>
      <c r="Q164" s="67">
        <v>0</v>
      </c>
      <c r="R164" s="67">
        <v>0</v>
      </c>
      <c r="S164" s="67">
        <v>1333.73</v>
      </c>
      <c r="T164" s="67">
        <v>1107.73</v>
      </c>
    </row>
    <row r="165" spans="1:20" s="22" customFormat="1" ht="15">
      <c r="A165" s="63">
        <v>1</v>
      </c>
      <c r="B165" s="63">
        <v>2451</v>
      </c>
      <c r="C165" s="63" t="s">
        <v>160</v>
      </c>
      <c r="D165" s="66">
        <v>39371</v>
      </c>
      <c r="E165" s="64" t="s">
        <v>514</v>
      </c>
      <c r="F165" s="64">
        <v>2003</v>
      </c>
      <c r="G165" s="65">
        <v>1333.73</v>
      </c>
      <c r="H165" s="65">
        <v>0</v>
      </c>
      <c r="I165" s="67" t="s">
        <v>516</v>
      </c>
      <c r="J165" s="67">
        <v>0</v>
      </c>
      <c r="K165" s="67">
        <v>0</v>
      </c>
      <c r="L165" s="67">
        <v>0</v>
      </c>
      <c r="M165" s="67">
        <v>0</v>
      </c>
      <c r="N165" s="67">
        <v>0</v>
      </c>
      <c r="O165" s="67">
        <v>0</v>
      </c>
      <c r="P165" s="67">
        <v>0</v>
      </c>
      <c r="Q165" s="67">
        <v>0</v>
      </c>
      <c r="R165" s="67">
        <v>0</v>
      </c>
      <c r="S165" s="67">
        <v>1333.73</v>
      </c>
      <c r="T165" s="67">
        <v>0</v>
      </c>
    </row>
    <row r="166" spans="1:20" s="22" customFormat="1" ht="15">
      <c r="A166" s="63">
        <v>1</v>
      </c>
      <c r="B166" s="63">
        <v>2460</v>
      </c>
      <c r="C166" s="63" t="s">
        <v>161</v>
      </c>
      <c r="D166" s="66">
        <v>39371</v>
      </c>
      <c r="E166" s="64" t="s">
        <v>514</v>
      </c>
      <c r="F166" s="64">
        <v>2003</v>
      </c>
      <c r="G166" s="65">
        <v>1333.73</v>
      </c>
      <c r="H166" s="65">
        <v>0</v>
      </c>
      <c r="I166" s="67" t="s">
        <v>516</v>
      </c>
      <c r="J166" s="67">
        <v>0</v>
      </c>
      <c r="K166" s="67">
        <v>0</v>
      </c>
      <c r="L166" s="67">
        <v>0</v>
      </c>
      <c r="M166" s="67">
        <v>0</v>
      </c>
      <c r="N166" s="67">
        <v>0</v>
      </c>
      <c r="O166" s="67">
        <v>0</v>
      </c>
      <c r="P166" s="67">
        <v>0</v>
      </c>
      <c r="Q166" s="67">
        <v>0</v>
      </c>
      <c r="R166" s="67">
        <v>0</v>
      </c>
      <c r="S166" s="67">
        <v>1333.73</v>
      </c>
      <c r="T166" s="67">
        <v>0</v>
      </c>
    </row>
    <row r="167" spans="1:20" s="22" customFormat="1" ht="15">
      <c r="A167" s="63">
        <v>1</v>
      </c>
      <c r="B167" s="63">
        <v>2468</v>
      </c>
      <c r="C167" s="63" t="s">
        <v>162</v>
      </c>
      <c r="D167" s="66">
        <v>39485</v>
      </c>
      <c r="E167" s="64" t="s">
        <v>514</v>
      </c>
      <c r="F167" s="64">
        <v>2009</v>
      </c>
      <c r="G167" s="65">
        <v>1614.36</v>
      </c>
      <c r="H167" s="65">
        <v>0</v>
      </c>
      <c r="I167" s="67" t="s">
        <v>516</v>
      </c>
      <c r="J167" s="67">
        <v>1993.92</v>
      </c>
      <c r="K167" s="67">
        <v>0</v>
      </c>
      <c r="L167" s="67">
        <v>0</v>
      </c>
      <c r="M167" s="67">
        <v>0</v>
      </c>
      <c r="N167" s="67">
        <v>3000</v>
      </c>
      <c r="O167" s="67">
        <v>0</v>
      </c>
      <c r="P167" s="67">
        <v>0</v>
      </c>
      <c r="Q167" s="67">
        <v>0</v>
      </c>
      <c r="R167" s="67">
        <v>0</v>
      </c>
      <c r="S167" s="67">
        <v>1614.36</v>
      </c>
      <c r="T167" s="67">
        <v>4993.92</v>
      </c>
    </row>
    <row r="168" spans="1:20" s="22" customFormat="1" ht="15">
      <c r="A168" s="63">
        <v>1</v>
      </c>
      <c r="B168" s="63">
        <v>2474</v>
      </c>
      <c r="C168" s="63" t="s">
        <v>163</v>
      </c>
      <c r="D168" s="66">
        <v>39491</v>
      </c>
      <c r="E168" s="64" t="s">
        <v>514</v>
      </c>
      <c r="F168" s="64">
        <v>2035</v>
      </c>
      <c r="G168" s="65">
        <v>4656.5600000000004</v>
      </c>
      <c r="H168" s="65">
        <v>0</v>
      </c>
      <c r="I168" s="67" t="s">
        <v>516</v>
      </c>
      <c r="J168" s="67">
        <v>6245.89</v>
      </c>
      <c r="K168" s="67">
        <v>0</v>
      </c>
      <c r="L168" s="67">
        <v>0</v>
      </c>
      <c r="M168" s="67">
        <v>0</v>
      </c>
      <c r="N168" s="67">
        <v>0</v>
      </c>
      <c r="O168" s="67">
        <v>0</v>
      </c>
      <c r="P168" s="67">
        <v>0</v>
      </c>
      <c r="Q168" s="67">
        <v>0</v>
      </c>
      <c r="R168" s="67">
        <v>0</v>
      </c>
      <c r="S168" s="67">
        <v>4656.5600000000004</v>
      </c>
      <c r="T168" s="67">
        <v>6245.89</v>
      </c>
    </row>
    <row r="169" spans="1:20" s="22" customFormat="1" ht="15">
      <c r="A169" s="63">
        <v>50</v>
      </c>
      <c r="B169" s="63">
        <v>2478</v>
      </c>
      <c r="C169" s="63" t="s">
        <v>478</v>
      </c>
      <c r="D169" s="66">
        <v>39524</v>
      </c>
      <c r="E169" s="64" t="s">
        <v>514</v>
      </c>
      <c r="F169" s="64">
        <v>2037</v>
      </c>
      <c r="G169" s="65">
        <v>4149.8900000000003</v>
      </c>
      <c r="H169" s="65">
        <v>0</v>
      </c>
      <c r="I169" s="67" t="s">
        <v>516</v>
      </c>
      <c r="J169" s="67">
        <v>0</v>
      </c>
      <c r="K169" s="67">
        <v>0</v>
      </c>
      <c r="L169" s="67">
        <v>0</v>
      </c>
      <c r="M169" s="67">
        <v>0</v>
      </c>
      <c r="N169" s="67">
        <v>0</v>
      </c>
      <c r="O169" s="67">
        <v>0</v>
      </c>
      <c r="P169" s="67">
        <v>0</v>
      </c>
      <c r="Q169" s="67">
        <v>0</v>
      </c>
      <c r="R169" s="67">
        <v>0</v>
      </c>
      <c r="S169" s="67">
        <v>4149.8900000000003</v>
      </c>
      <c r="T169" s="67">
        <v>0</v>
      </c>
    </row>
    <row r="170" spans="1:20" s="22" customFormat="1" ht="15">
      <c r="A170" s="63">
        <v>20</v>
      </c>
      <c r="B170" s="63">
        <v>2481</v>
      </c>
      <c r="C170" s="63" t="s">
        <v>450</v>
      </c>
      <c r="D170" s="66">
        <v>39524</v>
      </c>
      <c r="E170" s="64" t="s">
        <v>514</v>
      </c>
      <c r="F170" s="64">
        <v>2037</v>
      </c>
      <c r="G170" s="65">
        <v>4149.8900000000003</v>
      </c>
      <c r="H170" s="65">
        <v>0</v>
      </c>
      <c r="I170" s="67" t="s">
        <v>516</v>
      </c>
      <c r="J170" s="67">
        <v>0</v>
      </c>
      <c r="K170" s="67">
        <v>0</v>
      </c>
      <c r="L170" s="67">
        <v>0</v>
      </c>
      <c r="M170" s="67">
        <v>0</v>
      </c>
      <c r="N170" s="67">
        <v>0</v>
      </c>
      <c r="O170" s="67">
        <v>0</v>
      </c>
      <c r="P170" s="67">
        <v>0</v>
      </c>
      <c r="Q170" s="67">
        <v>0</v>
      </c>
      <c r="R170" s="67">
        <v>0</v>
      </c>
      <c r="S170" s="67">
        <v>4149.8900000000003</v>
      </c>
      <c r="T170" s="67">
        <v>0</v>
      </c>
    </row>
    <row r="171" spans="1:20" s="22" customFormat="1" ht="15">
      <c r="A171" s="63">
        <v>39</v>
      </c>
      <c r="B171" s="63">
        <v>2484</v>
      </c>
      <c r="C171" s="63" t="s">
        <v>471</v>
      </c>
      <c r="D171" s="66">
        <v>39524</v>
      </c>
      <c r="E171" s="64" t="s">
        <v>514</v>
      </c>
      <c r="F171" s="64">
        <v>2037</v>
      </c>
      <c r="G171" s="65">
        <v>4357.38</v>
      </c>
      <c r="H171" s="65">
        <v>0</v>
      </c>
      <c r="I171" s="67" t="s">
        <v>516</v>
      </c>
      <c r="J171" s="67">
        <v>0</v>
      </c>
      <c r="K171" s="67">
        <v>0</v>
      </c>
      <c r="L171" s="67">
        <v>0</v>
      </c>
      <c r="M171" s="67">
        <v>0</v>
      </c>
      <c r="N171" s="67">
        <v>0</v>
      </c>
      <c r="O171" s="67">
        <v>0</v>
      </c>
      <c r="P171" s="67">
        <v>0</v>
      </c>
      <c r="Q171" s="67">
        <v>0</v>
      </c>
      <c r="R171" s="67">
        <v>0</v>
      </c>
      <c r="S171" s="67">
        <v>4357.38</v>
      </c>
      <c r="T171" s="67">
        <v>0</v>
      </c>
    </row>
    <row r="172" spans="1:20" s="22" customFormat="1" ht="15">
      <c r="A172" s="63">
        <v>1</v>
      </c>
      <c r="B172" s="63">
        <v>2490</v>
      </c>
      <c r="C172" s="63" t="s">
        <v>164</v>
      </c>
      <c r="D172" s="66">
        <v>39524</v>
      </c>
      <c r="E172" s="64" t="s">
        <v>514</v>
      </c>
      <c r="F172" s="64">
        <v>2009</v>
      </c>
      <c r="G172" s="65">
        <v>1614.36</v>
      </c>
      <c r="H172" s="65">
        <v>0</v>
      </c>
      <c r="I172" s="67" t="s">
        <v>516</v>
      </c>
      <c r="J172" s="67">
        <v>708.95</v>
      </c>
      <c r="K172" s="67">
        <v>0</v>
      </c>
      <c r="L172" s="67">
        <v>0</v>
      </c>
      <c r="M172" s="67">
        <v>0</v>
      </c>
      <c r="N172" s="67">
        <v>0</v>
      </c>
      <c r="O172" s="67">
        <v>0</v>
      </c>
      <c r="P172" s="67">
        <v>0</v>
      </c>
      <c r="Q172" s="67">
        <v>0</v>
      </c>
      <c r="R172" s="67">
        <v>0</v>
      </c>
      <c r="S172" s="67">
        <v>1614.36</v>
      </c>
      <c r="T172" s="67">
        <v>708.95</v>
      </c>
    </row>
    <row r="173" spans="1:20" s="22" customFormat="1" ht="15">
      <c r="A173" s="63">
        <v>1</v>
      </c>
      <c r="B173" s="63">
        <v>2493</v>
      </c>
      <c r="C173" s="63" t="s">
        <v>165</v>
      </c>
      <c r="D173" s="66">
        <v>39539</v>
      </c>
      <c r="E173" s="64" t="s">
        <v>514</v>
      </c>
      <c r="F173" s="64">
        <v>2009</v>
      </c>
      <c r="G173" s="65">
        <v>1614.36</v>
      </c>
      <c r="H173" s="65">
        <v>0</v>
      </c>
      <c r="I173" s="67" t="s">
        <v>516</v>
      </c>
      <c r="J173" s="67">
        <v>1993.92</v>
      </c>
      <c r="K173" s="67">
        <v>0</v>
      </c>
      <c r="L173" s="67">
        <v>0</v>
      </c>
      <c r="M173" s="67">
        <v>0</v>
      </c>
      <c r="N173" s="67">
        <v>0</v>
      </c>
      <c r="O173" s="67">
        <v>0</v>
      </c>
      <c r="P173" s="67">
        <v>0</v>
      </c>
      <c r="Q173" s="67">
        <v>0</v>
      </c>
      <c r="R173" s="67">
        <v>0</v>
      </c>
      <c r="S173" s="67">
        <v>1614.36</v>
      </c>
      <c r="T173" s="67">
        <v>1993.92</v>
      </c>
    </row>
    <row r="174" spans="1:20" s="22" customFormat="1" ht="15">
      <c r="A174" s="63">
        <v>1</v>
      </c>
      <c r="B174" s="63">
        <v>2498</v>
      </c>
      <c r="C174" s="63" t="s">
        <v>166</v>
      </c>
      <c r="D174" s="66">
        <v>39539</v>
      </c>
      <c r="E174" s="64" t="s">
        <v>514</v>
      </c>
      <c r="F174" s="64">
        <v>2017</v>
      </c>
      <c r="G174" s="65">
        <v>1537.47</v>
      </c>
      <c r="H174" s="65">
        <v>0</v>
      </c>
      <c r="I174" s="67" t="s">
        <v>516</v>
      </c>
      <c r="J174" s="67">
        <v>0</v>
      </c>
      <c r="K174" s="67">
        <v>0</v>
      </c>
      <c r="L174" s="67">
        <v>0</v>
      </c>
      <c r="M174" s="67">
        <v>0</v>
      </c>
      <c r="N174" s="67">
        <v>0</v>
      </c>
      <c r="O174" s="67">
        <v>0</v>
      </c>
      <c r="P174" s="67">
        <v>0</v>
      </c>
      <c r="Q174" s="67">
        <v>0</v>
      </c>
      <c r="R174" s="67">
        <v>0</v>
      </c>
      <c r="S174" s="67">
        <v>1537.47</v>
      </c>
      <c r="T174" s="67">
        <v>0</v>
      </c>
    </row>
    <row r="175" spans="1:20" s="22" customFormat="1" ht="15">
      <c r="A175" s="63">
        <v>1</v>
      </c>
      <c r="B175" s="63">
        <v>2502</v>
      </c>
      <c r="C175" s="63" t="s">
        <v>167</v>
      </c>
      <c r="D175" s="66">
        <v>39553</v>
      </c>
      <c r="E175" s="64" t="s">
        <v>514</v>
      </c>
      <c r="F175" s="64">
        <v>2017</v>
      </c>
      <c r="G175" s="65">
        <v>1537.47</v>
      </c>
      <c r="H175" s="65">
        <v>0</v>
      </c>
      <c r="I175" s="67" t="s">
        <v>516</v>
      </c>
      <c r="J175" s="67">
        <v>0</v>
      </c>
      <c r="K175" s="67">
        <v>0</v>
      </c>
      <c r="L175" s="67">
        <v>0</v>
      </c>
      <c r="M175" s="67">
        <v>0</v>
      </c>
      <c r="N175" s="67">
        <v>0</v>
      </c>
      <c r="O175" s="67">
        <v>0</v>
      </c>
      <c r="P175" s="67">
        <v>0</v>
      </c>
      <c r="Q175" s="67">
        <v>0</v>
      </c>
      <c r="R175" s="67">
        <v>0</v>
      </c>
      <c r="S175" s="67">
        <v>1537.47</v>
      </c>
      <c r="T175" s="67">
        <v>0</v>
      </c>
    </row>
    <row r="176" spans="1:20" s="22" customFormat="1" ht="15">
      <c r="A176" s="63">
        <v>1</v>
      </c>
      <c r="B176" s="63">
        <v>2503</v>
      </c>
      <c r="C176" s="63" t="s">
        <v>168</v>
      </c>
      <c r="D176" s="66">
        <v>39553</v>
      </c>
      <c r="E176" s="64" t="s">
        <v>514</v>
      </c>
      <c r="F176" s="64">
        <v>2037</v>
      </c>
      <c r="G176" s="65">
        <v>4149.8900000000003</v>
      </c>
      <c r="H176" s="65">
        <v>0</v>
      </c>
      <c r="I176" s="67" t="s">
        <v>516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  <c r="O176" s="67">
        <v>0</v>
      </c>
      <c r="P176" s="67">
        <v>0</v>
      </c>
      <c r="Q176" s="67">
        <v>0</v>
      </c>
      <c r="R176" s="67">
        <v>0</v>
      </c>
      <c r="S176" s="67">
        <v>4149.8900000000003</v>
      </c>
      <c r="T176" s="67">
        <v>0</v>
      </c>
    </row>
    <row r="177" spans="1:20" s="22" customFormat="1" ht="15">
      <c r="A177" s="63">
        <v>1</v>
      </c>
      <c r="B177" s="63">
        <v>2512</v>
      </c>
      <c r="C177" s="63" t="s">
        <v>462</v>
      </c>
      <c r="D177" s="66">
        <v>39582</v>
      </c>
      <c r="E177" s="64" t="s">
        <v>514</v>
      </c>
      <c r="F177" s="64">
        <v>2037</v>
      </c>
      <c r="G177" s="65">
        <v>4149.8900000000003</v>
      </c>
      <c r="H177" s="65">
        <v>0</v>
      </c>
      <c r="I177" s="67" t="s">
        <v>516</v>
      </c>
      <c r="J177" s="67">
        <v>0</v>
      </c>
      <c r="K177" s="67">
        <v>0</v>
      </c>
      <c r="L177" s="67">
        <v>0</v>
      </c>
      <c r="M177" s="67">
        <v>0</v>
      </c>
      <c r="N177" s="67">
        <v>0</v>
      </c>
      <c r="O177" s="67">
        <v>0</v>
      </c>
      <c r="P177" s="67">
        <v>0</v>
      </c>
      <c r="Q177" s="67">
        <v>0</v>
      </c>
      <c r="R177" s="67">
        <v>0</v>
      </c>
      <c r="S177" s="67">
        <v>4149.8900000000003</v>
      </c>
      <c r="T177" s="67">
        <v>0</v>
      </c>
    </row>
    <row r="178" spans="1:20" s="22" customFormat="1" ht="15">
      <c r="A178" s="63">
        <v>1</v>
      </c>
      <c r="B178" s="63">
        <v>2513</v>
      </c>
      <c r="C178" s="63" t="s">
        <v>174</v>
      </c>
      <c r="D178" s="66">
        <v>39582</v>
      </c>
      <c r="E178" s="64" t="s">
        <v>514</v>
      </c>
      <c r="F178" s="64">
        <v>2009</v>
      </c>
      <c r="G178" s="65">
        <v>1614.36</v>
      </c>
      <c r="H178" s="65">
        <v>0</v>
      </c>
      <c r="I178" s="67" t="s">
        <v>516</v>
      </c>
      <c r="J178" s="67">
        <v>930.5</v>
      </c>
      <c r="K178" s="67">
        <v>0</v>
      </c>
      <c r="L178" s="67">
        <v>0</v>
      </c>
      <c r="M178" s="67">
        <v>0</v>
      </c>
      <c r="N178" s="67">
        <v>0</v>
      </c>
      <c r="O178" s="67">
        <v>0</v>
      </c>
      <c r="P178" s="67">
        <v>0</v>
      </c>
      <c r="Q178" s="67">
        <v>0</v>
      </c>
      <c r="R178" s="67">
        <v>0</v>
      </c>
      <c r="S178" s="67">
        <v>1614.36</v>
      </c>
      <c r="T178" s="67">
        <v>930.5</v>
      </c>
    </row>
    <row r="179" spans="1:20" s="22" customFormat="1" ht="15">
      <c r="A179" s="63">
        <v>1</v>
      </c>
      <c r="B179" s="63">
        <v>2514</v>
      </c>
      <c r="C179" s="63" t="s">
        <v>175</v>
      </c>
      <c r="D179" s="66">
        <v>39582</v>
      </c>
      <c r="E179" s="64" t="s">
        <v>514</v>
      </c>
      <c r="F179" s="64">
        <v>2009</v>
      </c>
      <c r="G179" s="65">
        <v>1614.37</v>
      </c>
      <c r="H179" s="65">
        <v>0</v>
      </c>
      <c r="I179" s="67" t="s">
        <v>516</v>
      </c>
      <c r="J179" s="67">
        <v>0</v>
      </c>
      <c r="K179" s="67">
        <v>0</v>
      </c>
      <c r="L179" s="67">
        <v>0</v>
      </c>
      <c r="M179" s="67">
        <v>0</v>
      </c>
      <c r="N179" s="67">
        <v>0</v>
      </c>
      <c r="O179" s="67">
        <v>0</v>
      </c>
      <c r="P179" s="67">
        <v>0</v>
      </c>
      <c r="Q179" s="67">
        <v>0</v>
      </c>
      <c r="R179" s="67">
        <v>0</v>
      </c>
      <c r="S179" s="67">
        <v>1614.37</v>
      </c>
      <c r="T179" s="67">
        <v>0</v>
      </c>
    </row>
    <row r="180" spans="1:20" s="22" customFormat="1" ht="15">
      <c r="A180" s="63">
        <v>1</v>
      </c>
      <c r="B180" s="63">
        <v>2518</v>
      </c>
      <c r="C180" s="63" t="s">
        <v>461</v>
      </c>
      <c r="D180" s="66">
        <v>39582</v>
      </c>
      <c r="E180" s="64" t="s">
        <v>514</v>
      </c>
      <c r="F180" s="64">
        <v>2009</v>
      </c>
      <c r="G180" s="65">
        <v>1614.36</v>
      </c>
      <c r="H180" s="65">
        <v>0</v>
      </c>
      <c r="I180" s="67" t="s">
        <v>516</v>
      </c>
      <c r="J180" s="67">
        <v>0</v>
      </c>
      <c r="K180" s="67">
        <v>0</v>
      </c>
      <c r="L180" s="67">
        <v>174.95</v>
      </c>
      <c r="M180" s="67">
        <v>0</v>
      </c>
      <c r="N180" s="67">
        <v>0</v>
      </c>
      <c r="O180" s="67">
        <v>0</v>
      </c>
      <c r="P180" s="67">
        <v>0</v>
      </c>
      <c r="Q180" s="67">
        <v>0</v>
      </c>
      <c r="R180" s="67">
        <v>0</v>
      </c>
      <c r="S180" s="67">
        <v>1614.36</v>
      </c>
      <c r="T180" s="67">
        <v>174.95</v>
      </c>
    </row>
    <row r="181" spans="1:20" s="22" customFormat="1" ht="15">
      <c r="A181" s="63">
        <v>1</v>
      </c>
      <c r="B181" s="63">
        <v>2520</v>
      </c>
      <c r="C181" s="63" t="s">
        <v>463</v>
      </c>
      <c r="D181" s="66">
        <v>39582</v>
      </c>
      <c r="E181" s="64" t="s">
        <v>514</v>
      </c>
      <c r="F181" s="64">
        <v>2009</v>
      </c>
      <c r="G181" s="65">
        <v>1614.36</v>
      </c>
      <c r="H181" s="65">
        <v>0</v>
      </c>
      <c r="I181" s="67" t="s">
        <v>516</v>
      </c>
      <c r="J181" s="67">
        <v>0</v>
      </c>
      <c r="K181" s="67">
        <v>0</v>
      </c>
      <c r="L181" s="67">
        <v>174.95</v>
      </c>
      <c r="M181" s="67">
        <v>0</v>
      </c>
      <c r="N181" s="67">
        <v>0</v>
      </c>
      <c r="O181" s="67">
        <v>0</v>
      </c>
      <c r="P181" s="67">
        <v>0</v>
      </c>
      <c r="Q181" s="67">
        <v>0</v>
      </c>
      <c r="R181" s="67">
        <v>0</v>
      </c>
      <c r="S181" s="67">
        <v>1614.36</v>
      </c>
      <c r="T181" s="67">
        <v>174.95</v>
      </c>
    </row>
    <row r="182" spans="1:20" s="22" customFormat="1" ht="15">
      <c r="A182" s="63">
        <v>39</v>
      </c>
      <c r="B182" s="63">
        <v>2523</v>
      </c>
      <c r="C182" s="63" t="s">
        <v>472</v>
      </c>
      <c r="D182" s="66">
        <v>39582</v>
      </c>
      <c r="E182" s="64" t="s">
        <v>514</v>
      </c>
      <c r="F182" s="64">
        <v>2009</v>
      </c>
      <c r="G182" s="65">
        <v>1614.36</v>
      </c>
      <c r="H182" s="65">
        <v>0</v>
      </c>
      <c r="I182" s="67" t="s">
        <v>516</v>
      </c>
      <c r="J182" s="67">
        <v>0</v>
      </c>
      <c r="K182" s="67">
        <v>0</v>
      </c>
      <c r="L182" s="67">
        <v>174.95</v>
      </c>
      <c r="M182" s="67">
        <v>0</v>
      </c>
      <c r="N182" s="67">
        <v>0</v>
      </c>
      <c r="O182" s="67">
        <v>0</v>
      </c>
      <c r="P182" s="67">
        <v>0</v>
      </c>
      <c r="Q182" s="67">
        <v>0</v>
      </c>
      <c r="R182" s="67">
        <v>0</v>
      </c>
      <c r="S182" s="67">
        <v>1614.36</v>
      </c>
      <c r="T182" s="67">
        <v>174.95</v>
      </c>
    </row>
    <row r="183" spans="1:20" s="22" customFormat="1" ht="15">
      <c r="A183" s="63">
        <v>2</v>
      </c>
      <c r="B183" s="63">
        <v>2525</v>
      </c>
      <c r="C183" s="63" t="s">
        <v>425</v>
      </c>
      <c r="D183" s="66">
        <v>39588</v>
      </c>
      <c r="E183" s="64" t="s">
        <v>514</v>
      </c>
      <c r="F183" s="64">
        <v>2009</v>
      </c>
      <c r="G183" s="65">
        <v>1614.36</v>
      </c>
      <c r="H183" s="65">
        <v>0</v>
      </c>
      <c r="I183" s="67" t="s">
        <v>516</v>
      </c>
      <c r="J183" s="67">
        <v>0</v>
      </c>
      <c r="K183" s="67">
        <v>0</v>
      </c>
      <c r="L183" s="67">
        <v>174.95</v>
      </c>
      <c r="M183" s="67">
        <v>0</v>
      </c>
      <c r="N183" s="67">
        <v>0</v>
      </c>
      <c r="O183" s="67">
        <v>0</v>
      </c>
      <c r="P183" s="67">
        <v>0</v>
      </c>
      <c r="Q183" s="67">
        <v>0</v>
      </c>
      <c r="R183" s="67">
        <v>0</v>
      </c>
      <c r="S183" s="67">
        <v>1614.36</v>
      </c>
      <c r="T183" s="67">
        <v>174.95</v>
      </c>
    </row>
    <row r="184" spans="1:20" s="22" customFormat="1" ht="15">
      <c r="A184" s="63">
        <v>1</v>
      </c>
      <c r="B184" s="63">
        <v>2526</v>
      </c>
      <c r="C184" s="63" t="s">
        <v>176</v>
      </c>
      <c r="D184" s="66">
        <v>39588</v>
      </c>
      <c r="E184" s="64" t="s">
        <v>514</v>
      </c>
      <c r="F184" s="64">
        <v>2014</v>
      </c>
      <c r="G184" s="65">
        <v>1537.47</v>
      </c>
      <c r="H184" s="65">
        <v>0</v>
      </c>
      <c r="I184" s="67" t="s">
        <v>516</v>
      </c>
      <c r="J184" s="67">
        <v>0</v>
      </c>
      <c r="K184" s="67">
        <v>0</v>
      </c>
      <c r="L184" s="67">
        <v>0</v>
      </c>
      <c r="M184" s="67">
        <v>0</v>
      </c>
      <c r="N184" s="67">
        <v>0</v>
      </c>
      <c r="O184" s="67">
        <v>0</v>
      </c>
      <c r="P184" s="67">
        <v>0</v>
      </c>
      <c r="Q184" s="67">
        <v>0</v>
      </c>
      <c r="R184" s="67">
        <v>0</v>
      </c>
      <c r="S184" s="67">
        <v>1537.47</v>
      </c>
      <c r="T184" s="67">
        <v>0</v>
      </c>
    </row>
    <row r="185" spans="1:20" s="22" customFormat="1" ht="15">
      <c r="A185" s="63">
        <v>1</v>
      </c>
      <c r="B185" s="63">
        <v>2530</v>
      </c>
      <c r="C185" s="63" t="s">
        <v>177</v>
      </c>
      <c r="D185" s="66">
        <v>39601</v>
      </c>
      <c r="E185" s="64" t="s">
        <v>514</v>
      </c>
      <c r="F185" s="64">
        <v>2003</v>
      </c>
      <c r="G185" s="65">
        <v>1333.73</v>
      </c>
      <c r="H185" s="65">
        <v>0</v>
      </c>
      <c r="I185" s="67" t="s">
        <v>516</v>
      </c>
      <c r="J185" s="67">
        <v>0</v>
      </c>
      <c r="K185" s="67">
        <v>0</v>
      </c>
      <c r="L185" s="67">
        <v>0</v>
      </c>
      <c r="M185" s="67">
        <v>0</v>
      </c>
      <c r="N185" s="67">
        <v>0</v>
      </c>
      <c r="O185" s="67">
        <v>0</v>
      </c>
      <c r="P185" s="67">
        <v>0</v>
      </c>
      <c r="Q185" s="67">
        <v>0</v>
      </c>
      <c r="R185" s="67">
        <v>0</v>
      </c>
      <c r="S185" s="67">
        <v>1333.73</v>
      </c>
      <c r="T185" s="67">
        <v>0</v>
      </c>
    </row>
    <row r="186" spans="1:20" s="22" customFormat="1" ht="15">
      <c r="A186" s="63">
        <v>1</v>
      </c>
      <c r="B186" s="63">
        <v>2534</v>
      </c>
      <c r="C186" s="63" t="s">
        <v>178</v>
      </c>
      <c r="D186" s="66">
        <v>39601</v>
      </c>
      <c r="E186" s="64" t="s">
        <v>514</v>
      </c>
      <c r="F186" s="64">
        <v>2003</v>
      </c>
      <c r="G186" s="65">
        <v>1333.73</v>
      </c>
      <c r="H186" s="65">
        <v>0</v>
      </c>
      <c r="I186" s="67" t="s">
        <v>516</v>
      </c>
      <c r="J186" s="67">
        <v>0</v>
      </c>
      <c r="K186" s="67">
        <v>0</v>
      </c>
      <c r="L186" s="67">
        <v>0</v>
      </c>
      <c r="M186" s="67">
        <v>0</v>
      </c>
      <c r="N186" s="67">
        <v>0</v>
      </c>
      <c r="O186" s="67">
        <v>0</v>
      </c>
      <c r="P186" s="67">
        <v>0</v>
      </c>
      <c r="Q186" s="67">
        <v>0</v>
      </c>
      <c r="R186" s="67">
        <v>0</v>
      </c>
      <c r="S186" s="67">
        <v>1333.73</v>
      </c>
      <c r="T186" s="67">
        <v>0</v>
      </c>
    </row>
    <row r="187" spans="1:20" s="22" customFormat="1" ht="15">
      <c r="A187" s="63">
        <v>1</v>
      </c>
      <c r="B187" s="63">
        <v>2539</v>
      </c>
      <c r="C187" s="63" t="s">
        <v>179</v>
      </c>
      <c r="D187" s="66">
        <v>39601</v>
      </c>
      <c r="E187" s="64" t="s">
        <v>514</v>
      </c>
      <c r="F187" s="64">
        <v>2043</v>
      </c>
      <c r="G187" s="65">
        <v>1543.96</v>
      </c>
      <c r="H187" s="65">
        <v>0</v>
      </c>
      <c r="I187" s="67" t="s">
        <v>516</v>
      </c>
      <c r="J187" s="67">
        <v>0</v>
      </c>
      <c r="K187" s="67">
        <v>0</v>
      </c>
      <c r="L187" s="67">
        <v>0</v>
      </c>
      <c r="M187" s="67">
        <v>0</v>
      </c>
      <c r="N187" s="67">
        <v>0</v>
      </c>
      <c r="O187" s="67">
        <v>0</v>
      </c>
      <c r="P187" s="67">
        <v>0</v>
      </c>
      <c r="Q187" s="67">
        <v>0</v>
      </c>
      <c r="R187" s="67">
        <v>0</v>
      </c>
      <c r="S187" s="67">
        <v>1543.96</v>
      </c>
      <c r="T187" s="67">
        <v>0</v>
      </c>
    </row>
    <row r="188" spans="1:20" s="22" customFormat="1" ht="15">
      <c r="A188" s="63">
        <v>1</v>
      </c>
      <c r="B188" s="63">
        <v>2541</v>
      </c>
      <c r="C188" s="63" t="s">
        <v>180</v>
      </c>
      <c r="D188" s="66">
        <v>39601</v>
      </c>
      <c r="E188" s="64" t="s">
        <v>514</v>
      </c>
      <c r="F188" s="64">
        <v>2003</v>
      </c>
      <c r="G188" s="65">
        <v>1333.73</v>
      </c>
      <c r="H188" s="65">
        <v>0</v>
      </c>
      <c r="I188" s="67" t="s">
        <v>516</v>
      </c>
      <c r="J188" s="67">
        <v>0</v>
      </c>
      <c r="K188" s="67">
        <v>0</v>
      </c>
      <c r="L188" s="67">
        <v>0</v>
      </c>
      <c r="M188" s="67">
        <v>0</v>
      </c>
      <c r="N188" s="67">
        <v>0</v>
      </c>
      <c r="O188" s="67">
        <v>0</v>
      </c>
      <c r="P188" s="67">
        <v>0</v>
      </c>
      <c r="Q188" s="67">
        <v>0</v>
      </c>
      <c r="R188" s="67">
        <v>0</v>
      </c>
      <c r="S188" s="67">
        <v>1333.73</v>
      </c>
      <c r="T188" s="67">
        <v>0</v>
      </c>
    </row>
    <row r="189" spans="1:20" s="22" customFormat="1" ht="15">
      <c r="A189" s="63">
        <v>59</v>
      </c>
      <c r="B189" s="63">
        <v>2547</v>
      </c>
      <c r="C189" s="63" t="s">
        <v>491</v>
      </c>
      <c r="D189" s="66">
        <v>39601</v>
      </c>
      <c r="E189" s="64" t="s">
        <v>514</v>
      </c>
      <c r="F189" s="64">
        <v>2009</v>
      </c>
      <c r="G189" s="65">
        <v>1614.37</v>
      </c>
      <c r="H189" s="65">
        <v>0</v>
      </c>
      <c r="I189" s="67" t="s">
        <v>516</v>
      </c>
      <c r="J189" s="67">
        <v>0</v>
      </c>
      <c r="K189" s="67">
        <v>0</v>
      </c>
      <c r="L189" s="67">
        <v>0</v>
      </c>
      <c r="M189" s="67">
        <v>0</v>
      </c>
      <c r="N189" s="67">
        <v>0</v>
      </c>
      <c r="O189" s="67">
        <v>0</v>
      </c>
      <c r="P189" s="67">
        <v>0</v>
      </c>
      <c r="Q189" s="67">
        <v>0</v>
      </c>
      <c r="R189" s="67">
        <v>0</v>
      </c>
      <c r="S189" s="67">
        <v>1614.37</v>
      </c>
      <c r="T189" s="67">
        <v>0</v>
      </c>
    </row>
    <row r="190" spans="1:20" s="22" customFormat="1" ht="15">
      <c r="A190" s="63">
        <v>1</v>
      </c>
      <c r="B190" s="63">
        <v>2548</v>
      </c>
      <c r="C190" s="63" t="s">
        <v>181</v>
      </c>
      <c r="D190" s="66">
        <v>39601</v>
      </c>
      <c r="E190" s="64" t="s">
        <v>514</v>
      </c>
      <c r="F190" s="64">
        <v>2009</v>
      </c>
      <c r="G190" s="65">
        <v>1695.09</v>
      </c>
      <c r="H190" s="65">
        <v>0</v>
      </c>
      <c r="I190" s="67" t="s">
        <v>516</v>
      </c>
      <c r="J190" s="67">
        <v>1350.38</v>
      </c>
      <c r="K190" s="67">
        <v>0</v>
      </c>
      <c r="L190" s="67">
        <v>0</v>
      </c>
      <c r="M190" s="67">
        <v>0</v>
      </c>
      <c r="N190" s="67">
        <v>0</v>
      </c>
      <c r="O190" s="67">
        <v>0</v>
      </c>
      <c r="P190" s="67">
        <v>0</v>
      </c>
      <c r="Q190" s="67">
        <v>0</v>
      </c>
      <c r="R190" s="67">
        <v>0</v>
      </c>
      <c r="S190" s="67">
        <v>1695.09</v>
      </c>
      <c r="T190" s="67">
        <v>1350.38</v>
      </c>
    </row>
    <row r="191" spans="1:20" s="22" customFormat="1" ht="15">
      <c r="A191" s="63">
        <v>1</v>
      </c>
      <c r="B191" s="63">
        <v>2553</v>
      </c>
      <c r="C191" s="63" t="s">
        <v>182</v>
      </c>
      <c r="D191" s="66">
        <v>39601</v>
      </c>
      <c r="E191" s="64" t="s">
        <v>514</v>
      </c>
      <c r="F191" s="64">
        <v>2009</v>
      </c>
      <c r="G191" s="65">
        <v>1614.36</v>
      </c>
      <c r="H191" s="65">
        <v>0</v>
      </c>
      <c r="I191" s="67" t="s">
        <v>516</v>
      </c>
      <c r="J191" s="67">
        <v>1993.92</v>
      </c>
      <c r="K191" s="67">
        <v>0</v>
      </c>
      <c r="L191" s="67">
        <v>0</v>
      </c>
      <c r="M191" s="67">
        <v>0</v>
      </c>
      <c r="N191" s="67">
        <v>0</v>
      </c>
      <c r="O191" s="67">
        <v>0</v>
      </c>
      <c r="P191" s="67">
        <v>0</v>
      </c>
      <c r="Q191" s="67">
        <v>0</v>
      </c>
      <c r="R191" s="67">
        <v>0</v>
      </c>
      <c r="S191" s="67">
        <v>1614.36</v>
      </c>
      <c r="T191" s="67">
        <v>1993.92</v>
      </c>
    </row>
    <row r="192" spans="1:20" s="22" customFormat="1" ht="15">
      <c r="A192" s="63">
        <v>1</v>
      </c>
      <c r="B192" s="63">
        <v>2559</v>
      </c>
      <c r="C192" s="63" t="s">
        <v>433</v>
      </c>
      <c r="D192" s="66">
        <v>39601</v>
      </c>
      <c r="E192" s="64" t="s">
        <v>514</v>
      </c>
      <c r="F192" s="64">
        <v>2009</v>
      </c>
      <c r="G192" s="65">
        <v>1614.36</v>
      </c>
      <c r="H192" s="65">
        <v>0</v>
      </c>
      <c r="I192" s="67" t="s">
        <v>516</v>
      </c>
      <c r="J192" s="67">
        <v>0</v>
      </c>
      <c r="K192" s="67">
        <v>0</v>
      </c>
      <c r="L192" s="67">
        <v>0</v>
      </c>
      <c r="M192" s="67">
        <v>0</v>
      </c>
      <c r="N192" s="67">
        <v>0</v>
      </c>
      <c r="O192" s="67">
        <v>0</v>
      </c>
      <c r="P192" s="67">
        <v>0</v>
      </c>
      <c r="Q192" s="67">
        <v>0</v>
      </c>
      <c r="R192" s="67">
        <v>0</v>
      </c>
      <c r="S192" s="67">
        <v>1614.36</v>
      </c>
      <c r="T192" s="67">
        <v>0</v>
      </c>
    </row>
    <row r="193" spans="1:20" s="22" customFormat="1" ht="15">
      <c r="A193" s="63">
        <v>22</v>
      </c>
      <c r="B193" s="63">
        <v>2562</v>
      </c>
      <c r="C193" s="63" t="s">
        <v>452</v>
      </c>
      <c r="D193" s="66">
        <v>39601</v>
      </c>
      <c r="E193" s="64" t="s">
        <v>514</v>
      </c>
      <c r="F193" s="64">
        <v>2037</v>
      </c>
      <c r="G193" s="65">
        <v>4149.8900000000003</v>
      </c>
      <c r="H193" s="65">
        <v>0</v>
      </c>
      <c r="I193" s="67" t="s">
        <v>516</v>
      </c>
      <c r="J193" s="67">
        <v>0</v>
      </c>
      <c r="K193" s="67">
        <v>0</v>
      </c>
      <c r="L193" s="67">
        <v>0</v>
      </c>
      <c r="M193" s="67">
        <v>0</v>
      </c>
      <c r="N193" s="67">
        <v>0</v>
      </c>
      <c r="O193" s="67">
        <v>0</v>
      </c>
      <c r="P193" s="67">
        <v>0</v>
      </c>
      <c r="Q193" s="67">
        <v>0</v>
      </c>
      <c r="R193" s="67">
        <v>0</v>
      </c>
      <c r="S193" s="67">
        <v>4149.8900000000003</v>
      </c>
      <c r="T193" s="67">
        <v>0</v>
      </c>
    </row>
    <row r="194" spans="1:20" s="22" customFormat="1" ht="15">
      <c r="A194" s="63">
        <v>50</v>
      </c>
      <c r="B194" s="63">
        <v>2568</v>
      </c>
      <c r="C194" s="63" t="s">
        <v>490</v>
      </c>
      <c r="D194" s="66">
        <v>39608</v>
      </c>
      <c r="E194" s="64" t="s">
        <v>514</v>
      </c>
      <c r="F194" s="64">
        <v>2037</v>
      </c>
      <c r="G194" s="65">
        <v>4149.8900000000003</v>
      </c>
      <c r="H194" s="65">
        <v>0</v>
      </c>
      <c r="I194" s="67" t="s">
        <v>516</v>
      </c>
      <c r="J194" s="67">
        <v>0</v>
      </c>
      <c r="K194" s="67">
        <v>0</v>
      </c>
      <c r="L194" s="67">
        <v>0</v>
      </c>
      <c r="M194" s="67">
        <v>0</v>
      </c>
      <c r="N194" s="67">
        <v>0</v>
      </c>
      <c r="O194" s="67">
        <v>0</v>
      </c>
      <c r="P194" s="67">
        <v>0</v>
      </c>
      <c r="Q194" s="67">
        <v>0</v>
      </c>
      <c r="R194" s="67">
        <v>0</v>
      </c>
      <c r="S194" s="67">
        <v>4149.8900000000003</v>
      </c>
      <c r="T194" s="67">
        <v>0</v>
      </c>
    </row>
    <row r="195" spans="1:20" s="22" customFormat="1" ht="15">
      <c r="A195" s="63">
        <v>1</v>
      </c>
      <c r="B195" s="63">
        <v>2574</v>
      </c>
      <c r="C195" s="63" t="s">
        <v>183</v>
      </c>
      <c r="D195" s="66">
        <v>39615</v>
      </c>
      <c r="E195" s="64" t="s">
        <v>514</v>
      </c>
      <c r="F195" s="64">
        <v>2009</v>
      </c>
      <c r="G195" s="65">
        <v>1695.09</v>
      </c>
      <c r="H195" s="65">
        <v>0</v>
      </c>
      <c r="I195" s="67" t="s">
        <v>516</v>
      </c>
      <c r="J195" s="67">
        <v>1993.92</v>
      </c>
      <c r="K195" s="67">
        <v>0</v>
      </c>
      <c r="L195" s="67">
        <v>0</v>
      </c>
      <c r="M195" s="67">
        <v>0</v>
      </c>
      <c r="N195" s="67">
        <v>0</v>
      </c>
      <c r="O195" s="67">
        <v>0</v>
      </c>
      <c r="P195" s="67">
        <v>0</v>
      </c>
      <c r="Q195" s="67">
        <v>0</v>
      </c>
      <c r="R195" s="67">
        <v>0</v>
      </c>
      <c r="S195" s="67">
        <v>1695.09</v>
      </c>
      <c r="T195" s="67">
        <v>1993.92</v>
      </c>
    </row>
    <row r="196" spans="1:20" s="22" customFormat="1" ht="15">
      <c r="A196" s="63">
        <v>1</v>
      </c>
      <c r="B196" s="63">
        <v>2577</v>
      </c>
      <c r="C196" s="63" t="s">
        <v>184</v>
      </c>
      <c r="D196" s="66">
        <v>39615</v>
      </c>
      <c r="E196" s="64" t="s">
        <v>514</v>
      </c>
      <c r="F196" s="64">
        <v>2009</v>
      </c>
      <c r="G196" s="65">
        <v>1614.36</v>
      </c>
      <c r="H196" s="65">
        <v>0</v>
      </c>
      <c r="I196" s="67" t="s">
        <v>516</v>
      </c>
      <c r="J196" s="67">
        <v>708.95</v>
      </c>
      <c r="K196" s="67">
        <v>0</v>
      </c>
      <c r="L196" s="67">
        <v>0</v>
      </c>
      <c r="M196" s="67">
        <v>0</v>
      </c>
      <c r="N196" s="67">
        <v>0</v>
      </c>
      <c r="O196" s="67">
        <v>0</v>
      </c>
      <c r="P196" s="67">
        <v>0</v>
      </c>
      <c r="Q196" s="67">
        <v>0</v>
      </c>
      <c r="R196" s="67">
        <v>0</v>
      </c>
      <c r="S196" s="67">
        <v>1614.36</v>
      </c>
      <c r="T196" s="67">
        <v>708.95</v>
      </c>
    </row>
    <row r="197" spans="1:20" s="22" customFormat="1" ht="15">
      <c r="A197" s="63">
        <v>1</v>
      </c>
      <c r="B197" s="63">
        <v>2584</v>
      </c>
      <c r="C197" s="63" t="s">
        <v>185</v>
      </c>
      <c r="D197" s="66">
        <v>39615</v>
      </c>
      <c r="E197" s="64" t="s">
        <v>514</v>
      </c>
      <c r="F197" s="64">
        <v>2009</v>
      </c>
      <c r="G197" s="65">
        <v>1614.37</v>
      </c>
      <c r="H197" s="65">
        <v>0</v>
      </c>
      <c r="I197" s="67" t="s">
        <v>516</v>
      </c>
      <c r="J197" s="67">
        <v>0</v>
      </c>
      <c r="K197" s="67">
        <v>0</v>
      </c>
      <c r="L197" s="67">
        <v>0</v>
      </c>
      <c r="M197" s="67">
        <v>0</v>
      </c>
      <c r="N197" s="67">
        <v>0</v>
      </c>
      <c r="O197" s="67">
        <v>0</v>
      </c>
      <c r="P197" s="67">
        <v>0</v>
      </c>
      <c r="Q197" s="67">
        <v>0</v>
      </c>
      <c r="R197" s="67">
        <v>0</v>
      </c>
      <c r="S197" s="67">
        <v>1614.37</v>
      </c>
      <c r="T197" s="67">
        <v>0</v>
      </c>
    </row>
    <row r="198" spans="1:20" s="22" customFormat="1" ht="15">
      <c r="A198" s="63">
        <v>1</v>
      </c>
      <c r="B198" s="63">
        <v>2585</v>
      </c>
      <c r="C198" s="63" t="s">
        <v>186</v>
      </c>
      <c r="D198" s="66">
        <v>39615</v>
      </c>
      <c r="E198" s="64" t="s">
        <v>514</v>
      </c>
      <c r="F198" s="64">
        <v>2009</v>
      </c>
      <c r="G198" s="65">
        <v>1614.36</v>
      </c>
      <c r="H198" s="65">
        <v>0</v>
      </c>
      <c r="I198" s="67" t="s">
        <v>516</v>
      </c>
      <c r="J198" s="67">
        <v>0</v>
      </c>
      <c r="K198" s="67">
        <v>0</v>
      </c>
      <c r="L198" s="67">
        <v>0</v>
      </c>
      <c r="M198" s="67">
        <v>0</v>
      </c>
      <c r="N198" s="67">
        <v>0</v>
      </c>
      <c r="O198" s="67">
        <v>0</v>
      </c>
      <c r="P198" s="67">
        <v>0</v>
      </c>
      <c r="Q198" s="67">
        <v>0</v>
      </c>
      <c r="R198" s="67">
        <v>0</v>
      </c>
      <c r="S198" s="67">
        <v>1614.36</v>
      </c>
      <c r="T198" s="67">
        <v>0</v>
      </c>
    </row>
    <row r="199" spans="1:20" s="22" customFormat="1" ht="15">
      <c r="A199" s="63">
        <v>1</v>
      </c>
      <c r="B199" s="63">
        <v>2586</v>
      </c>
      <c r="C199" s="63" t="s">
        <v>434</v>
      </c>
      <c r="D199" s="66">
        <v>39615</v>
      </c>
      <c r="E199" s="64" t="s">
        <v>514</v>
      </c>
      <c r="F199" s="64">
        <v>2009</v>
      </c>
      <c r="G199" s="65">
        <v>1614.36</v>
      </c>
      <c r="H199" s="65">
        <v>0</v>
      </c>
      <c r="I199" s="67" t="s">
        <v>516</v>
      </c>
      <c r="J199" s="67">
        <v>0</v>
      </c>
      <c r="K199" s="67">
        <v>0</v>
      </c>
      <c r="L199" s="67">
        <v>0</v>
      </c>
      <c r="M199" s="67">
        <v>0</v>
      </c>
      <c r="N199" s="67">
        <v>0</v>
      </c>
      <c r="O199" s="67">
        <v>0</v>
      </c>
      <c r="P199" s="67">
        <v>0</v>
      </c>
      <c r="Q199" s="67">
        <v>0</v>
      </c>
      <c r="R199" s="67">
        <v>0</v>
      </c>
      <c r="S199" s="67">
        <v>1614.36</v>
      </c>
      <c r="T199" s="67">
        <v>0</v>
      </c>
    </row>
    <row r="200" spans="1:20" s="22" customFormat="1" ht="15">
      <c r="A200" s="63">
        <v>1</v>
      </c>
      <c r="B200" s="63">
        <v>2588</v>
      </c>
      <c r="C200" s="63" t="s">
        <v>187</v>
      </c>
      <c r="D200" s="66">
        <v>39615</v>
      </c>
      <c r="E200" s="64" t="s">
        <v>514</v>
      </c>
      <c r="F200" s="64">
        <v>2009</v>
      </c>
      <c r="G200" s="65">
        <v>1614.36</v>
      </c>
      <c r="H200" s="65">
        <v>0</v>
      </c>
      <c r="I200" s="67" t="s">
        <v>516</v>
      </c>
      <c r="J200" s="67">
        <v>1993.92</v>
      </c>
      <c r="K200" s="67">
        <v>0</v>
      </c>
      <c r="L200" s="67">
        <v>0</v>
      </c>
      <c r="M200" s="67">
        <v>0</v>
      </c>
      <c r="N200" s="67">
        <v>0</v>
      </c>
      <c r="O200" s="67">
        <v>0</v>
      </c>
      <c r="P200" s="67">
        <v>0</v>
      </c>
      <c r="Q200" s="67">
        <v>0</v>
      </c>
      <c r="R200" s="67">
        <v>0</v>
      </c>
      <c r="S200" s="67">
        <v>1614.36</v>
      </c>
      <c r="T200" s="67">
        <v>1993.92</v>
      </c>
    </row>
    <row r="201" spans="1:20" s="22" customFormat="1" ht="15">
      <c r="A201" s="63">
        <v>1</v>
      </c>
      <c r="B201" s="63">
        <v>2596</v>
      </c>
      <c r="C201" s="63" t="s">
        <v>464</v>
      </c>
      <c r="D201" s="66">
        <v>39615</v>
      </c>
      <c r="E201" s="64" t="s">
        <v>514</v>
      </c>
      <c r="F201" s="64">
        <v>2009</v>
      </c>
      <c r="G201" s="65">
        <v>1614.36</v>
      </c>
      <c r="H201" s="65">
        <v>0</v>
      </c>
      <c r="I201" s="67" t="s">
        <v>516</v>
      </c>
      <c r="J201" s="67">
        <v>0</v>
      </c>
      <c r="K201" s="67">
        <v>0</v>
      </c>
      <c r="L201" s="67">
        <v>174.95</v>
      </c>
      <c r="M201" s="67">
        <v>0</v>
      </c>
      <c r="N201" s="67">
        <v>0</v>
      </c>
      <c r="O201" s="67">
        <v>0</v>
      </c>
      <c r="P201" s="67">
        <v>0</v>
      </c>
      <c r="Q201" s="67">
        <v>0</v>
      </c>
      <c r="R201" s="67">
        <v>0</v>
      </c>
      <c r="S201" s="67">
        <v>1614.36</v>
      </c>
      <c r="T201" s="67">
        <v>174.95</v>
      </c>
    </row>
    <row r="202" spans="1:20" s="22" customFormat="1" ht="15">
      <c r="A202" s="63">
        <v>47</v>
      </c>
      <c r="B202" s="63">
        <v>2602</v>
      </c>
      <c r="C202" s="63" t="s">
        <v>473</v>
      </c>
      <c r="D202" s="66">
        <v>39615</v>
      </c>
      <c r="E202" s="64" t="s">
        <v>514</v>
      </c>
      <c r="F202" s="64">
        <v>2037</v>
      </c>
      <c r="G202" s="65">
        <v>4149.8900000000003</v>
      </c>
      <c r="H202" s="65">
        <v>0</v>
      </c>
      <c r="I202" s="67" t="s">
        <v>516</v>
      </c>
      <c r="J202" s="67">
        <v>0</v>
      </c>
      <c r="K202" s="67">
        <v>0</v>
      </c>
      <c r="L202" s="67">
        <v>0</v>
      </c>
      <c r="M202" s="67">
        <v>0</v>
      </c>
      <c r="N202" s="67">
        <v>0</v>
      </c>
      <c r="O202" s="67">
        <v>0</v>
      </c>
      <c r="P202" s="67">
        <v>0</v>
      </c>
      <c r="Q202" s="67">
        <v>0</v>
      </c>
      <c r="R202" s="67">
        <v>0</v>
      </c>
      <c r="S202" s="67">
        <v>4149.8900000000003</v>
      </c>
      <c r="T202" s="67">
        <v>0</v>
      </c>
    </row>
    <row r="203" spans="1:20" s="22" customFormat="1" ht="15">
      <c r="A203" s="63">
        <v>59</v>
      </c>
      <c r="B203" s="63">
        <v>2604</v>
      </c>
      <c r="C203" s="63" t="s">
        <v>492</v>
      </c>
      <c r="D203" s="66">
        <v>39615</v>
      </c>
      <c r="E203" s="64" t="s">
        <v>514</v>
      </c>
      <c r="F203" s="64">
        <v>2037</v>
      </c>
      <c r="G203" s="65">
        <v>4149.8900000000003</v>
      </c>
      <c r="H203" s="65">
        <v>0</v>
      </c>
      <c r="I203" s="67" t="s">
        <v>516</v>
      </c>
      <c r="J203" s="67">
        <v>0</v>
      </c>
      <c r="K203" s="67">
        <v>0</v>
      </c>
      <c r="L203" s="67">
        <v>0</v>
      </c>
      <c r="M203" s="67">
        <v>0</v>
      </c>
      <c r="N203" s="67">
        <v>0</v>
      </c>
      <c r="O203" s="67">
        <v>0</v>
      </c>
      <c r="P203" s="67">
        <v>0</v>
      </c>
      <c r="Q203" s="67">
        <v>0</v>
      </c>
      <c r="R203" s="67">
        <v>0</v>
      </c>
      <c r="S203" s="67">
        <v>4149.8900000000003</v>
      </c>
      <c r="T203" s="67">
        <v>0</v>
      </c>
    </row>
    <row r="204" spans="1:20" s="22" customFormat="1" ht="15">
      <c r="A204" s="63">
        <v>1</v>
      </c>
      <c r="B204" s="63">
        <v>2614</v>
      </c>
      <c r="C204" s="63" t="s">
        <v>188</v>
      </c>
      <c r="D204" s="66">
        <v>39615</v>
      </c>
      <c r="E204" s="64" t="s">
        <v>514</v>
      </c>
      <c r="F204" s="64">
        <v>2003</v>
      </c>
      <c r="G204" s="65">
        <v>1333.73</v>
      </c>
      <c r="H204" s="65">
        <v>0</v>
      </c>
      <c r="I204" s="67" t="s">
        <v>516</v>
      </c>
      <c r="J204" s="67">
        <v>708.95</v>
      </c>
      <c r="K204" s="67">
        <v>0</v>
      </c>
      <c r="L204" s="67">
        <v>0</v>
      </c>
      <c r="M204" s="67">
        <v>0</v>
      </c>
      <c r="N204" s="67">
        <v>0</v>
      </c>
      <c r="O204" s="67">
        <v>0</v>
      </c>
      <c r="P204" s="67">
        <v>0</v>
      </c>
      <c r="Q204" s="67">
        <v>0</v>
      </c>
      <c r="R204" s="67">
        <v>0</v>
      </c>
      <c r="S204" s="67">
        <v>1333.73</v>
      </c>
      <c r="T204" s="67">
        <v>708.95</v>
      </c>
    </row>
    <row r="205" spans="1:20" s="22" customFormat="1" ht="15">
      <c r="A205" s="63">
        <v>1</v>
      </c>
      <c r="B205" s="63">
        <v>2618</v>
      </c>
      <c r="C205" s="63" t="s">
        <v>189</v>
      </c>
      <c r="D205" s="66">
        <v>39615</v>
      </c>
      <c r="E205" s="64" t="s">
        <v>514</v>
      </c>
      <c r="F205" s="64">
        <v>2003</v>
      </c>
      <c r="G205" s="65">
        <v>1333.73</v>
      </c>
      <c r="H205" s="65">
        <v>0</v>
      </c>
      <c r="I205" s="67" t="s">
        <v>516</v>
      </c>
      <c r="J205" s="67">
        <v>0</v>
      </c>
      <c r="K205" s="67">
        <v>0</v>
      </c>
      <c r="L205" s="67">
        <v>0</v>
      </c>
      <c r="M205" s="67">
        <v>0</v>
      </c>
      <c r="N205" s="67">
        <v>0</v>
      </c>
      <c r="O205" s="67">
        <v>0</v>
      </c>
      <c r="P205" s="67">
        <v>0</v>
      </c>
      <c r="Q205" s="67">
        <v>0</v>
      </c>
      <c r="R205" s="67">
        <v>0</v>
      </c>
      <c r="S205" s="67">
        <v>1333.73</v>
      </c>
      <c r="T205" s="67">
        <v>0</v>
      </c>
    </row>
    <row r="206" spans="1:20" s="22" customFormat="1" ht="15">
      <c r="A206" s="63">
        <v>1</v>
      </c>
      <c r="B206" s="63">
        <v>2623</v>
      </c>
      <c r="C206" s="63" t="s">
        <v>190</v>
      </c>
      <c r="D206" s="66">
        <v>39615</v>
      </c>
      <c r="E206" s="64" t="s">
        <v>514</v>
      </c>
      <c r="F206" s="64">
        <v>2003</v>
      </c>
      <c r="G206" s="65">
        <v>1209.71</v>
      </c>
      <c r="H206" s="65">
        <v>0</v>
      </c>
      <c r="I206" s="67" t="s">
        <v>516</v>
      </c>
      <c r="J206" s="67">
        <v>0</v>
      </c>
      <c r="K206" s="67">
        <v>0</v>
      </c>
      <c r="L206" s="67">
        <v>0</v>
      </c>
      <c r="M206" s="67">
        <v>0</v>
      </c>
      <c r="N206" s="67">
        <v>0</v>
      </c>
      <c r="O206" s="67">
        <v>0</v>
      </c>
      <c r="P206" s="67">
        <v>0</v>
      </c>
      <c r="Q206" s="67">
        <v>0</v>
      </c>
      <c r="R206" s="67">
        <v>0</v>
      </c>
      <c r="S206" s="67">
        <v>1209.71</v>
      </c>
      <c r="T206" s="67">
        <v>0</v>
      </c>
    </row>
    <row r="207" spans="1:20" s="22" customFormat="1" ht="15">
      <c r="A207" s="63">
        <v>1</v>
      </c>
      <c r="B207" s="63">
        <v>2627</v>
      </c>
      <c r="C207" s="63" t="s">
        <v>427</v>
      </c>
      <c r="D207" s="66">
        <v>39619</v>
      </c>
      <c r="E207" s="64" t="s">
        <v>514</v>
      </c>
      <c r="F207" s="64">
        <v>2037</v>
      </c>
      <c r="G207" s="65">
        <v>4149.8900000000003</v>
      </c>
      <c r="H207" s="65">
        <v>0</v>
      </c>
      <c r="I207" s="67" t="s">
        <v>516</v>
      </c>
      <c r="J207" s="67">
        <v>0</v>
      </c>
      <c r="K207" s="67">
        <v>0</v>
      </c>
      <c r="L207" s="67">
        <v>0</v>
      </c>
      <c r="M207" s="67">
        <v>0</v>
      </c>
      <c r="N207" s="67">
        <v>0</v>
      </c>
      <c r="O207" s="67">
        <v>0</v>
      </c>
      <c r="P207" s="67">
        <v>0</v>
      </c>
      <c r="Q207" s="67">
        <v>0</v>
      </c>
      <c r="R207" s="67">
        <v>0</v>
      </c>
      <c r="S207" s="67">
        <v>4149.8900000000003</v>
      </c>
      <c r="T207" s="67">
        <v>0</v>
      </c>
    </row>
    <row r="208" spans="1:20" s="22" customFormat="1" ht="15">
      <c r="A208" s="63">
        <v>1</v>
      </c>
      <c r="B208" s="63">
        <v>2628</v>
      </c>
      <c r="C208" s="63" t="s">
        <v>191</v>
      </c>
      <c r="D208" s="66">
        <v>39630</v>
      </c>
      <c r="E208" s="64" t="s">
        <v>514</v>
      </c>
      <c r="F208" s="64">
        <v>2009</v>
      </c>
      <c r="G208" s="65">
        <v>1614.36</v>
      </c>
      <c r="H208" s="65">
        <v>0</v>
      </c>
      <c r="I208" s="67" t="s">
        <v>516</v>
      </c>
      <c r="J208" s="67">
        <v>0</v>
      </c>
      <c r="K208" s="67">
        <v>0</v>
      </c>
      <c r="L208" s="67">
        <v>0</v>
      </c>
      <c r="M208" s="67">
        <v>1250</v>
      </c>
      <c r="N208" s="67">
        <v>0</v>
      </c>
      <c r="O208" s="67">
        <v>0</v>
      </c>
      <c r="P208" s="67">
        <v>0</v>
      </c>
      <c r="Q208" s="67">
        <v>0</v>
      </c>
      <c r="R208" s="67">
        <v>0</v>
      </c>
      <c r="S208" s="67">
        <v>1614.36</v>
      </c>
      <c r="T208" s="67">
        <v>1250</v>
      </c>
    </row>
    <row r="209" spans="1:20" s="22" customFormat="1" ht="15">
      <c r="A209" s="63">
        <v>35</v>
      </c>
      <c r="B209" s="63">
        <v>2634</v>
      </c>
      <c r="C209" s="63" t="s">
        <v>465</v>
      </c>
      <c r="D209" s="66">
        <v>39630</v>
      </c>
      <c r="E209" s="64" t="s">
        <v>514</v>
      </c>
      <c r="F209" s="64">
        <v>2009</v>
      </c>
      <c r="G209" s="65">
        <v>1614.36</v>
      </c>
      <c r="H209" s="65">
        <v>0</v>
      </c>
      <c r="I209" s="67" t="s">
        <v>516</v>
      </c>
      <c r="J209" s="67">
        <v>0</v>
      </c>
      <c r="K209" s="67">
        <v>0</v>
      </c>
      <c r="L209" s="67">
        <v>0</v>
      </c>
      <c r="M209" s="67">
        <v>0</v>
      </c>
      <c r="N209" s="67">
        <v>0</v>
      </c>
      <c r="O209" s="67">
        <v>0</v>
      </c>
      <c r="P209" s="67">
        <v>0</v>
      </c>
      <c r="Q209" s="67">
        <v>0</v>
      </c>
      <c r="R209" s="67">
        <v>0</v>
      </c>
      <c r="S209" s="67">
        <v>1614.36</v>
      </c>
      <c r="T209" s="67">
        <v>0</v>
      </c>
    </row>
    <row r="210" spans="1:20" s="22" customFormat="1" ht="15">
      <c r="A210" s="63">
        <v>1</v>
      </c>
      <c r="B210" s="63">
        <v>2642</v>
      </c>
      <c r="C210" s="63" t="s">
        <v>192</v>
      </c>
      <c r="D210" s="66">
        <v>39630</v>
      </c>
      <c r="E210" s="64" t="s">
        <v>514</v>
      </c>
      <c r="F210" s="64">
        <v>2009</v>
      </c>
      <c r="G210" s="65">
        <v>1695.09</v>
      </c>
      <c r="H210" s="65">
        <v>0</v>
      </c>
      <c r="I210" s="67" t="s">
        <v>516</v>
      </c>
      <c r="J210" s="67">
        <v>930.5</v>
      </c>
      <c r="K210" s="67">
        <v>0</v>
      </c>
      <c r="L210" s="67">
        <v>0</v>
      </c>
      <c r="M210" s="67">
        <v>0</v>
      </c>
      <c r="N210" s="67">
        <v>0</v>
      </c>
      <c r="O210" s="67">
        <v>0</v>
      </c>
      <c r="P210" s="67">
        <v>0</v>
      </c>
      <c r="Q210" s="67">
        <v>0</v>
      </c>
      <c r="R210" s="67">
        <v>0</v>
      </c>
      <c r="S210" s="67">
        <v>1695.09</v>
      </c>
      <c r="T210" s="67">
        <v>930.5</v>
      </c>
    </row>
    <row r="211" spans="1:20" s="22" customFormat="1" ht="15">
      <c r="A211" s="63">
        <v>48</v>
      </c>
      <c r="B211" s="63">
        <v>2644</v>
      </c>
      <c r="C211" s="63" t="s">
        <v>476</v>
      </c>
      <c r="D211" s="66">
        <v>39630</v>
      </c>
      <c r="E211" s="64" t="s">
        <v>514</v>
      </c>
      <c r="F211" s="64">
        <v>2037</v>
      </c>
      <c r="G211" s="65">
        <v>4149.8900000000003</v>
      </c>
      <c r="H211" s="65">
        <v>0</v>
      </c>
      <c r="I211" s="67" t="s">
        <v>516</v>
      </c>
      <c r="J211" s="67">
        <v>0</v>
      </c>
      <c r="K211" s="67">
        <v>0</v>
      </c>
      <c r="L211" s="67">
        <v>0</v>
      </c>
      <c r="M211" s="67">
        <v>0</v>
      </c>
      <c r="N211" s="67">
        <v>0</v>
      </c>
      <c r="O211" s="67">
        <v>0</v>
      </c>
      <c r="P211" s="67">
        <v>0</v>
      </c>
      <c r="Q211" s="67">
        <v>0</v>
      </c>
      <c r="R211" s="67">
        <v>0</v>
      </c>
      <c r="S211" s="67">
        <v>4149.8900000000003</v>
      </c>
      <c r="T211" s="67">
        <v>0</v>
      </c>
    </row>
    <row r="212" spans="1:20" s="22" customFormat="1" ht="15">
      <c r="A212" s="63">
        <v>59</v>
      </c>
      <c r="B212" s="63">
        <v>2651</v>
      </c>
      <c r="C212" s="63" t="s">
        <v>477</v>
      </c>
      <c r="D212" s="66">
        <v>39644</v>
      </c>
      <c r="E212" s="64" t="s">
        <v>514</v>
      </c>
      <c r="F212" s="64">
        <v>2037</v>
      </c>
      <c r="G212" s="65">
        <v>4149.8900000000003</v>
      </c>
      <c r="H212" s="65">
        <v>0</v>
      </c>
      <c r="I212" s="67" t="s">
        <v>516</v>
      </c>
      <c r="J212" s="67">
        <v>0</v>
      </c>
      <c r="K212" s="67">
        <v>0</v>
      </c>
      <c r="L212" s="67">
        <v>0</v>
      </c>
      <c r="M212" s="67">
        <v>0</v>
      </c>
      <c r="N212" s="67">
        <v>0</v>
      </c>
      <c r="O212" s="67">
        <v>0</v>
      </c>
      <c r="P212" s="67">
        <v>0</v>
      </c>
      <c r="Q212" s="67">
        <v>0</v>
      </c>
      <c r="R212" s="67">
        <v>0</v>
      </c>
      <c r="S212" s="67">
        <v>4149.8900000000003</v>
      </c>
      <c r="T212" s="67">
        <v>0</v>
      </c>
    </row>
    <row r="213" spans="1:20" s="22" customFormat="1" ht="15">
      <c r="A213" s="63">
        <v>1</v>
      </c>
      <c r="B213" s="63">
        <v>2656</v>
      </c>
      <c r="C213" s="63" t="s">
        <v>193</v>
      </c>
      <c r="D213" s="66">
        <v>39646</v>
      </c>
      <c r="E213" s="64" t="s">
        <v>514</v>
      </c>
      <c r="F213" s="64">
        <v>2009</v>
      </c>
      <c r="G213" s="65">
        <v>1614.36</v>
      </c>
      <c r="H213" s="65">
        <v>0</v>
      </c>
      <c r="I213" s="67" t="s">
        <v>516</v>
      </c>
      <c r="J213" s="67">
        <v>708.95</v>
      </c>
      <c r="K213" s="67">
        <v>0</v>
      </c>
      <c r="L213" s="67">
        <v>0</v>
      </c>
      <c r="M213" s="67">
        <v>0</v>
      </c>
      <c r="N213" s="67">
        <v>0</v>
      </c>
      <c r="O213" s="67">
        <v>0</v>
      </c>
      <c r="P213" s="67">
        <v>0</v>
      </c>
      <c r="Q213" s="67">
        <v>0</v>
      </c>
      <c r="R213" s="67">
        <v>0</v>
      </c>
      <c r="S213" s="67">
        <v>1614.36</v>
      </c>
      <c r="T213" s="67">
        <v>708.95</v>
      </c>
    </row>
    <row r="214" spans="1:20" s="22" customFormat="1" ht="15">
      <c r="A214" s="63">
        <v>1</v>
      </c>
      <c r="B214" s="63">
        <v>2659</v>
      </c>
      <c r="C214" s="63" t="s">
        <v>194</v>
      </c>
      <c r="D214" s="66">
        <v>39646</v>
      </c>
      <c r="E214" s="64" t="s">
        <v>514</v>
      </c>
      <c r="F214" s="64">
        <v>2009</v>
      </c>
      <c r="G214" s="65">
        <v>1614.36</v>
      </c>
      <c r="H214" s="65">
        <v>0</v>
      </c>
      <c r="I214" s="67" t="s">
        <v>516</v>
      </c>
      <c r="J214" s="67">
        <v>1993.92</v>
      </c>
      <c r="K214" s="67">
        <v>0</v>
      </c>
      <c r="L214" s="67">
        <v>0</v>
      </c>
      <c r="M214" s="67">
        <v>0</v>
      </c>
      <c r="N214" s="67">
        <v>0</v>
      </c>
      <c r="O214" s="67">
        <v>0</v>
      </c>
      <c r="P214" s="67">
        <v>0</v>
      </c>
      <c r="Q214" s="67">
        <v>0</v>
      </c>
      <c r="R214" s="67">
        <v>0</v>
      </c>
      <c r="S214" s="67">
        <v>1614.36</v>
      </c>
      <c r="T214" s="67">
        <v>1993.92</v>
      </c>
    </row>
    <row r="215" spans="1:20" s="22" customFormat="1" ht="15">
      <c r="A215" s="63">
        <v>1</v>
      </c>
      <c r="B215" s="63">
        <v>2661</v>
      </c>
      <c r="C215" s="63" t="s">
        <v>195</v>
      </c>
      <c r="D215" s="66">
        <v>39646</v>
      </c>
      <c r="E215" s="64" t="s">
        <v>514</v>
      </c>
      <c r="F215" s="64">
        <v>2003</v>
      </c>
      <c r="G215" s="65">
        <v>1270.2</v>
      </c>
      <c r="H215" s="65">
        <v>0</v>
      </c>
      <c r="I215" s="67" t="s">
        <v>516</v>
      </c>
      <c r="J215" s="67">
        <v>0</v>
      </c>
      <c r="K215" s="67">
        <v>0</v>
      </c>
      <c r="L215" s="67">
        <v>0</v>
      </c>
      <c r="M215" s="67">
        <v>0</v>
      </c>
      <c r="N215" s="67">
        <v>0</v>
      </c>
      <c r="O215" s="67">
        <v>0</v>
      </c>
      <c r="P215" s="67">
        <v>0</v>
      </c>
      <c r="Q215" s="67">
        <v>0</v>
      </c>
      <c r="R215" s="67">
        <v>0</v>
      </c>
      <c r="S215" s="67">
        <v>1270.2</v>
      </c>
      <c r="T215" s="67">
        <v>0</v>
      </c>
    </row>
    <row r="216" spans="1:20" s="22" customFormat="1" ht="15">
      <c r="A216" s="63">
        <v>1</v>
      </c>
      <c r="B216" s="63">
        <v>2664</v>
      </c>
      <c r="C216" s="63" t="s">
        <v>196</v>
      </c>
      <c r="D216" s="66">
        <v>39661</v>
      </c>
      <c r="E216" s="64" t="s">
        <v>514</v>
      </c>
      <c r="F216" s="64">
        <v>2035</v>
      </c>
      <c r="G216" s="65">
        <v>4656.5600000000004</v>
      </c>
      <c r="H216" s="65">
        <v>0</v>
      </c>
      <c r="I216" s="67" t="s">
        <v>516</v>
      </c>
      <c r="J216" s="67">
        <v>1993.92</v>
      </c>
      <c r="K216" s="67">
        <v>0</v>
      </c>
      <c r="L216" s="67">
        <v>0</v>
      </c>
      <c r="M216" s="67">
        <v>0</v>
      </c>
      <c r="N216" s="67">
        <v>0</v>
      </c>
      <c r="O216" s="67">
        <v>0</v>
      </c>
      <c r="P216" s="67">
        <v>0</v>
      </c>
      <c r="Q216" s="67">
        <v>0</v>
      </c>
      <c r="R216" s="67">
        <v>0</v>
      </c>
      <c r="S216" s="67">
        <v>4656.5600000000004</v>
      </c>
      <c r="T216" s="67">
        <v>1993.92</v>
      </c>
    </row>
    <row r="217" spans="1:20" s="22" customFormat="1" ht="15">
      <c r="A217" s="63">
        <v>1</v>
      </c>
      <c r="B217" s="63">
        <v>2665</v>
      </c>
      <c r="C217" s="63" t="s">
        <v>197</v>
      </c>
      <c r="D217" s="66">
        <v>39666</v>
      </c>
      <c r="E217" s="64" t="s">
        <v>514</v>
      </c>
      <c r="F217" s="64">
        <v>2009</v>
      </c>
      <c r="G217" s="65">
        <v>1614.36</v>
      </c>
      <c r="H217" s="65">
        <v>0</v>
      </c>
      <c r="I217" s="67" t="s">
        <v>516</v>
      </c>
      <c r="J217" s="67">
        <v>708.95</v>
      </c>
      <c r="K217" s="67">
        <v>0</v>
      </c>
      <c r="L217" s="67">
        <v>0</v>
      </c>
      <c r="M217" s="67">
        <v>0</v>
      </c>
      <c r="N217" s="67">
        <v>0</v>
      </c>
      <c r="O217" s="67">
        <v>0</v>
      </c>
      <c r="P217" s="67">
        <v>0</v>
      </c>
      <c r="Q217" s="67">
        <v>0</v>
      </c>
      <c r="R217" s="67">
        <v>0</v>
      </c>
      <c r="S217" s="67">
        <v>1614.36</v>
      </c>
      <c r="T217" s="67">
        <v>708.95</v>
      </c>
    </row>
    <row r="218" spans="1:20" s="22" customFormat="1" ht="15">
      <c r="A218" s="63">
        <v>1</v>
      </c>
      <c r="B218" s="63">
        <v>2666</v>
      </c>
      <c r="C218" s="63" t="s">
        <v>198</v>
      </c>
      <c r="D218" s="66">
        <v>39666</v>
      </c>
      <c r="E218" s="64" t="s">
        <v>514</v>
      </c>
      <c r="F218" s="64">
        <v>2009</v>
      </c>
      <c r="G218" s="65">
        <v>1614.36</v>
      </c>
      <c r="H218" s="65">
        <v>0</v>
      </c>
      <c r="I218" s="67" t="s">
        <v>516</v>
      </c>
      <c r="J218" s="67">
        <v>1993.92</v>
      </c>
      <c r="K218" s="67">
        <v>0</v>
      </c>
      <c r="L218" s="67">
        <v>0</v>
      </c>
      <c r="M218" s="67">
        <v>0</v>
      </c>
      <c r="N218" s="67">
        <v>0</v>
      </c>
      <c r="O218" s="67">
        <v>0</v>
      </c>
      <c r="P218" s="67">
        <v>0</v>
      </c>
      <c r="Q218" s="67">
        <v>0</v>
      </c>
      <c r="R218" s="67">
        <v>0</v>
      </c>
      <c r="S218" s="67">
        <v>1614.36</v>
      </c>
      <c r="T218" s="67">
        <v>1993.92</v>
      </c>
    </row>
    <row r="219" spans="1:20" s="22" customFormat="1" ht="15">
      <c r="A219" s="63">
        <v>1</v>
      </c>
      <c r="B219" s="63">
        <v>2668</v>
      </c>
      <c r="C219" s="63" t="s">
        <v>199</v>
      </c>
      <c r="D219" s="66">
        <v>39666</v>
      </c>
      <c r="E219" s="64" t="s">
        <v>514</v>
      </c>
      <c r="F219" s="64">
        <v>2009</v>
      </c>
      <c r="G219" s="65">
        <v>1614.36</v>
      </c>
      <c r="H219" s="65">
        <v>0</v>
      </c>
      <c r="I219" s="67" t="s">
        <v>516</v>
      </c>
      <c r="J219" s="67">
        <v>0</v>
      </c>
      <c r="K219" s="67">
        <v>0</v>
      </c>
      <c r="L219" s="67">
        <v>0</v>
      </c>
      <c r="M219" s="67">
        <v>0</v>
      </c>
      <c r="N219" s="67">
        <v>0</v>
      </c>
      <c r="O219" s="67">
        <v>0</v>
      </c>
      <c r="P219" s="67">
        <v>0</v>
      </c>
      <c r="Q219" s="67">
        <v>0</v>
      </c>
      <c r="R219" s="67">
        <v>0</v>
      </c>
      <c r="S219" s="67">
        <v>1614.36</v>
      </c>
      <c r="T219" s="67">
        <v>0</v>
      </c>
    </row>
    <row r="220" spans="1:20" s="22" customFormat="1" ht="15">
      <c r="A220" s="63">
        <v>1</v>
      </c>
      <c r="B220" s="63">
        <v>2671</v>
      </c>
      <c r="C220" s="63" t="s">
        <v>200</v>
      </c>
      <c r="D220" s="66">
        <v>39667</v>
      </c>
      <c r="E220" s="64" t="s">
        <v>514</v>
      </c>
      <c r="F220" s="64">
        <v>2003</v>
      </c>
      <c r="G220" s="65">
        <v>1333.73</v>
      </c>
      <c r="H220" s="65">
        <v>0</v>
      </c>
      <c r="I220" s="67" t="s">
        <v>516</v>
      </c>
      <c r="J220" s="67">
        <v>0</v>
      </c>
      <c r="K220" s="67">
        <v>0</v>
      </c>
      <c r="L220" s="67">
        <v>0</v>
      </c>
      <c r="M220" s="67">
        <v>0</v>
      </c>
      <c r="N220" s="67">
        <v>0</v>
      </c>
      <c r="O220" s="67">
        <v>0</v>
      </c>
      <c r="P220" s="67">
        <v>0</v>
      </c>
      <c r="Q220" s="67">
        <v>0</v>
      </c>
      <c r="R220" s="67">
        <v>0</v>
      </c>
      <c r="S220" s="67">
        <v>1333.73</v>
      </c>
      <c r="T220" s="67">
        <v>0</v>
      </c>
    </row>
    <row r="221" spans="1:20" s="22" customFormat="1" ht="15">
      <c r="A221" s="63">
        <v>1</v>
      </c>
      <c r="B221" s="63">
        <v>2672</v>
      </c>
      <c r="C221" s="63" t="s">
        <v>201</v>
      </c>
      <c r="D221" s="66">
        <v>39667</v>
      </c>
      <c r="E221" s="64" t="s">
        <v>514</v>
      </c>
      <c r="F221" s="64">
        <v>2003</v>
      </c>
      <c r="G221" s="65">
        <v>1270.21</v>
      </c>
      <c r="H221" s="65">
        <v>0</v>
      </c>
      <c r="I221" s="67" t="s">
        <v>516</v>
      </c>
      <c r="J221" s="67">
        <v>0</v>
      </c>
      <c r="K221" s="67">
        <v>0</v>
      </c>
      <c r="L221" s="67">
        <v>0</v>
      </c>
      <c r="M221" s="67">
        <v>0</v>
      </c>
      <c r="N221" s="67">
        <v>0</v>
      </c>
      <c r="O221" s="67">
        <v>0</v>
      </c>
      <c r="P221" s="67">
        <v>0</v>
      </c>
      <c r="Q221" s="67">
        <v>0</v>
      </c>
      <c r="R221" s="67">
        <v>0</v>
      </c>
      <c r="S221" s="67">
        <v>1270.21</v>
      </c>
      <c r="T221" s="67">
        <v>0</v>
      </c>
    </row>
    <row r="222" spans="1:20" s="22" customFormat="1" ht="15">
      <c r="A222" s="63">
        <v>1</v>
      </c>
      <c r="B222" s="63">
        <v>2675</v>
      </c>
      <c r="C222" s="63" t="s">
        <v>202</v>
      </c>
      <c r="D222" s="66">
        <v>39667</v>
      </c>
      <c r="E222" s="64" t="s">
        <v>514</v>
      </c>
      <c r="F222" s="64">
        <v>2003</v>
      </c>
      <c r="G222" s="65">
        <v>1209.71</v>
      </c>
      <c r="H222" s="65">
        <v>0</v>
      </c>
      <c r="I222" s="67" t="s">
        <v>516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  <c r="O222" s="67">
        <v>0</v>
      </c>
      <c r="P222" s="67">
        <v>0</v>
      </c>
      <c r="Q222" s="67">
        <v>0</v>
      </c>
      <c r="R222" s="67">
        <v>0</v>
      </c>
      <c r="S222" s="67">
        <v>1209.71</v>
      </c>
      <c r="T222" s="67">
        <v>0</v>
      </c>
    </row>
    <row r="223" spans="1:20" s="22" customFormat="1" ht="15">
      <c r="A223" s="63">
        <v>1</v>
      </c>
      <c r="B223" s="63">
        <v>2682</v>
      </c>
      <c r="C223" s="63" t="s">
        <v>203</v>
      </c>
      <c r="D223" s="66">
        <v>39675</v>
      </c>
      <c r="E223" s="64" t="s">
        <v>514</v>
      </c>
      <c r="F223" s="64">
        <v>2009</v>
      </c>
      <c r="G223" s="65">
        <v>1614.37</v>
      </c>
      <c r="H223" s="65">
        <v>0</v>
      </c>
      <c r="I223" s="67" t="s">
        <v>516</v>
      </c>
      <c r="J223" s="67">
        <v>0</v>
      </c>
      <c r="K223" s="67">
        <v>0</v>
      </c>
      <c r="L223" s="67">
        <v>0</v>
      </c>
      <c r="M223" s="67">
        <v>0</v>
      </c>
      <c r="N223" s="67">
        <v>0</v>
      </c>
      <c r="O223" s="67">
        <v>0</v>
      </c>
      <c r="P223" s="67">
        <v>0</v>
      </c>
      <c r="Q223" s="67">
        <v>0</v>
      </c>
      <c r="R223" s="67">
        <v>0</v>
      </c>
      <c r="S223" s="67">
        <v>1614.37</v>
      </c>
      <c r="T223" s="67">
        <v>0</v>
      </c>
    </row>
    <row r="224" spans="1:20" s="22" customFormat="1" ht="15">
      <c r="A224" s="63">
        <v>3</v>
      </c>
      <c r="B224" s="63">
        <v>2684</v>
      </c>
      <c r="C224" s="63" t="s">
        <v>437</v>
      </c>
      <c r="D224" s="66">
        <v>39692</v>
      </c>
      <c r="E224" s="64" t="s">
        <v>514</v>
      </c>
      <c r="F224" s="64">
        <v>2037</v>
      </c>
      <c r="G224" s="65">
        <v>4149.8900000000003</v>
      </c>
      <c r="H224" s="65">
        <v>0</v>
      </c>
      <c r="I224" s="67" t="s">
        <v>516</v>
      </c>
      <c r="J224" s="67">
        <v>0</v>
      </c>
      <c r="K224" s="67">
        <v>0</v>
      </c>
      <c r="L224" s="67">
        <v>0</v>
      </c>
      <c r="M224" s="67">
        <v>0</v>
      </c>
      <c r="N224" s="67">
        <v>0</v>
      </c>
      <c r="O224" s="67">
        <v>0</v>
      </c>
      <c r="P224" s="67">
        <v>0</v>
      </c>
      <c r="Q224" s="67">
        <v>0</v>
      </c>
      <c r="R224" s="67">
        <v>0</v>
      </c>
      <c r="S224" s="67">
        <v>4149.8900000000003</v>
      </c>
      <c r="T224" s="67">
        <v>0</v>
      </c>
    </row>
    <row r="225" spans="1:20" s="22" customFormat="1" ht="15">
      <c r="A225" s="63">
        <v>1</v>
      </c>
      <c r="B225" s="63">
        <v>2687</v>
      </c>
      <c r="C225" s="63" t="s">
        <v>204</v>
      </c>
      <c r="D225" s="66">
        <v>39700</v>
      </c>
      <c r="E225" s="64" t="s">
        <v>514</v>
      </c>
      <c r="F225" s="64">
        <v>2009</v>
      </c>
      <c r="G225" s="65">
        <v>1614.36</v>
      </c>
      <c r="H225" s="65">
        <v>0</v>
      </c>
      <c r="I225" s="67" t="s">
        <v>516</v>
      </c>
      <c r="J225" s="67">
        <v>0</v>
      </c>
      <c r="K225" s="67">
        <v>0</v>
      </c>
      <c r="L225" s="67">
        <v>0</v>
      </c>
      <c r="M225" s="67">
        <v>0</v>
      </c>
      <c r="N225" s="67">
        <v>0</v>
      </c>
      <c r="O225" s="67">
        <v>0</v>
      </c>
      <c r="P225" s="67">
        <v>0</v>
      </c>
      <c r="Q225" s="67">
        <v>0</v>
      </c>
      <c r="R225" s="67">
        <v>0</v>
      </c>
      <c r="S225" s="67">
        <v>1614.36</v>
      </c>
      <c r="T225" s="67">
        <v>0</v>
      </c>
    </row>
    <row r="226" spans="1:20" s="22" customFormat="1" ht="15">
      <c r="A226" s="63">
        <v>1</v>
      </c>
      <c r="B226" s="63">
        <v>2689</v>
      </c>
      <c r="C226" s="63" t="s">
        <v>205</v>
      </c>
      <c r="D226" s="66">
        <v>39707</v>
      </c>
      <c r="E226" s="64" t="s">
        <v>514</v>
      </c>
      <c r="F226" s="64">
        <v>2009</v>
      </c>
      <c r="G226" s="65">
        <v>1614.36</v>
      </c>
      <c r="H226" s="65">
        <v>0</v>
      </c>
      <c r="I226" s="67" t="s">
        <v>516</v>
      </c>
      <c r="J226" s="67">
        <v>930.5</v>
      </c>
      <c r="K226" s="67">
        <v>0</v>
      </c>
      <c r="L226" s="67">
        <v>0</v>
      </c>
      <c r="M226" s="67">
        <v>0</v>
      </c>
      <c r="N226" s="67">
        <v>0</v>
      </c>
      <c r="O226" s="67">
        <v>0</v>
      </c>
      <c r="P226" s="67">
        <v>0</v>
      </c>
      <c r="Q226" s="67">
        <v>0</v>
      </c>
      <c r="R226" s="67">
        <v>0</v>
      </c>
      <c r="S226" s="67">
        <v>1614.36</v>
      </c>
      <c r="T226" s="67">
        <v>930.5</v>
      </c>
    </row>
    <row r="227" spans="1:20" s="22" customFormat="1" ht="15">
      <c r="A227" s="63">
        <v>25</v>
      </c>
      <c r="B227" s="63">
        <v>2692</v>
      </c>
      <c r="C227" s="63" t="s">
        <v>448</v>
      </c>
      <c r="D227" s="66">
        <v>39716</v>
      </c>
      <c r="E227" s="64" t="s">
        <v>514</v>
      </c>
      <c r="F227" s="64">
        <v>2009</v>
      </c>
      <c r="G227" s="65">
        <v>1614.36</v>
      </c>
      <c r="H227" s="65">
        <v>0</v>
      </c>
      <c r="I227" s="67" t="s">
        <v>516</v>
      </c>
      <c r="J227" s="67">
        <v>0</v>
      </c>
      <c r="K227" s="67">
        <v>0</v>
      </c>
      <c r="L227" s="67">
        <v>0</v>
      </c>
      <c r="M227" s="67">
        <v>0</v>
      </c>
      <c r="N227" s="67">
        <v>0</v>
      </c>
      <c r="O227" s="67">
        <v>0</v>
      </c>
      <c r="P227" s="67">
        <v>0</v>
      </c>
      <c r="Q227" s="67">
        <v>0</v>
      </c>
      <c r="R227" s="67">
        <v>0</v>
      </c>
      <c r="S227" s="67">
        <v>1614.36</v>
      </c>
      <c r="T227" s="67">
        <v>0</v>
      </c>
    </row>
    <row r="228" spans="1:20" s="22" customFormat="1" ht="15">
      <c r="A228" s="63">
        <v>59</v>
      </c>
      <c r="B228" s="63">
        <v>2696</v>
      </c>
      <c r="C228" s="63" t="s">
        <v>493</v>
      </c>
      <c r="D228" s="66">
        <v>39716</v>
      </c>
      <c r="E228" s="64" t="s">
        <v>514</v>
      </c>
      <c r="F228" s="64">
        <v>2009</v>
      </c>
      <c r="G228" s="65">
        <v>1614.36</v>
      </c>
      <c r="H228" s="65">
        <v>0</v>
      </c>
      <c r="I228" s="67" t="s">
        <v>516</v>
      </c>
      <c r="J228" s="67">
        <v>0</v>
      </c>
      <c r="K228" s="67">
        <v>0</v>
      </c>
      <c r="L228" s="67">
        <v>0</v>
      </c>
      <c r="M228" s="67">
        <v>0</v>
      </c>
      <c r="N228" s="67">
        <v>0</v>
      </c>
      <c r="O228" s="67">
        <v>0</v>
      </c>
      <c r="P228" s="67">
        <v>0</v>
      </c>
      <c r="Q228" s="67">
        <v>0</v>
      </c>
      <c r="R228" s="67">
        <v>0</v>
      </c>
      <c r="S228" s="67">
        <v>1614.36</v>
      </c>
      <c r="T228" s="67">
        <v>0</v>
      </c>
    </row>
    <row r="229" spans="1:20" s="22" customFormat="1" ht="15">
      <c r="A229" s="63">
        <v>1</v>
      </c>
      <c r="B229" s="63">
        <v>2697</v>
      </c>
      <c r="C229" s="63" t="s">
        <v>206</v>
      </c>
      <c r="D229" s="66">
        <v>39716</v>
      </c>
      <c r="E229" s="64" t="s">
        <v>514</v>
      </c>
      <c r="F229" s="64">
        <v>2009</v>
      </c>
      <c r="G229" s="65">
        <v>1614.36</v>
      </c>
      <c r="H229" s="65">
        <v>0</v>
      </c>
      <c r="I229" s="67" t="s">
        <v>516</v>
      </c>
      <c r="J229" s="67">
        <v>0</v>
      </c>
      <c r="K229" s="67">
        <v>0</v>
      </c>
      <c r="L229" s="67">
        <v>0</v>
      </c>
      <c r="M229" s="67">
        <v>0</v>
      </c>
      <c r="N229" s="67">
        <v>0</v>
      </c>
      <c r="O229" s="67">
        <v>0</v>
      </c>
      <c r="P229" s="67">
        <v>0</v>
      </c>
      <c r="Q229" s="67">
        <v>0</v>
      </c>
      <c r="R229" s="67">
        <v>0</v>
      </c>
      <c r="S229" s="67">
        <v>1614.36</v>
      </c>
      <c r="T229" s="67">
        <v>0</v>
      </c>
    </row>
    <row r="230" spans="1:20" s="22" customFormat="1" ht="15">
      <c r="A230" s="63">
        <v>1</v>
      </c>
      <c r="B230" s="63">
        <v>2701</v>
      </c>
      <c r="C230" s="63" t="s">
        <v>207</v>
      </c>
      <c r="D230" s="66">
        <v>39720</v>
      </c>
      <c r="E230" s="64" t="s">
        <v>514</v>
      </c>
      <c r="F230" s="64">
        <v>2009</v>
      </c>
      <c r="G230" s="65">
        <v>1614.36</v>
      </c>
      <c r="H230" s="65">
        <v>0</v>
      </c>
      <c r="I230" s="67" t="s">
        <v>516</v>
      </c>
      <c r="J230" s="67">
        <v>930.5</v>
      </c>
      <c r="K230" s="67">
        <v>0</v>
      </c>
      <c r="L230" s="67">
        <v>0</v>
      </c>
      <c r="M230" s="67">
        <v>0</v>
      </c>
      <c r="N230" s="67">
        <v>0</v>
      </c>
      <c r="O230" s="67">
        <v>0</v>
      </c>
      <c r="P230" s="67">
        <v>0</v>
      </c>
      <c r="Q230" s="67">
        <v>0</v>
      </c>
      <c r="R230" s="67">
        <v>0</v>
      </c>
      <c r="S230" s="67">
        <v>1614.36</v>
      </c>
      <c r="T230" s="67">
        <v>930.5</v>
      </c>
    </row>
    <row r="231" spans="1:20" s="22" customFormat="1" ht="15">
      <c r="A231" s="63">
        <v>1</v>
      </c>
      <c r="B231" s="63">
        <v>2702</v>
      </c>
      <c r="C231" s="63" t="s">
        <v>466</v>
      </c>
      <c r="D231" s="66">
        <v>39722</v>
      </c>
      <c r="E231" s="64" t="s">
        <v>514</v>
      </c>
      <c r="F231" s="64">
        <v>2037</v>
      </c>
      <c r="G231" s="65">
        <v>4149.8900000000003</v>
      </c>
      <c r="H231" s="65">
        <v>0</v>
      </c>
      <c r="I231" s="67" t="s">
        <v>516</v>
      </c>
      <c r="J231" s="67">
        <v>0</v>
      </c>
      <c r="K231" s="67">
        <v>0</v>
      </c>
      <c r="L231" s="67">
        <v>0</v>
      </c>
      <c r="M231" s="67">
        <v>0</v>
      </c>
      <c r="N231" s="67">
        <v>0</v>
      </c>
      <c r="O231" s="67">
        <v>0</v>
      </c>
      <c r="P231" s="67">
        <v>0</v>
      </c>
      <c r="Q231" s="67">
        <v>0</v>
      </c>
      <c r="R231" s="67">
        <v>0</v>
      </c>
      <c r="S231" s="67">
        <v>4149.8900000000003</v>
      </c>
      <c r="T231" s="67">
        <v>0</v>
      </c>
    </row>
    <row r="232" spans="1:20" s="22" customFormat="1" ht="15">
      <c r="A232" s="63">
        <v>1</v>
      </c>
      <c r="B232" s="63">
        <v>2705</v>
      </c>
      <c r="C232" s="63" t="s">
        <v>467</v>
      </c>
      <c r="D232" s="66">
        <v>39728</v>
      </c>
      <c r="E232" s="64" t="s">
        <v>514</v>
      </c>
      <c r="F232" s="64">
        <v>2009</v>
      </c>
      <c r="G232" s="65">
        <v>1614.36</v>
      </c>
      <c r="H232" s="65">
        <v>0</v>
      </c>
      <c r="I232" s="67" t="s">
        <v>516</v>
      </c>
      <c r="J232" s="67">
        <v>0</v>
      </c>
      <c r="K232" s="67">
        <v>0</v>
      </c>
      <c r="L232" s="67">
        <v>0</v>
      </c>
      <c r="M232" s="67">
        <v>0</v>
      </c>
      <c r="N232" s="67">
        <v>0</v>
      </c>
      <c r="O232" s="67">
        <v>0</v>
      </c>
      <c r="P232" s="67">
        <v>0</v>
      </c>
      <c r="Q232" s="67">
        <v>0</v>
      </c>
      <c r="R232" s="67">
        <v>0</v>
      </c>
      <c r="S232" s="67">
        <v>1614.36</v>
      </c>
      <c r="T232" s="67">
        <v>0</v>
      </c>
    </row>
    <row r="233" spans="1:20" s="22" customFormat="1" ht="15">
      <c r="A233" s="63">
        <v>50</v>
      </c>
      <c r="B233" s="63">
        <v>2706</v>
      </c>
      <c r="C233" s="63" t="s">
        <v>455</v>
      </c>
      <c r="D233" s="66">
        <v>39730</v>
      </c>
      <c r="E233" s="64" t="s">
        <v>514</v>
      </c>
      <c r="F233" s="64">
        <v>2037</v>
      </c>
      <c r="G233" s="65">
        <v>4149.8900000000003</v>
      </c>
      <c r="H233" s="65">
        <v>0</v>
      </c>
      <c r="I233" s="67" t="s">
        <v>516</v>
      </c>
      <c r="J233" s="67">
        <v>0</v>
      </c>
      <c r="K233" s="67">
        <v>0</v>
      </c>
      <c r="L233" s="67">
        <v>0</v>
      </c>
      <c r="M233" s="67">
        <v>0</v>
      </c>
      <c r="N233" s="67">
        <v>0</v>
      </c>
      <c r="O233" s="67">
        <v>0</v>
      </c>
      <c r="P233" s="67">
        <v>0</v>
      </c>
      <c r="Q233" s="67">
        <v>0</v>
      </c>
      <c r="R233" s="67">
        <v>0</v>
      </c>
      <c r="S233" s="67">
        <v>4149.8900000000003</v>
      </c>
      <c r="T233" s="67">
        <v>0</v>
      </c>
    </row>
    <row r="234" spans="1:20" s="22" customFormat="1" ht="15">
      <c r="A234" s="63">
        <v>1</v>
      </c>
      <c r="B234" s="63">
        <v>2707</v>
      </c>
      <c r="C234" s="63" t="s">
        <v>208</v>
      </c>
      <c r="D234" s="66">
        <v>39734</v>
      </c>
      <c r="E234" s="64" t="s">
        <v>514</v>
      </c>
      <c r="F234" s="64">
        <v>2009</v>
      </c>
      <c r="G234" s="65">
        <v>1614.36</v>
      </c>
      <c r="H234" s="65">
        <v>0</v>
      </c>
      <c r="I234" s="67" t="s">
        <v>516</v>
      </c>
      <c r="J234" s="67">
        <v>708.95</v>
      </c>
      <c r="K234" s="67">
        <v>0</v>
      </c>
      <c r="L234" s="67">
        <v>0</v>
      </c>
      <c r="M234" s="67">
        <v>0</v>
      </c>
      <c r="N234" s="67">
        <v>0</v>
      </c>
      <c r="O234" s="67">
        <v>0</v>
      </c>
      <c r="P234" s="67">
        <v>0</v>
      </c>
      <c r="Q234" s="67">
        <v>0</v>
      </c>
      <c r="R234" s="67">
        <v>0</v>
      </c>
      <c r="S234" s="67">
        <v>1614.36</v>
      </c>
      <c r="T234" s="67">
        <v>708.95</v>
      </c>
    </row>
    <row r="235" spans="1:20" s="22" customFormat="1" ht="15">
      <c r="A235" s="63">
        <v>1</v>
      </c>
      <c r="B235" s="63">
        <v>2709</v>
      </c>
      <c r="C235" s="63" t="s">
        <v>209</v>
      </c>
      <c r="D235" s="66">
        <v>39734</v>
      </c>
      <c r="E235" s="64" t="s">
        <v>514</v>
      </c>
      <c r="F235" s="64">
        <v>2009</v>
      </c>
      <c r="G235" s="65">
        <v>1614.36</v>
      </c>
      <c r="H235" s="65">
        <v>0</v>
      </c>
      <c r="I235" s="67" t="s">
        <v>516</v>
      </c>
      <c r="J235" s="67">
        <v>708.95</v>
      </c>
      <c r="K235" s="67">
        <v>0</v>
      </c>
      <c r="L235" s="67">
        <v>0</v>
      </c>
      <c r="M235" s="67">
        <v>0</v>
      </c>
      <c r="N235" s="67">
        <v>0</v>
      </c>
      <c r="O235" s="67">
        <v>0</v>
      </c>
      <c r="P235" s="67">
        <v>0</v>
      </c>
      <c r="Q235" s="67">
        <v>0</v>
      </c>
      <c r="R235" s="67">
        <v>0</v>
      </c>
      <c r="S235" s="67">
        <v>1614.36</v>
      </c>
      <c r="T235" s="67">
        <v>708.95</v>
      </c>
    </row>
    <row r="236" spans="1:20" s="22" customFormat="1" ht="15">
      <c r="A236" s="63">
        <v>1</v>
      </c>
      <c r="B236" s="63">
        <v>2710</v>
      </c>
      <c r="C236" s="63" t="s">
        <v>210</v>
      </c>
      <c r="D236" s="66">
        <v>39734</v>
      </c>
      <c r="E236" s="64" t="s">
        <v>514</v>
      </c>
      <c r="F236" s="64">
        <v>2009</v>
      </c>
      <c r="G236" s="65">
        <v>1695.09</v>
      </c>
      <c r="H236" s="65">
        <v>0</v>
      </c>
      <c r="I236" s="67" t="s">
        <v>516</v>
      </c>
      <c r="J236" s="67">
        <v>708.95</v>
      </c>
      <c r="K236" s="67">
        <v>0</v>
      </c>
      <c r="L236" s="67">
        <v>0</v>
      </c>
      <c r="M236" s="67">
        <v>0</v>
      </c>
      <c r="N236" s="67">
        <v>0</v>
      </c>
      <c r="O236" s="67">
        <v>0</v>
      </c>
      <c r="P236" s="67">
        <v>0</v>
      </c>
      <c r="Q236" s="67">
        <v>0</v>
      </c>
      <c r="R236" s="67">
        <v>0</v>
      </c>
      <c r="S236" s="67">
        <v>1695.09</v>
      </c>
      <c r="T236" s="67">
        <v>708.95</v>
      </c>
    </row>
    <row r="237" spans="1:20" s="22" customFormat="1" ht="15">
      <c r="A237" s="63">
        <v>1</v>
      </c>
      <c r="B237" s="63">
        <v>2712</v>
      </c>
      <c r="C237" s="63" t="s">
        <v>211</v>
      </c>
      <c r="D237" s="66">
        <v>39734</v>
      </c>
      <c r="E237" s="64" t="s">
        <v>514</v>
      </c>
      <c r="F237" s="64">
        <v>2009</v>
      </c>
      <c r="G237" s="65">
        <v>1695.09</v>
      </c>
      <c r="H237" s="65">
        <v>0</v>
      </c>
      <c r="I237" s="67" t="s">
        <v>516</v>
      </c>
      <c r="J237" s="67">
        <v>0</v>
      </c>
      <c r="K237" s="67">
        <v>0</v>
      </c>
      <c r="L237" s="67">
        <v>0</v>
      </c>
      <c r="M237" s="67">
        <v>0</v>
      </c>
      <c r="N237" s="67">
        <v>0</v>
      </c>
      <c r="O237" s="67">
        <v>0</v>
      </c>
      <c r="P237" s="67">
        <v>0</v>
      </c>
      <c r="Q237" s="67">
        <v>0</v>
      </c>
      <c r="R237" s="67">
        <v>0</v>
      </c>
      <c r="S237" s="67">
        <v>1695.09</v>
      </c>
      <c r="T237" s="67">
        <v>0</v>
      </c>
    </row>
    <row r="238" spans="1:20" s="22" customFormat="1" ht="15">
      <c r="A238" s="63">
        <v>1</v>
      </c>
      <c r="B238" s="63">
        <v>2717</v>
      </c>
      <c r="C238" s="63" t="s">
        <v>213</v>
      </c>
      <c r="D238" s="66">
        <v>39748</v>
      </c>
      <c r="E238" s="64" t="s">
        <v>514</v>
      </c>
      <c r="F238" s="64">
        <v>2037</v>
      </c>
      <c r="G238" s="65">
        <v>4149.8900000000003</v>
      </c>
      <c r="H238" s="65">
        <v>0</v>
      </c>
      <c r="I238" s="67" t="s">
        <v>516</v>
      </c>
      <c r="J238" s="67">
        <v>0</v>
      </c>
      <c r="K238" s="67">
        <v>0</v>
      </c>
      <c r="L238" s="67">
        <v>0</v>
      </c>
      <c r="M238" s="67">
        <v>0</v>
      </c>
      <c r="N238" s="67">
        <v>0</v>
      </c>
      <c r="O238" s="67">
        <v>0</v>
      </c>
      <c r="P238" s="67">
        <v>0</v>
      </c>
      <c r="Q238" s="67">
        <v>0</v>
      </c>
      <c r="R238" s="67">
        <v>0</v>
      </c>
      <c r="S238" s="67">
        <v>4149.8900000000003</v>
      </c>
      <c r="T238" s="67">
        <v>0</v>
      </c>
    </row>
    <row r="239" spans="1:20" s="22" customFormat="1" ht="15">
      <c r="A239" s="63">
        <v>3</v>
      </c>
      <c r="B239" s="63">
        <v>2718</v>
      </c>
      <c r="C239" s="63" t="s">
        <v>456</v>
      </c>
      <c r="D239" s="66">
        <v>39749</v>
      </c>
      <c r="E239" s="64" t="s">
        <v>514</v>
      </c>
      <c r="F239" s="64">
        <v>2009</v>
      </c>
      <c r="G239" s="65">
        <v>1614.36</v>
      </c>
      <c r="H239" s="65">
        <v>0</v>
      </c>
      <c r="I239" s="67" t="s">
        <v>516</v>
      </c>
      <c r="J239" s="67">
        <v>0</v>
      </c>
      <c r="K239" s="67">
        <v>0</v>
      </c>
      <c r="L239" s="67">
        <v>0</v>
      </c>
      <c r="M239" s="67">
        <v>0</v>
      </c>
      <c r="N239" s="67">
        <v>0</v>
      </c>
      <c r="O239" s="67">
        <v>0</v>
      </c>
      <c r="P239" s="67">
        <v>0</v>
      </c>
      <c r="Q239" s="67">
        <v>0</v>
      </c>
      <c r="R239" s="67">
        <v>0</v>
      </c>
      <c r="S239" s="67">
        <v>1614.36</v>
      </c>
      <c r="T239" s="67">
        <v>0</v>
      </c>
    </row>
    <row r="240" spans="1:20" s="22" customFormat="1" ht="15">
      <c r="A240" s="63">
        <v>14</v>
      </c>
      <c r="B240" s="63">
        <v>2719</v>
      </c>
      <c r="C240" s="63" t="s">
        <v>441</v>
      </c>
      <c r="D240" s="66">
        <v>39749</v>
      </c>
      <c r="E240" s="64" t="s">
        <v>514</v>
      </c>
      <c r="F240" s="64">
        <v>2009</v>
      </c>
      <c r="G240" s="65">
        <v>1695.09</v>
      </c>
      <c r="H240" s="65">
        <v>0</v>
      </c>
      <c r="I240" s="67" t="s">
        <v>516</v>
      </c>
      <c r="J240" s="67">
        <v>0</v>
      </c>
      <c r="K240" s="67">
        <v>174.95</v>
      </c>
      <c r="L240" s="67">
        <v>0</v>
      </c>
      <c r="M240" s="67">
        <v>0</v>
      </c>
      <c r="N240" s="67">
        <v>0</v>
      </c>
      <c r="O240" s="67">
        <v>0</v>
      </c>
      <c r="P240" s="67">
        <v>0</v>
      </c>
      <c r="Q240" s="67">
        <v>0</v>
      </c>
      <c r="R240" s="67">
        <v>0</v>
      </c>
      <c r="S240" s="67">
        <v>1695.09</v>
      </c>
      <c r="T240" s="67">
        <v>174.95</v>
      </c>
    </row>
    <row r="241" spans="1:20" s="22" customFormat="1" ht="15">
      <c r="A241" s="63">
        <v>51</v>
      </c>
      <c r="B241" s="63">
        <v>2720</v>
      </c>
      <c r="C241" s="63" t="s">
        <v>468</v>
      </c>
      <c r="D241" s="66">
        <v>39751</v>
      </c>
      <c r="E241" s="64" t="s">
        <v>514</v>
      </c>
      <c r="F241" s="64">
        <v>2009</v>
      </c>
      <c r="G241" s="65">
        <v>1614.37</v>
      </c>
      <c r="H241" s="65">
        <v>0</v>
      </c>
      <c r="I241" s="67" t="s">
        <v>516</v>
      </c>
      <c r="J241" s="67">
        <v>0</v>
      </c>
      <c r="K241" s="67">
        <v>0</v>
      </c>
      <c r="L241" s="67">
        <v>0</v>
      </c>
      <c r="M241" s="67">
        <v>0</v>
      </c>
      <c r="N241" s="67">
        <v>0</v>
      </c>
      <c r="O241" s="67">
        <v>0</v>
      </c>
      <c r="P241" s="67">
        <v>0</v>
      </c>
      <c r="Q241" s="67">
        <v>0</v>
      </c>
      <c r="R241" s="67">
        <v>0</v>
      </c>
      <c r="S241" s="67">
        <v>1614.37</v>
      </c>
      <c r="T241" s="67">
        <v>0</v>
      </c>
    </row>
    <row r="242" spans="1:20" s="22" customFormat="1" ht="15">
      <c r="A242" s="63">
        <v>50</v>
      </c>
      <c r="B242" s="63">
        <v>2721</v>
      </c>
      <c r="C242" s="63" t="s">
        <v>479</v>
      </c>
      <c r="D242" s="66">
        <v>39753</v>
      </c>
      <c r="E242" s="64" t="s">
        <v>514</v>
      </c>
      <c r="F242" s="64">
        <v>2009</v>
      </c>
      <c r="G242" s="65">
        <v>1614.36</v>
      </c>
      <c r="H242" s="65">
        <v>0</v>
      </c>
      <c r="I242" s="67" t="s">
        <v>516</v>
      </c>
      <c r="J242" s="67">
        <v>0</v>
      </c>
      <c r="K242" s="67">
        <v>0</v>
      </c>
      <c r="L242" s="67">
        <v>174.95</v>
      </c>
      <c r="M242" s="67">
        <v>0</v>
      </c>
      <c r="N242" s="67">
        <v>0</v>
      </c>
      <c r="O242" s="67">
        <v>0</v>
      </c>
      <c r="P242" s="67">
        <v>0</v>
      </c>
      <c r="Q242" s="67">
        <v>0</v>
      </c>
      <c r="R242" s="67">
        <v>0</v>
      </c>
      <c r="S242" s="67">
        <v>1614.36</v>
      </c>
      <c r="T242" s="67">
        <v>174.95</v>
      </c>
    </row>
    <row r="243" spans="1:20" s="22" customFormat="1" ht="15">
      <c r="A243" s="63">
        <v>1</v>
      </c>
      <c r="B243" s="63">
        <v>2726</v>
      </c>
      <c r="C243" s="63" t="s">
        <v>214</v>
      </c>
      <c r="D243" s="66">
        <v>39818</v>
      </c>
      <c r="E243" s="64" t="s">
        <v>514</v>
      </c>
      <c r="F243" s="64">
        <v>2009</v>
      </c>
      <c r="G243" s="65">
        <v>1695.09</v>
      </c>
      <c r="H243" s="65">
        <v>0</v>
      </c>
      <c r="I243" s="67" t="s">
        <v>516</v>
      </c>
      <c r="J243" s="67">
        <v>0</v>
      </c>
      <c r="K243" s="67">
        <v>0</v>
      </c>
      <c r="L243" s="67">
        <v>0</v>
      </c>
      <c r="M243" s="67">
        <v>1250</v>
      </c>
      <c r="N243" s="67">
        <v>0</v>
      </c>
      <c r="O243" s="67">
        <v>0</v>
      </c>
      <c r="P243" s="67">
        <v>0</v>
      </c>
      <c r="Q243" s="67">
        <v>0</v>
      </c>
      <c r="R243" s="67">
        <v>0</v>
      </c>
      <c r="S243" s="67">
        <v>1695.09</v>
      </c>
      <c r="T243" s="67">
        <v>1250</v>
      </c>
    </row>
    <row r="244" spans="1:20" s="22" customFormat="1" ht="15">
      <c r="A244" s="63">
        <v>1</v>
      </c>
      <c r="B244" s="63">
        <v>2732</v>
      </c>
      <c r="C244" s="63" t="s">
        <v>215</v>
      </c>
      <c r="D244" s="66">
        <v>39874</v>
      </c>
      <c r="E244" s="64" t="s">
        <v>514</v>
      </c>
      <c r="F244" s="64">
        <v>2009</v>
      </c>
      <c r="G244" s="65">
        <v>1614.36</v>
      </c>
      <c r="H244" s="65">
        <v>0</v>
      </c>
      <c r="I244" s="67" t="s">
        <v>516</v>
      </c>
      <c r="J244" s="67">
        <v>0</v>
      </c>
      <c r="K244" s="67">
        <v>0</v>
      </c>
      <c r="L244" s="67">
        <v>0</v>
      </c>
      <c r="M244" s="67">
        <v>0</v>
      </c>
      <c r="N244" s="67">
        <v>0</v>
      </c>
      <c r="O244" s="67">
        <v>0</v>
      </c>
      <c r="P244" s="67">
        <v>0</v>
      </c>
      <c r="Q244" s="67">
        <v>0</v>
      </c>
      <c r="R244" s="67">
        <v>0</v>
      </c>
      <c r="S244" s="67">
        <v>1614.36</v>
      </c>
      <c r="T244" s="67">
        <v>0</v>
      </c>
    </row>
    <row r="245" spans="1:20" s="22" customFormat="1" ht="15">
      <c r="A245" s="63">
        <v>47</v>
      </c>
      <c r="B245" s="63">
        <v>2736</v>
      </c>
      <c r="C245" s="63" t="s">
        <v>474</v>
      </c>
      <c r="D245" s="66">
        <v>39881</v>
      </c>
      <c r="E245" s="64" t="s">
        <v>514</v>
      </c>
      <c r="F245" s="64">
        <v>2009</v>
      </c>
      <c r="G245" s="65">
        <v>1614.36</v>
      </c>
      <c r="H245" s="65">
        <v>0</v>
      </c>
      <c r="I245" s="67" t="s">
        <v>516</v>
      </c>
      <c r="J245" s="67">
        <v>0</v>
      </c>
      <c r="K245" s="67">
        <v>0</v>
      </c>
      <c r="L245" s="67">
        <v>174.95</v>
      </c>
      <c r="M245" s="67">
        <v>0</v>
      </c>
      <c r="N245" s="67">
        <v>0</v>
      </c>
      <c r="O245" s="67">
        <v>0</v>
      </c>
      <c r="P245" s="67">
        <v>0</v>
      </c>
      <c r="Q245" s="67">
        <v>0</v>
      </c>
      <c r="R245" s="67">
        <v>0</v>
      </c>
      <c r="S245" s="67">
        <v>1614.36</v>
      </c>
      <c r="T245" s="67">
        <v>174.95</v>
      </c>
    </row>
    <row r="246" spans="1:20" s="22" customFormat="1" ht="15">
      <c r="A246" s="63">
        <v>1</v>
      </c>
      <c r="B246" s="63">
        <v>2748</v>
      </c>
      <c r="C246" s="63" t="s">
        <v>216</v>
      </c>
      <c r="D246" s="66">
        <v>39948</v>
      </c>
      <c r="E246" s="64" t="s">
        <v>514</v>
      </c>
      <c r="F246" s="64">
        <v>2003</v>
      </c>
      <c r="G246" s="65">
        <v>1209.71</v>
      </c>
      <c r="H246" s="65">
        <v>0</v>
      </c>
      <c r="I246" s="67" t="s">
        <v>516</v>
      </c>
      <c r="J246" s="67">
        <v>0</v>
      </c>
      <c r="K246" s="67">
        <v>0</v>
      </c>
      <c r="L246" s="67">
        <v>0</v>
      </c>
      <c r="M246" s="67">
        <v>0</v>
      </c>
      <c r="N246" s="67">
        <v>0</v>
      </c>
      <c r="O246" s="67">
        <v>0</v>
      </c>
      <c r="P246" s="67">
        <v>0</v>
      </c>
      <c r="Q246" s="67">
        <v>0</v>
      </c>
      <c r="R246" s="67">
        <v>0</v>
      </c>
      <c r="S246" s="67">
        <v>1209.71</v>
      </c>
      <c r="T246" s="67">
        <v>0</v>
      </c>
    </row>
    <row r="247" spans="1:20" s="22" customFormat="1" ht="15">
      <c r="A247" s="63">
        <v>1</v>
      </c>
      <c r="B247" s="63">
        <v>2751</v>
      </c>
      <c r="C247" s="63" t="s">
        <v>217</v>
      </c>
      <c r="D247" s="66">
        <v>39948</v>
      </c>
      <c r="E247" s="64" t="s">
        <v>514</v>
      </c>
      <c r="F247" s="64">
        <v>2003</v>
      </c>
      <c r="G247" s="65">
        <v>1470.45</v>
      </c>
      <c r="H247" s="65">
        <v>0</v>
      </c>
      <c r="I247" s="67" t="s">
        <v>516</v>
      </c>
      <c r="J247" s="67">
        <v>0</v>
      </c>
      <c r="K247" s="67">
        <v>0</v>
      </c>
      <c r="L247" s="67">
        <v>0</v>
      </c>
      <c r="M247" s="67">
        <v>0</v>
      </c>
      <c r="N247" s="67">
        <v>0</v>
      </c>
      <c r="O247" s="67">
        <v>0</v>
      </c>
      <c r="P247" s="67">
        <v>0</v>
      </c>
      <c r="Q247" s="67">
        <v>0</v>
      </c>
      <c r="R247" s="67">
        <v>0</v>
      </c>
      <c r="S247" s="67">
        <v>1470.45</v>
      </c>
      <c r="T247" s="67">
        <v>0</v>
      </c>
    </row>
    <row r="248" spans="1:20" s="22" customFormat="1" ht="15">
      <c r="A248" s="63">
        <v>1</v>
      </c>
      <c r="B248" s="63">
        <v>2754</v>
      </c>
      <c r="C248" s="63" t="s">
        <v>518</v>
      </c>
      <c r="D248" s="66">
        <v>39948</v>
      </c>
      <c r="E248" s="64" t="s">
        <v>514</v>
      </c>
      <c r="F248" s="64">
        <v>2003</v>
      </c>
      <c r="G248" s="65">
        <v>1097.25</v>
      </c>
      <c r="H248" s="65">
        <v>0</v>
      </c>
      <c r="I248" s="67" t="s">
        <v>516</v>
      </c>
      <c r="J248" s="67">
        <v>0</v>
      </c>
      <c r="K248" s="67">
        <v>0</v>
      </c>
      <c r="L248" s="67">
        <v>0</v>
      </c>
      <c r="M248" s="67">
        <v>0</v>
      </c>
      <c r="N248" s="67">
        <v>0</v>
      </c>
      <c r="O248" s="67">
        <v>0</v>
      </c>
      <c r="P248" s="67">
        <v>0</v>
      </c>
      <c r="Q248" s="67">
        <v>0</v>
      </c>
      <c r="R248" s="67">
        <v>0</v>
      </c>
      <c r="S248" s="67">
        <v>1097.25</v>
      </c>
      <c r="T248" s="67">
        <v>0</v>
      </c>
    </row>
    <row r="249" spans="1:20" s="22" customFormat="1" ht="15">
      <c r="A249" s="63">
        <v>1</v>
      </c>
      <c r="B249" s="63">
        <v>2757</v>
      </c>
      <c r="C249" s="63" t="s">
        <v>218</v>
      </c>
      <c r="D249" s="66">
        <v>39948</v>
      </c>
      <c r="E249" s="64" t="s">
        <v>514</v>
      </c>
      <c r="F249" s="64">
        <v>2003</v>
      </c>
      <c r="G249" s="65">
        <v>1333.73</v>
      </c>
      <c r="H249" s="65">
        <v>0</v>
      </c>
      <c r="I249" s="67" t="s">
        <v>516</v>
      </c>
      <c r="J249" s="67">
        <v>0</v>
      </c>
      <c r="K249" s="67">
        <v>0</v>
      </c>
      <c r="L249" s="67">
        <v>0</v>
      </c>
      <c r="M249" s="67">
        <v>0</v>
      </c>
      <c r="N249" s="67">
        <v>0</v>
      </c>
      <c r="O249" s="67">
        <v>0</v>
      </c>
      <c r="P249" s="67">
        <v>0</v>
      </c>
      <c r="Q249" s="67">
        <v>0</v>
      </c>
      <c r="R249" s="67">
        <v>0</v>
      </c>
      <c r="S249" s="67">
        <v>1333.73</v>
      </c>
      <c r="T249" s="67">
        <v>0</v>
      </c>
    </row>
    <row r="250" spans="1:20" s="22" customFormat="1" ht="15">
      <c r="A250" s="63">
        <v>1</v>
      </c>
      <c r="B250" s="63">
        <v>2764</v>
      </c>
      <c r="C250" s="63" t="s">
        <v>219</v>
      </c>
      <c r="D250" s="66">
        <v>39948</v>
      </c>
      <c r="E250" s="64" t="s">
        <v>514</v>
      </c>
      <c r="F250" s="64">
        <v>2003</v>
      </c>
      <c r="G250" s="65">
        <v>1209.71</v>
      </c>
      <c r="H250" s="65">
        <v>0</v>
      </c>
      <c r="I250" s="67" t="s">
        <v>516</v>
      </c>
      <c r="J250" s="67">
        <v>0</v>
      </c>
      <c r="K250" s="67">
        <v>0</v>
      </c>
      <c r="L250" s="67">
        <v>0</v>
      </c>
      <c r="M250" s="67">
        <v>0</v>
      </c>
      <c r="N250" s="67">
        <v>0</v>
      </c>
      <c r="O250" s="67">
        <v>0</v>
      </c>
      <c r="P250" s="67">
        <v>0</v>
      </c>
      <c r="Q250" s="67">
        <v>0</v>
      </c>
      <c r="R250" s="67">
        <v>0</v>
      </c>
      <c r="S250" s="67">
        <v>1209.71</v>
      </c>
      <c r="T250" s="67">
        <v>0</v>
      </c>
    </row>
    <row r="251" spans="1:20" s="22" customFormat="1" ht="15">
      <c r="A251" s="63">
        <v>1</v>
      </c>
      <c r="B251" s="63">
        <v>2766</v>
      </c>
      <c r="C251" s="63" t="s">
        <v>220</v>
      </c>
      <c r="D251" s="66">
        <v>39952</v>
      </c>
      <c r="E251" s="64" t="s">
        <v>514</v>
      </c>
      <c r="F251" s="64">
        <v>2018</v>
      </c>
      <c r="G251" s="65">
        <v>1537.47</v>
      </c>
      <c r="H251" s="65">
        <v>0</v>
      </c>
      <c r="I251" s="67" t="s">
        <v>516</v>
      </c>
      <c r="J251" s="67">
        <v>0</v>
      </c>
      <c r="K251" s="67">
        <v>0</v>
      </c>
      <c r="L251" s="67">
        <v>0</v>
      </c>
      <c r="M251" s="67">
        <v>0</v>
      </c>
      <c r="N251" s="67">
        <v>0</v>
      </c>
      <c r="O251" s="67">
        <v>0</v>
      </c>
      <c r="P251" s="67">
        <v>0</v>
      </c>
      <c r="Q251" s="67">
        <v>0</v>
      </c>
      <c r="R251" s="67">
        <v>0</v>
      </c>
      <c r="S251" s="67">
        <v>1537.47</v>
      </c>
      <c r="T251" s="67">
        <v>0</v>
      </c>
    </row>
    <row r="252" spans="1:20" s="22" customFormat="1" ht="15">
      <c r="A252" s="63">
        <v>1</v>
      </c>
      <c r="B252" s="63">
        <v>2768</v>
      </c>
      <c r="C252" s="63" t="s">
        <v>221</v>
      </c>
      <c r="D252" s="66">
        <v>39965</v>
      </c>
      <c r="E252" s="64" t="s">
        <v>514</v>
      </c>
      <c r="F252" s="64">
        <v>2003</v>
      </c>
      <c r="G252" s="65">
        <v>1333.73</v>
      </c>
      <c r="H252" s="65">
        <v>0</v>
      </c>
      <c r="I252" s="67" t="s">
        <v>516</v>
      </c>
      <c r="J252" s="67">
        <v>0</v>
      </c>
      <c r="K252" s="67">
        <v>0</v>
      </c>
      <c r="L252" s="67">
        <v>0</v>
      </c>
      <c r="M252" s="67">
        <v>0</v>
      </c>
      <c r="N252" s="67">
        <v>0</v>
      </c>
      <c r="O252" s="67">
        <v>0</v>
      </c>
      <c r="P252" s="67">
        <v>0</v>
      </c>
      <c r="Q252" s="67">
        <v>0</v>
      </c>
      <c r="R252" s="67">
        <v>0</v>
      </c>
      <c r="S252" s="67">
        <v>1333.73</v>
      </c>
      <c r="T252" s="67">
        <v>0</v>
      </c>
    </row>
    <row r="253" spans="1:20" s="22" customFormat="1" ht="15">
      <c r="A253" s="63">
        <v>1</v>
      </c>
      <c r="B253" s="63">
        <v>2770</v>
      </c>
      <c r="C253" s="63" t="s">
        <v>222</v>
      </c>
      <c r="D253" s="66">
        <v>39965</v>
      </c>
      <c r="E253" s="64" t="s">
        <v>514</v>
      </c>
      <c r="F253" s="64">
        <v>2003</v>
      </c>
      <c r="G253" s="65">
        <v>1097.25</v>
      </c>
      <c r="H253" s="65">
        <v>0</v>
      </c>
      <c r="I253" s="67" t="s">
        <v>516</v>
      </c>
      <c r="J253" s="67">
        <v>0</v>
      </c>
      <c r="K253" s="67">
        <v>0</v>
      </c>
      <c r="L253" s="67">
        <v>0</v>
      </c>
      <c r="M253" s="67">
        <v>0</v>
      </c>
      <c r="N253" s="67">
        <v>0</v>
      </c>
      <c r="O253" s="67">
        <v>0</v>
      </c>
      <c r="P253" s="67">
        <v>0</v>
      </c>
      <c r="Q253" s="67">
        <v>0</v>
      </c>
      <c r="R253" s="67">
        <v>0</v>
      </c>
      <c r="S253" s="67">
        <v>1097.25</v>
      </c>
      <c r="T253" s="67">
        <v>0</v>
      </c>
    </row>
    <row r="254" spans="1:20" s="22" customFormat="1" ht="15">
      <c r="A254" s="63">
        <v>1</v>
      </c>
      <c r="B254" s="63">
        <v>2772</v>
      </c>
      <c r="C254" s="63" t="s">
        <v>457</v>
      </c>
      <c r="D254" s="66">
        <v>39972</v>
      </c>
      <c r="E254" s="64" t="s">
        <v>514</v>
      </c>
      <c r="F254" s="64">
        <v>2009</v>
      </c>
      <c r="G254" s="65">
        <v>1614.36</v>
      </c>
      <c r="H254" s="65">
        <v>0</v>
      </c>
      <c r="I254" s="67" t="s">
        <v>516</v>
      </c>
      <c r="J254" s="67">
        <v>0</v>
      </c>
      <c r="K254" s="67">
        <v>0</v>
      </c>
      <c r="L254" s="67">
        <v>0</v>
      </c>
      <c r="M254" s="67">
        <v>0</v>
      </c>
      <c r="N254" s="67">
        <v>0</v>
      </c>
      <c r="O254" s="67">
        <v>0</v>
      </c>
      <c r="P254" s="67">
        <v>0</v>
      </c>
      <c r="Q254" s="67">
        <v>0</v>
      </c>
      <c r="R254" s="67">
        <v>0</v>
      </c>
      <c r="S254" s="67">
        <v>1614.36</v>
      </c>
      <c r="T254" s="67">
        <v>0</v>
      </c>
    </row>
    <row r="255" spans="1:20" s="22" customFormat="1" ht="15">
      <c r="A255" s="63">
        <v>1</v>
      </c>
      <c r="B255" s="63">
        <v>2773</v>
      </c>
      <c r="C255" s="63" t="s">
        <v>223</v>
      </c>
      <c r="D255" s="66">
        <v>39979</v>
      </c>
      <c r="E255" s="64" t="s">
        <v>514</v>
      </c>
      <c r="F255" s="64">
        <v>2018</v>
      </c>
      <c r="G255" s="65">
        <v>1537.47</v>
      </c>
      <c r="H255" s="65">
        <v>0</v>
      </c>
      <c r="I255" s="67" t="s">
        <v>516</v>
      </c>
      <c r="J255" s="67">
        <v>0</v>
      </c>
      <c r="K255" s="67">
        <v>0</v>
      </c>
      <c r="L255" s="67">
        <v>0</v>
      </c>
      <c r="M255" s="67">
        <v>0</v>
      </c>
      <c r="N255" s="67">
        <v>0</v>
      </c>
      <c r="O255" s="67">
        <v>0</v>
      </c>
      <c r="P255" s="67">
        <v>0</v>
      </c>
      <c r="Q255" s="67">
        <v>0</v>
      </c>
      <c r="R255" s="67">
        <v>0</v>
      </c>
      <c r="S255" s="67">
        <v>1537.47</v>
      </c>
      <c r="T255" s="67">
        <v>0</v>
      </c>
    </row>
    <row r="256" spans="1:20" s="22" customFormat="1" ht="15">
      <c r="A256" s="63">
        <v>1</v>
      </c>
      <c r="B256" s="63">
        <v>2775</v>
      </c>
      <c r="C256" s="63" t="s">
        <v>224</v>
      </c>
      <c r="D256" s="66">
        <v>39981</v>
      </c>
      <c r="E256" s="64" t="s">
        <v>514</v>
      </c>
      <c r="F256" s="64">
        <v>2009</v>
      </c>
      <c r="G256" s="65">
        <v>1695.09</v>
      </c>
      <c r="H256" s="65">
        <v>0</v>
      </c>
      <c r="I256" s="67" t="s">
        <v>516</v>
      </c>
      <c r="J256" s="67">
        <v>708.95</v>
      </c>
      <c r="K256" s="67">
        <v>0</v>
      </c>
      <c r="L256" s="67">
        <v>0</v>
      </c>
      <c r="M256" s="67">
        <v>0</v>
      </c>
      <c r="N256" s="67">
        <v>0</v>
      </c>
      <c r="O256" s="67">
        <v>0</v>
      </c>
      <c r="P256" s="67">
        <v>0</v>
      </c>
      <c r="Q256" s="67">
        <v>0</v>
      </c>
      <c r="R256" s="67">
        <v>0</v>
      </c>
      <c r="S256" s="67">
        <v>1695.09</v>
      </c>
      <c r="T256" s="67">
        <v>708.95</v>
      </c>
    </row>
    <row r="257" spans="1:20" s="22" customFormat="1" ht="15">
      <c r="A257" s="63">
        <v>1</v>
      </c>
      <c r="B257" s="63">
        <v>2779</v>
      </c>
      <c r="C257" s="63" t="s">
        <v>225</v>
      </c>
      <c r="D257" s="66">
        <v>39995</v>
      </c>
      <c r="E257" s="64" t="s">
        <v>514</v>
      </c>
      <c r="F257" s="64">
        <v>2003</v>
      </c>
      <c r="G257" s="65">
        <v>1209.72</v>
      </c>
      <c r="H257" s="65">
        <v>0</v>
      </c>
      <c r="I257" s="67" t="s">
        <v>516</v>
      </c>
      <c r="J257" s="67">
        <v>708.95</v>
      </c>
      <c r="K257" s="67">
        <v>0</v>
      </c>
      <c r="L257" s="67">
        <v>0</v>
      </c>
      <c r="M257" s="67">
        <v>0</v>
      </c>
      <c r="N257" s="67">
        <v>0</v>
      </c>
      <c r="O257" s="67">
        <v>0</v>
      </c>
      <c r="P257" s="67">
        <v>0</v>
      </c>
      <c r="Q257" s="67">
        <v>0</v>
      </c>
      <c r="R257" s="67">
        <v>0</v>
      </c>
      <c r="S257" s="67">
        <v>1209.72</v>
      </c>
      <c r="T257" s="67">
        <v>708.95</v>
      </c>
    </row>
    <row r="258" spans="1:20" s="22" customFormat="1" ht="15">
      <c r="A258" s="63">
        <v>1</v>
      </c>
      <c r="B258" s="63">
        <v>2782</v>
      </c>
      <c r="C258" s="63" t="s">
        <v>226</v>
      </c>
      <c r="D258" s="66">
        <v>40042</v>
      </c>
      <c r="E258" s="64" t="s">
        <v>514</v>
      </c>
      <c r="F258" s="64">
        <v>2003</v>
      </c>
      <c r="G258" s="65">
        <v>1209.71</v>
      </c>
      <c r="H258" s="65">
        <v>0</v>
      </c>
      <c r="I258" s="67" t="s">
        <v>516</v>
      </c>
      <c r="J258" s="67">
        <v>0</v>
      </c>
      <c r="K258" s="67">
        <v>0</v>
      </c>
      <c r="L258" s="67">
        <v>0</v>
      </c>
      <c r="M258" s="67">
        <v>0</v>
      </c>
      <c r="N258" s="67">
        <v>0</v>
      </c>
      <c r="O258" s="67">
        <v>0</v>
      </c>
      <c r="P258" s="67">
        <v>0</v>
      </c>
      <c r="Q258" s="67">
        <v>0</v>
      </c>
      <c r="R258" s="67">
        <v>0</v>
      </c>
      <c r="S258" s="67">
        <v>1209.71</v>
      </c>
      <c r="T258" s="67">
        <v>0</v>
      </c>
    </row>
    <row r="259" spans="1:20" s="22" customFormat="1" ht="15">
      <c r="A259" s="63">
        <v>1</v>
      </c>
      <c r="B259" s="63">
        <v>2784</v>
      </c>
      <c r="C259" s="63" t="s">
        <v>227</v>
      </c>
      <c r="D259" s="66">
        <v>40042</v>
      </c>
      <c r="E259" s="64" t="s">
        <v>514</v>
      </c>
      <c r="F259" s="64">
        <v>2003</v>
      </c>
      <c r="G259" s="65">
        <v>1270.2</v>
      </c>
      <c r="H259" s="65">
        <v>0</v>
      </c>
      <c r="I259" s="67" t="s">
        <v>516</v>
      </c>
      <c r="J259" s="67">
        <v>0</v>
      </c>
      <c r="K259" s="67">
        <v>0</v>
      </c>
      <c r="L259" s="67">
        <v>0</v>
      </c>
      <c r="M259" s="67">
        <v>0</v>
      </c>
      <c r="N259" s="67">
        <v>0</v>
      </c>
      <c r="O259" s="67">
        <v>0</v>
      </c>
      <c r="P259" s="67">
        <v>0</v>
      </c>
      <c r="Q259" s="67">
        <v>0</v>
      </c>
      <c r="R259" s="67">
        <v>0</v>
      </c>
      <c r="S259" s="67">
        <v>1270.2</v>
      </c>
      <c r="T259" s="67">
        <v>0</v>
      </c>
    </row>
    <row r="260" spans="1:20" s="22" customFormat="1" ht="15">
      <c r="A260" s="63">
        <v>1</v>
      </c>
      <c r="B260" s="63">
        <v>2785</v>
      </c>
      <c r="C260" s="63" t="s">
        <v>228</v>
      </c>
      <c r="D260" s="66">
        <v>40042</v>
      </c>
      <c r="E260" s="64" t="s">
        <v>514</v>
      </c>
      <c r="F260" s="64">
        <v>2003</v>
      </c>
      <c r="G260" s="65">
        <v>1209.72</v>
      </c>
      <c r="H260" s="65">
        <v>0</v>
      </c>
      <c r="I260" s="67" t="s">
        <v>516</v>
      </c>
      <c r="J260" s="67">
        <v>0</v>
      </c>
      <c r="K260" s="67">
        <v>0</v>
      </c>
      <c r="L260" s="67">
        <v>0</v>
      </c>
      <c r="M260" s="67">
        <v>0</v>
      </c>
      <c r="N260" s="67">
        <v>0</v>
      </c>
      <c r="O260" s="67">
        <v>0</v>
      </c>
      <c r="P260" s="67">
        <v>0</v>
      </c>
      <c r="Q260" s="67">
        <v>0</v>
      </c>
      <c r="R260" s="67">
        <v>0</v>
      </c>
      <c r="S260" s="67">
        <v>1209.72</v>
      </c>
      <c r="T260" s="67">
        <v>0</v>
      </c>
    </row>
    <row r="261" spans="1:20" s="22" customFormat="1" ht="15">
      <c r="A261" s="63">
        <v>1</v>
      </c>
      <c r="B261" s="63">
        <v>2788</v>
      </c>
      <c r="C261" s="63" t="s">
        <v>229</v>
      </c>
      <c r="D261" s="66">
        <v>40042</v>
      </c>
      <c r="E261" s="64" t="s">
        <v>514</v>
      </c>
      <c r="F261" s="64">
        <v>2003</v>
      </c>
      <c r="G261" s="65">
        <v>1333.73</v>
      </c>
      <c r="H261" s="65">
        <v>0</v>
      </c>
      <c r="I261" s="67" t="s">
        <v>516</v>
      </c>
      <c r="J261" s="67">
        <v>0</v>
      </c>
      <c r="K261" s="67">
        <v>0</v>
      </c>
      <c r="L261" s="67">
        <v>0</v>
      </c>
      <c r="M261" s="67">
        <v>0</v>
      </c>
      <c r="N261" s="67">
        <v>0</v>
      </c>
      <c r="O261" s="67">
        <v>0</v>
      </c>
      <c r="P261" s="67">
        <v>0</v>
      </c>
      <c r="Q261" s="67">
        <v>0</v>
      </c>
      <c r="R261" s="67">
        <v>0</v>
      </c>
      <c r="S261" s="67">
        <v>1333.73</v>
      </c>
      <c r="T261" s="67">
        <v>0</v>
      </c>
    </row>
    <row r="262" spans="1:20" s="22" customFormat="1" ht="15">
      <c r="A262" s="63">
        <v>1</v>
      </c>
      <c r="B262" s="63">
        <v>2790</v>
      </c>
      <c r="C262" s="63" t="s">
        <v>230</v>
      </c>
      <c r="D262" s="66">
        <v>40057</v>
      </c>
      <c r="E262" s="64" t="s">
        <v>514</v>
      </c>
      <c r="F262" s="64">
        <v>2009</v>
      </c>
      <c r="G262" s="65">
        <v>1614.36</v>
      </c>
      <c r="H262" s="65">
        <v>0</v>
      </c>
      <c r="I262" s="67" t="s">
        <v>516</v>
      </c>
      <c r="J262" s="67">
        <v>930.5</v>
      </c>
      <c r="K262" s="67">
        <v>0</v>
      </c>
      <c r="L262" s="67">
        <v>0</v>
      </c>
      <c r="M262" s="67">
        <v>0</v>
      </c>
      <c r="N262" s="67">
        <v>0</v>
      </c>
      <c r="O262" s="67">
        <v>0</v>
      </c>
      <c r="P262" s="67">
        <v>0</v>
      </c>
      <c r="Q262" s="67">
        <v>0</v>
      </c>
      <c r="R262" s="67">
        <v>0</v>
      </c>
      <c r="S262" s="67">
        <v>1614.36</v>
      </c>
      <c r="T262" s="67">
        <v>930.5</v>
      </c>
    </row>
    <row r="263" spans="1:20" s="22" customFormat="1" ht="15">
      <c r="A263" s="63">
        <v>1</v>
      </c>
      <c r="B263" s="63">
        <v>2791</v>
      </c>
      <c r="C263" s="63" t="s">
        <v>231</v>
      </c>
      <c r="D263" s="66">
        <v>40058</v>
      </c>
      <c r="E263" s="64" t="s">
        <v>514</v>
      </c>
      <c r="F263" s="64">
        <v>2035</v>
      </c>
      <c r="G263" s="65">
        <v>4656.5600000000004</v>
      </c>
      <c r="H263" s="65">
        <v>0</v>
      </c>
      <c r="I263" s="67" t="s">
        <v>516</v>
      </c>
      <c r="J263" s="67">
        <v>1993.92</v>
      </c>
      <c r="K263" s="67">
        <v>0</v>
      </c>
      <c r="L263" s="67">
        <v>0</v>
      </c>
      <c r="M263" s="67">
        <v>0</v>
      </c>
      <c r="N263" s="67">
        <v>0</v>
      </c>
      <c r="O263" s="67">
        <v>0</v>
      </c>
      <c r="P263" s="67">
        <v>0</v>
      </c>
      <c r="Q263" s="67">
        <v>0</v>
      </c>
      <c r="R263" s="67">
        <v>0</v>
      </c>
      <c r="S263" s="67">
        <v>4656.5600000000004</v>
      </c>
      <c r="T263" s="67">
        <v>1993.92</v>
      </c>
    </row>
    <row r="264" spans="1:20" s="22" customFormat="1" ht="15">
      <c r="A264" s="63">
        <v>1</v>
      </c>
      <c r="B264" s="63">
        <v>2797</v>
      </c>
      <c r="C264" s="63" t="s">
        <v>232</v>
      </c>
      <c r="D264" s="66">
        <v>40064</v>
      </c>
      <c r="E264" s="64" t="s">
        <v>514</v>
      </c>
      <c r="F264" s="64">
        <v>2009</v>
      </c>
      <c r="G264" s="65">
        <v>1614.36</v>
      </c>
      <c r="H264" s="65">
        <v>0</v>
      </c>
      <c r="I264" s="67" t="s">
        <v>516</v>
      </c>
      <c r="J264" s="67">
        <v>1993.92</v>
      </c>
      <c r="K264" s="67">
        <v>0</v>
      </c>
      <c r="L264" s="67">
        <v>0</v>
      </c>
      <c r="M264" s="67">
        <v>0</v>
      </c>
      <c r="N264" s="67">
        <v>0</v>
      </c>
      <c r="O264" s="67">
        <v>0</v>
      </c>
      <c r="P264" s="67">
        <v>0</v>
      </c>
      <c r="Q264" s="67">
        <v>0</v>
      </c>
      <c r="R264" s="67">
        <v>0</v>
      </c>
      <c r="S264" s="67">
        <v>1614.36</v>
      </c>
      <c r="T264" s="67">
        <v>1993.92</v>
      </c>
    </row>
    <row r="265" spans="1:20" s="22" customFormat="1" ht="15">
      <c r="A265" s="63">
        <v>1</v>
      </c>
      <c r="B265" s="63">
        <v>2798</v>
      </c>
      <c r="C265" s="63" t="s">
        <v>233</v>
      </c>
      <c r="D265" s="66">
        <v>40077</v>
      </c>
      <c r="E265" s="64" t="s">
        <v>514</v>
      </c>
      <c r="F265" s="64">
        <v>2009</v>
      </c>
      <c r="G265" s="65">
        <v>1614.36</v>
      </c>
      <c r="H265" s="65">
        <v>0</v>
      </c>
      <c r="I265" s="67" t="s">
        <v>516</v>
      </c>
      <c r="J265" s="67">
        <v>1993.92</v>
      </c>
      <c r="K265" s="67">
        <v>0</v>
      </c>
      <c r="L265" s="67">
        <v>0</v>
      </c>
      <c r="M265" s="67">
        <v>0</v>
      </c>
      <c r="N265" s="67">
        <v>0</v>
      </c>
      <c r="O265" s="67">
        <v>0</v>
      </c>
      <c r="P265" s="67">
        <v>0</v>
      </c>
      <c r="Q265" s="67">
        <v>0</v>
      </c>
      <c r="R265" s="67">
        <v>0</v>
      </c>
      <c r="S265" s="67">
        <v>1614.36</v>
      </c>
      <c r="T265" s="67">
        <v>1993.92</v>
      </c>
    </row>
    <row r="266" spans="1:20" s="22" customFormat="1" ht="15">
      <c r="A266" s="63">
        <v>20</v>
      </c>
      <c r="B266" s="63">
        <v>2799</v>
      </c>
      <c r="C266" s="63" t="s">
        <v>451</v>
      </c>
      <c r="D266" s="66">
        <v>40081</v>
      </c>
      <c r="E266" s="64" t="s">
        <v>514</v>
      </c>
      <c r="F266" s="64">
        <v>2009</v>
      </c>
      <c r="G266" s="65">
        <v>1614.36</v>
      </c>
      <c r="H266" s="65">
        <v>0</v>
      </c>
      <c r="I266" s="67" t="s">
        <v>516</v>
      </c>
      <c r="J266" s="67">
        <v>0</v>
      </c>
      <c r="K266" s="67">
        <v>0</v>
      </c>
      <c r="L266" s="67">
        <v>174.95</v>
      </c>
      <c r="M266" s="67">
        <v>0</v>
      </c>
      <c r="N266" s="67">
        <v>0</v>
      </c>
      <c r="O266" s="67">
        <v>0</v>
      </c>
      <c r="P266" s="67">
        <v>0</v>
      </c>
      <c r="Q266" s="67">
        <v>0</v>
      </c>
      <c r="R266" s="67">
        <v>0</v>
      </c>
      <c r="S266" s="67">
        <v>1614.36</v>
      </c>
      <c r="T266" s="67">
        <v>174.95</v>
      </c>
    </row>
    <row r="267" spans="1:20" s="22" customFormat="1" ht="15">
      <c r="A267" s="63">
        <v>1</v>
      </c>
      <c r="B267" s="63">
        <v>2801</v>
      </c>
      <c r="C267" s="63" t="s">
        <v>234</v>
      </c>
      <c r="D267" s="66">
        <v>40087</v>
      </c>
      <c r="E267" s="64" t="s">
        <v>514</v>
      </c>
      <c r="F267" s="64">
        <v>2008</v>
      </c>
      <c r="G267" s="65">
        <v>4498.01</v>
      </c>
      <c r="H267" s="65">
        <v>0</v>
      </c>
      <c r="I267" s="67" t="s">
        <v>516</v>
      </c>
      <c r="J267" s="67">
        <v>0</v>
      </c>
      <c r="K267" s="67">
        <v>0</v>
      </c>
      <c r="L267" s="67">
        <v>0</v>
      </c>
      <c r="M267" s="67">
        <v>0</v>
      </c>
      <c r="N267" s="67">
        <v>0</v>
      </c>
      <c r="O267" s="67">
        <v>0</v>
      </c>
      <c r="P267" s="67">
        <v>0</v>
      </c>
      <c r="Q267" s="67">
        <v>0</v>
      </c>
      <c r="R267" s="67">
        <v>0</v>
      </c>
      <c r="S267" s="67">
        <v>4498.01</v>
      </c>
      <c r="T267" s="67">
        <v>0</v>
      </c>
    </row>
    <row r="268" spans="1:20" s="22" customFormat="1" ht="15">
      <c r="A268" s="63">
        <v>1</v>
      </c>
      <c r="B268" s="63">
        <v>2806</v>
      </c>
      <c r="C268" s="63" t="s">
        <v>235</v>
      </c>
      <c r="D268" s="66">
        <v>40133</v>
      </c>
      <c r="E268" s="64" t="s">
        <v>514</v>
      </c>
      <c r="F268" s="64">
        <v>2008</v>
      </c>
      <c r="G268" s="65">
        <v>1868.82</v>
      </c>
      <c r="H268" s="65">
        <v>0</v>
      </c>
      <c r="I268" s="67" t="s">
        <v>516</v>
      </c>
      <c r="J268" s="67">
        <v>1993.92</v>
      </c>
      <c r="K268" s="67">
        <v>0</v>
      </c>
      <c r="L268" s="67">
        <v>0</v>
      </c>
      <c r="M268" s="67">
        <v>0</v>
      </c>
      <c r="N268" s="67">
        <v>0</v>
      </c>
      <c r="O268" s="67">
        <v>0</v>
      </c>
      <c r="P268" s="67">
        <v>0</v>
      </c>
      <c r="Q268" s="67">
        <v>0</v>
      </c>
      <c r="R268" s="67">
        <v>0</v>
      </c>
      <c r="S268" s="67">
        <v>1868.82</v>
      </c>
      <c r="T268" s="67">
        <v>1993.92</v>
      </c>
    </row>
    <row r="269" spans="1:20" s="22" customFormat="1" ht="15">
      <c r="A269" s="63">
        <v>16</v>
      </c>
      <c r="B269" s="63">
        <v>2808</v>
      </c>
      <c r="C269" s="63" t="s">
        <v>458</v>
      </c>
      <c r="D269" s="66">
        <v>40137</v>
      </c>
      <c r="E269" s="64" t="s">
        <v>514</v>
      </c>
      <c r="F269" s="64">
        <v>2009</v>
      </c>
      <c r="G269" s="65">
        <v>1695.09</v>
      </c>
      <c r="H269" s="65">
        <v>0</v>
      </c>
      <c r="I269" s="67" t="s">
        <v>516</v>
      </c>
      <c r="J269" s="67">
        <v>0</v>
      </c>
      <c r="K269" s="67">
        <v>0</v>
      </c>
      <c r="L269" s="67">
        <v>0</v>
      </c>
      <c r="M269" s="67">
        <v>0</v>
      </c>
      <c r="N269" s="67">
        <v>0</v>
      </c>
      <c r="O269" s="67">
        <v>0</v>
      </c>
      <c r="P269" s="67">
        <v>0</v>
      </c>
      <c r="Q269" s="67">
        <v>0</v>
      </c>
      <c r="R269" s="67">
        <v>0</v>
      </c>
      <c r="S269" s="67">
        <v>1695.09</v>
      </c>
      <c r="T269" s="67">
        <v>0</v>
      </c>
    </row>
    <row r="270" spans="1:20" s="22" customFormat="1" ht="15">
      <c r="A270" s="63">
        <v>1</v>
      </c>
      <c r="B270" s="63">
        <v>2816</v>
      </c>
      <c r="C270" s="63" t="s">
        <v>236</v>
      </c>
      <c r="D270" s="66">
        <v>40247</v>
      </c>
      <c r="E270" s="64" t="s">
        <v>514</v>
      </c>
      <c r="F270" s="64">
        <v>2018</v>
      </c>
      <c r="G270" s="65">
        <v>1537.47</v>
      </c>
      <c r="H270" s="65">
        <v>0</v>
      </c>
      <c r="I270" s="67" t="s">
        <v>516</v>
      </c>
      <c r="J270" s="67">
        <v>0</v>
      </c>
      <c r="K270" s="67">
        <v>0</v>
      </c>
      <c r="L270" s="67">
        <v>0</v>
      </c>
      <c r="M270" s="67">
        <v>0</v>
      </c>
      <c r="N270" s="67">
        <v>0</v>
      </c>
      <c r="O270" s="67">
        <v>0</v>
      </c>
      <c r="P270" s="67">
        <v>0</v>
      </c>
      <c r="Q270" s="67">
        <v>0</v>
      </c>
      <c r="R270" s="67">
        <v>0</v>
      </c>
      <c r="S270" s="67">
        <v>1537.47</v>
      </c>
      <c r="T270" s="67">
        <v>0</v>
      </c>
    </row>
    <row r="271" spans="1:20" s="22" customFormat="1" ht="15">
      <c r="A271" s="63">
        <v>1</v>
      </c>
      <c r="B271" s="63">
        <v>2819</v>
      </c>
      <c r="C271" s="63" t="s">
        <v>237</v>
      </c>
      <c r="D271" s="66">
        <v>40269</v>
      </c>
      <c r="E271" s="64" t="s">
        <v>514</v>
      </c>
      <c r="F271" s="64">
        <v>2009</v>
      </c>
      <c r="G271" s="65">
        <v>1614.36</v>
      </c>
      <c r="H271" s="65">
        <v>0</v>
      </c>
      <c r="I271" s="67" t="s">
        <v>516</v>
      </c>
      <c r="J271" s="67">
        <v>5739.47</v>
      </c>
      <c r="K271" s="67">
        <v>0</v>
      </c>
      <c r="L271" s="67">
        <v>0</v>
      </c>
      <c r="M271" s="67">
        <v>0</v>
      </c>
      <c r="N271" s="67">
        <v>0</v>
      </c>
      <c r="O271" s="67">
        <v>0</v>
      </c>
      <c r="P271" s="67">
        <v>0</v>
      </c>
      <c r="Q271" s="67">
        <v>0</v>
      </c>
      <c r="R271" s="67">
        <v>0</v>
      </c>
      <c r="S271" s="67">
        <v>1614.36</v>
      </c>
      <c r="T271" s="67">
        <v>5739.47</v>
      </c>
    </row>
    <row r="272" spans="1:20" s="22" customFormat="1" ht="15">
      <c r="A272" s="63">
        <v>1</v>
      </c>
      <c r="B272" s="63">
        <v>2820</v>
      </c>
      <c r="C272" s="63" t="s">
        <v>238</v>
      </c>
      <c r="D272" s="66">
        <v>40288</v>
      </c>
      <c r="E272" s="64" t="s">
        <v>514</v>
      </c>
      <c r="F272" s="64">
        <v>2009</v>
      </c>
      <c r="G272" s="65">
        <v>1614.36</v>
      </c>
      <c r="H272" s="65">
        <v>0</v>
      </c>
      <c r="I272" s="67" t="s">
        <v>516</v>
      </c>
      <c r="J272" s="67">
        <v>0</v>
      </c>
      <c r="K272" s="67">
        <v>0</v>
      </c>
      <c r="L272" s="67">
        <v>0</v>
      </c>
      <c r="M272" s="67">
        <v>0</v>
      </c>
      <c r="N272" s="67">
        <v>3000</v>
      </c>
      <c r="O272" s="67">
        <v>0</v>
      </c>
      <c r="P272" s="67">
        <v>0</v>
      </c>
      <c r="Q272" s="67">
        <v>0</v>
      </c>
      <c r="R272" s="67">
        <v>0</v>
      </c>
      <c r="S272" s="67">
        <v>1614.36</v>
      </c>
      <c r="T272" s="67">
        <v>3000</v>
      </c>
    </row>
    <row r="273" spans="1:20" s="22" customFormat="1" ht="15">
      <c r="A273" s="63">
        <v>25</v>
      </c>
      <c r="B273" s="63">
        <v>2821</v>
      </c>
      <c r="C273" s="63" t="s">
        <v>459</v>
      </c>
      <c r="D273" s="66">
        <v>40288</v>
      </c>
      <c r="E273" s="64" t="s">
        <v>514</v>
      </c>
      <c r="F273" s="64">
        <v>2037</v>
      </c>
      <c r="G273" s="65">
        <v>3952.27</v>
      </c>
      <c r="H273" s="65">
        <v>0</v>
      </c>
      <c r="I273" s="67" t="s">
        <v>516</v>
      </c>
      <c r="J273" s="67">
        <v>0</v>
      </c>
      <c r="K273" s="67">
        <v>0</v>
      </c>
      <c r="L273" s="67">
        <v>0</v>
      </c>
      <c r="M273" s="67">
        <v>0</v>
      </c>
      <c r="N273" s="67">
        <v>0</v>
      </c>
      <c r="O273" s="67">
        <v>0</v>
      </c>
      <c r="P273" s="67">
        <v>0</v>
      </c>
      <c r="Q273" s="67">
        <v>0</v>
      </c>
      <c r="R273" s="67">
        <v>0</v>
      </c>
      <c r="S273" s="67">
        <v>3952.27</v>
      </c>
      <c r="T273" s="67">
        <v>0</v>
      </c>
    </row>
    <row r="274" spans="1:20" s="22" customFormat="1" ht="15">
      <c r="A274" s="63">
        <v>37</v>
      </c>
      <c r="B274" s="63">
        <v>2823</v>
      </c>
      <c r="C274" s="63" t="s">
        <v>442</v>
      </c>
      <c r="D274" s="66">
        <v>40310</v>
      </c>
      <c r="E274" s="64" t="s">
        <v>514</v>
      </c>
      <c r="F274" s="64">
        <v>2009</v>
      </c>
      <c r="G274" s="65">
        <v>1614.36</v>
      </c>
      <c r="H274" s="65">
        <v>0</v>
      </c>
      <c r="I274" s="67" t="s">
        <v>516</v>
      </c>
      <c r="J274" s="67">
        <v>0</v>
      </c>
      <c r="K274" s="67">
        <v>0</v>
      </c>
      <c r="L274" s="67">
        <v>0</v>
      </c>
      <c r="M274" s="67">
        <v>0</v>
      </c>
      <c r="N274" s="67">
        <v>0</v>
      </c>
      <c r="O274" s="67">
        <v>0</v>
      </c>
      <c r="P274" s="67">
        <v>0</v>
      </c>
      <c r="Q274" s="67">
        <v>0</v>
      </c>
      <c r="R274" s="67">
        <v>0</v>
      </c>
      <c r="S274" s="67">
        <v>1614.36</v>
      </c>
      <c r="T274" s="67">
        <v>0</v>
      </c>
    </row>
    <row r="275" spans="1:20" s="22" customFormat="1" ht="15">
      <c r="A275" s="63">
        <v>25</v>
      </c>
      <c r="B275" s="63">
        <v>2824</v>
      </c>
      <c r="C275" s="63" t="s">
        <v>520</v>
      </c>
      <c r="D275" s="66">
        <v>40319</v>
      </c>
      <c r="E275" s="64" t="s">
        <v>514</v>
      </c>
      <c r="F275" s="64">
        <v>2037</v>
      </c>
      <c r="G275" s="65">
        <v>3952.26</v>
      </c>
      <c r="H275" s="65">
        <v>0</v>
      </c>
      <c r="I275" s="67" t="s">
        <v>516</v>
      </c>
      <c r="J275" s="67">
        <v>0</v>
      </c>
      <c r="K275" s="67">
        <v>0</v>
      </c>
      <c r="L275" s="67">
        <v>0</v>
      </c>
      <c r="M275" s="67">
        <v>0</v>
      </c>
      <c r="N275" s="67">
        <v>0</v>
      </c>
      <c r="O275" s="67">
        <v>0</v>
      </c>
      <c r="P275" s="67">
        <v>0</v>
      </c>
      <c r="Q275" s="67">
        <v>0</v>
      </c>
      <c r="R275" s="67">
        <v>0</v>
      </c>
      <c r="S275" s="67">
        <v>3952.26</v>
      </c>
      <c r="T275" s="67">
        <v>0</v>
      </c>
    </row>
    <row r="276" spans="1:20" s="22" customFormat="1" ht="15">
      <c r="A276" s="63">
        <v>37</v>
      </c>
      <c r="B276" s="63">
        <v>2827</v>
      </c>
      <c r="C276" s="63" t="s">
        <v>469</v>
      </c>
      <c r="D276" s="66">
        <v>40330</v>
      </c>
      <c r="E276" s="64" t="s">
        <v>514</v>
      </c>
      <c r="F276" s="64">
        <v>2009</v>
      </c>
      <c r="G276" s="65">
        <v>1614.36</v>
      </c>
      <c r="H276" s="65">
        <v>0</v>
      </c>
      <c r="I276" s="67" t="s">
        <v>516</v>
      </c>
      <c r="J276" s="67">
        <v>0</v>
      </c>
      <c r="K276" s="67">
        <v>0</v>
      </c>
      <c r="L276" s="67">
        <v>174.95</v>
      </c>
      <c r="M276" s="67">
        <v>0</v>
      </c>
      <c r="N276" s="67">
        <v>0</v>
      </c>
      <c r="O276" s="67">
        <v>0</v>
      </c>
      <c r="P276" s="67">
        <v>0</v>
      </c>
      <c r="Q276" s="67">
        <v>0</v>
      </c>
      <c r="R276" s="67">
        <v>0</v>
      </c>
      <c r="S276" s="67">
        <v>1614.36</v>
      </c>
      <c r="T276" s="67">
        <v>174.95</v>
      </c>
    </row>
    <row r="277" spans="1:20" s="22" customFormat="1" ht="15">
      <c r="A277" s="63">
        <v>1</v>
      </c>
      <c r="B277" s="63">
        <v>2831</v>
      </c>
      <c r="C277" s="63" t="s">
        <v>239</v>
      </c>
      <c r="D277" s="66">
        <v>40339</v>
      </c>
      <c r="E277" s="64" t="s">
        <v>514</v>
      </c>
      <c r="F277" s="64">
        <v>2009</v>
      </c>
      <c r="G277" s="65">
        <v>1614.36</v>
      </c>
      <c r="H277" s="65">
        <v>0</v>
      </c>
      <c r="I277" s="67" t="s">
        <v>516</v>
      </c>
      <c r="J277" s="67">
        <v>0</v>
      </c>
      <c r="K277" s="67">
        <v>0</v>
      </c>
      <c r="L277" s="67">
        <v>0</v>
      </c>
      <c r="M277" s="67">
        <v>0</v>
      </c>
      <c r="N277" s="67">
        <v>3000</v>
      </c>
      <c r="O277" s="67">
        <v>0</v>
      </c>
      <c r="P277" s="67">
        <v>0</v>
      </c>
      <c r="Q277" s="67">
        <v>0</v>
      </c>
      <c r="R277" s="67">
        <v>0</v>
      </c>
      <c r="S277" s="67">
        <v>1614.36</v>
      </c>
      <c r="T277" s="67">
        <v>3000</v>
      </c>
    </row>
    <row r="278" spans="1:20" s="22" customFormat="1" ht="15">
      <c r="A278" s="63">
        <v>1</v>
      </c>
      <c r="B278" s="63">
        <v>2833</v>
      </c>
      <c r="C278" s="63" t="s">
        <v>240</v>
      </c>
      <c r="D278" s="66">
        <v>40350</v>
      </c>
      <c r="E278" s="64" t="s">
        <v>514</v>
      </c>
      <c r="F278" s="64">
        <v>2009</v>
      </c>
      <c r="G278" s="65">
        <v>1695.09</v>
      </c>
      <c r="H278" s="65">
        <v>0</v>
      </c>
      <c r="I278" s="67" t="s">
        <v>516</v>
      </c>
      <c r="J278" s="67">
        <v>1993.92</v>
      </c>
      <c r="K278" s="67">
        <v>0</v>
      </c>
      <c r="L278" s="67">
        <v>0</v>
      </c>
      <c r="M278" s="67">
        <v>0</v>
      </c>
      <c r="N278" s="67">
        <v>0</v>
      </c>
      <c r="O278" s="67">
        <v>0</v>
      </c>
      <c r="P278" s="67">
        <v>0</v>
      </c>
      <c r="Q278" s="67">
        <v>0</v>
      </c>
      <c r="R278" s="67">
        <v>0</v>
      </c>
      <c r="S278" s="67">
        <v>1695.09</v>
      </c>
      <c r="T278" s="67">
        <v>1993.92</v>
      </c>
    </row>
    <row r="279" spans="1:20" s="22" customFormat="1" ht="15">
      <c r="A279" s="63">
        <v>1</v>
      </c>
      <c r="B279" s="63">
        <v>2834</v>
      </c>
      <c r="C279" s="63" t="s">
        <v>241</v>
      </c>
      <c r="D279" s="66">
        <v>40350</v>
      </c>
      <c r="E279" s="64" t="s">
        <v>514</v>
      </c>
      <c r="F279" s="64">
        <v>2009</v>
      </c>
      <c r="G279" s="65">
        <v>1614.36</v>
      </c>
      <c r="H279" s="65">
        <v>0</v>
      </c>
      <c r="I279" s="67" t="s">
        <v>516</v>
      </c>
      <c r="J279" s="67">
        <v>708.95</v>
      </c>
      <c r="K279" s="67">
        <v>0</v>
      </c>
      <c r="L279" s="67">
        <v>0</v>
      </c>
      <c r="M279" s="67">
        <v>0</v>
      </c>
      <c r="N279" s="67">
        <v>0</v>
      </c>
      <c r="O279" s="67">
        <v>0</v>
      </c>
      <c r="P279" s="67">
        <v>0</v>
      </c>
      <c r="Q279" s="67">
        <v>0</v>
      </c>
      <c r="R279" s="67">
        <v>0</v>
      </c>
      <c r="S279" s="67">
        <v>1614.36</v>
      </c>
      <c r="T279" s="67">
        <v>708.95</v>
      </c>
    </row>
    <row r="280" spans="1:20" s="22" customFormat="1" ht="15">
      <c r="A280" s="63">
        <v>1</v>
      </c>
      <c r="B280" s="63">
        <v>2835</v>
      </c>
      <c r="C280" s="63" t="s">
        <v>486</v>
      </c>
      <c r="D280" s="66">
        <v>40360</v>
      </c>
      <c r="E280" s="64" t="s">
        <v>514</v>
      </c>
      <c r="F280" s="64">
        <v>2009</v>
      </c>
      <c r="G280" s="65">
        <v>1614.36</v>
      </c>
      <c r="H280" s="65">
        <v>0</v>
      </c>
      <c r="I280" s="67" t="s">
        <v>516</v>
      </c>
      <c r="J280" s="67">
        <v>0</v>
      </c>
      <c r="K280" s="67">
        <v>0</v>
      </c>
      <c r="L280" s="67">
        <v>0</v>
      </c>
      <c r="M280" s="67">
        <v>0</v>
      </c>
      <c r="N280" s="67">
        <v>0</v>
      </c>
      <c r="O280" s="67">
        <v>0</v>
      </c>
      <c r="P280" s="67">
        <v>0</v>
      </c>
      <c r="Q280" s="67">
        <v>0</v>
      </c>
      <c r="R280" s="67">
        <v>0</v>
      </c>
      <c r="S280" s="67">
        <v>1614.36</v>
      </c>
      <c r="T280" s="67">
        <v>0</v>
      </c>
    </row>
    <row r="281" spans="1:20" s="22" customFormat="1" ht="15">
      <c r="A281" s="63">
        <v>50</v>
      </c>
      <c r="B281" s="63">
        <v>2836</v>
      </c>
      <c r="C281" s="63" t="s">
        <v>480</v>
      </c>
      <c r="D281" s="66">
        <v>40367</v>
      </c>
      <c r="E281" s="64" t="s">
        <v>514</v>
      </c>
      <c r="F281" s="64">
        <v>2009</v>
      </c>
      <c r="G281" s="65">
        <v>1614.36</v>
      </c>
      <c r="H281" s="65">
        <v>0</v>
      </c>
      <c r="I281" s="67" t="s">
        <v>516</v>
      </c>
      <c r="J281" s="67">
        <v>0</v>
      </c>
      <c r="K281" s="67">
        <v>0</v>
      </c>
      <c r="L281" s="67">
        <v>0</v>
      </c>
      <c r="M281" s="67">
        <v>0</v>
      </c>
      <c r="N281" s="67">
        <v>0</v>
      </c>
      <c r="O281" s="67">
        <v>0</v>
      </c>
      <c r="P281" s="67">
        <v>0</v>
      </c>
      <c r="Q281" s="67">
        <v>0</v>
      </c>
      <c r="R281" s="67">
        <v>0</v>
      </c>
      <c r="S281" s="67">
        <v>1614.36</v>
      </c>
      <c r="T281" s="67">
        <v>0</v>
      </c>
    </row>
    <row r="282" spans="1:20" s="22" customFormat="1" ht="15">
      <c r="A282" s="63">
        <v>1</v>
      </c>
      <c r="B282" s="63">
        <v>2837</v>
      </c>
      <c r="C282" s="63" t="s">
        <v>242</v>
      </c>
      <c r="D282" s="66">
        <v>40371</v>
      </c>
      <c r="E282" s="64" t="s">
        <v>514</v>
      </c>
      <c r="F282" s="64">
        <v>2009</v>
      </c>
      <c r="G282" s="65">
        <v>1614.36</v>
      </c>
      <c r="H282" s="65">
        <v>0</v>
      </c>
      <c r="I282" s="67" t="s">
        <v>516</v>
      </c>
      <c r="J282" s="67">
        <v>0</v>
      </c>
      <c r="K282" s="67">
        <v>0</v>
      </c>
      <c r="L282" s="67">
        <v>0</v>
      </c>
      <c r="M282" s="67">
        <v>0</v>
      </c>
      <c r="N282" s="67">
        <v>0</v>
      </c>
      <c r="O282" s="67">
        <v>0</v>
      </c>
      <c r="P282" s="67">
        <v>0</v>
      </c>
      <c r="Q282" s="67">
        <v>0</v>
      </c>
      <c r="R282" s="67">
        <v>0</v>
      </c>
      <c r="S282" s="67">
        <v>1614.36</v>
      </c>
      <c r="T282" s="67">
        <v>0</v>
      </c>
    </row>
    <row r="283" spans="1:20" s="22" customFormat="1" ht="15">
      <c r="A283" s="63">
        <v>16</v>
      </c>
      <c r="B283" s="63">
        <v>2838</v>
      </c>
      <c r="C283" s="63" t="s">
        <v>446</v>
      </c>
      <c r="D283" s="66">
        <v>40372</v>
      </c>
      <c r="E283" s="64" t="s">
        <v>514</v>
      </c>
      <c r="F283" s="64">
        <v>2009</v>
      </c>
      <c r="G283" s="65">
        <v>1614.36</v>
      </c>
      <c r="H283" s="65">
        <v>0</v>
      </c>
      <c r="I283" s="67" t="s">
        <v>516</v>
      </c>
      <c r="J283" s="67">
        <v>0</v>
      </c>
      <c r="K283" s="67">
        <v>0</v>
      </c>
      <c r="L283" s="67">
        <v>174.95</v>
      </c>
      <c r="M283" s="67">
        <v>0</v>
      </c>
      <c r="N283" s="67">
        <v>0</v>
      </c>
      <c r="O283" s="67">
        <v>0</v>
      </c>
      <c r="P283" s="67">
        <v>0</v>
      </c>
      <c r="Q283" s="67">
        <v>0</v>
      </c>
      <c r="R283" s="67">
        <v>0</v>
      </c>
      <c r="S283" s="67">
        <v>1614.36</v>
      </c>
      <c r="T283" s="67">
        <v>174.95</v>
      </c>
    </row>
    <row r="284" spans="1:20" s="22" customFormat="1" ht="15">
      <c r="A284" s="63">
        <v>1</v>
      </c>
      <c r="B284" s="63">
        <v>2839</v>
      </c>
      <c r="C284" s="63" t="s">
        <v>243</v>
      </c>
      <c r="D284" s="66">
        <v>40379</v>
      </c>
      <c r="E284" s="64" t="s">
        <v>514</v>
      </c>
      <c r="F284" s="64">
        <v>2008</v>
      </c>
      <c r="G284" s="65">
        <v>1868.82</v>
      </c>
      <c r="H284" s="65">
        <v>0</v>
      </c>
      <c r="I284" s="67" t="s">
        <v>516</v>
      </c>
      <c r="J284" s="67">
        <v>1993.92</v>
      </c>
      <c r="K284" s="67">
        <v>0</v>
      </c>
      <c r="L284" s="67">
        <v>0</v>
      </c>
      <c r="M284" s="67">
        <v>0</v>
      </c>
      <c r="N284" s="67">
        <v>0</v>
      </c>
      <c r="O284" s="67">
        <v>0</v>
      </c>
      <c r="P284" s="67">
        <v>0</v>
      </c>
      <c r="Q284" s="67">
        <v>0</v>
      </c>
      <c r="R284" s="67">
        <v>0</v>
      </c>
      <c r="S284" s="67">
        <v>1868.82</v>
      </c>
      <c r="T284" s="67">
        <v>1993.92</v>
      </c>
    </row>
    <row r="285" spans="1:20" s="22" customFormat="1" ht="15">
      <c r="A285" s="63">
        <v>1</v>
      </c>
      <c r="B285" s="63">
        <v>2849</v>
      </c>
      <c r="C285" s="63" t="s">
        <v>244</v>
      </c>
      <c r="D285" s="66">
        <v>40422</v>
      </c>
      <c r="E285" s="64" t="s">
        <v>514</v>
      </c>
      <c r="F285" s="64">
        <v>2003</v>
      </c>
      <c r="G285" s="65">
        <v>1097.25</v>
      </c>
      <c r="H285" s="65">
        <v>0</v>
      </c>
      <c r="I285" s="67" t="s">
        <v>516</v>
      </c>
      <c r="J285" s="67">
        <v>0</v>
      </c>
      <c r="K285" s="67">
        <v>0</v>
      </c>
      <c r="L285" s="67">
        <v>0</v>
      </c>
      <c r="M285" s="67">
        <v>0</v>
      </c>
      <c r="N285" s="67">
        <v>0</v>
      </c>
      <c r="O285" s="67">
        <v>0</v>
      </c>
      <c r="P285" s="67">
        <v>0</v>
      </c>
      <c r="Q285" s="67">
        <v>0</v>
      </c>
      <c r="R285" s="67">
        <v>0</v>
      </c>
      <c r="S285" s="67">
        <v>1097.25</v>
      </c>
      <c r="T285" s="67">
        <v>0</v>
      </c>
    </row>
    <row r="286" spans="1:20" s="22" customFormat="1" ht="15">
      <c r="A286" s="63">
        <v>1</v>
      </c>
      <c r="B286" s="63">
        <v>2850</v>
      </c>
      <c r="C286" s="63" t="s">
        <v>245</v>
      </c>
      <c r="D286" s="66">
        <v>40422</v>
      </c>
      <c r="E286" s="64" t="s">
        <v>514</v>
      </c>
      <c r="F286" s="64">
        <v>2003</v>
      </c>
      <c r="G286" s="65">
        <v>1097.25</v>
      </c>
      <c r="H286" s="65">
        <v>0</v>
      </c>
      <c r="I286" s="67" t="s">
        <v>516</v>
      </c>
      <c r="J286" s="67">
        <v>0</v>
      </c>
      <c r="K286" s="67">
        <v>0</v>
      </c>
      <c r="L286" s="67">
        <v>0</v>
      </c>
      <c r="M286" s="67">
        <v>0</v>
      </c>
      <c r="N286" s="67">
        <v>0</v>
      </c>
      <c r="O286" s="67">
        <v>0</v>
      </c>
      <c r="P286" s="67">
        <v>0</v>
      </c>
      <c r="Q286" s="67">
        <v>0</v>
      </c>
      <c r="R286" s="67">
        <v>0</v>
      </c>
      <c r="S286" s="67">
        <v>1097.25</v>
      </c>
      <c r="T286" s="67">
        <v>0</v>
      </c>
    </row>
    <row r="287" spans="1:20" s="22" customFormat="1" ht="15">
      <c r="A287" s="63">
        <v>1</v>
      </c>
      <c r="B287" s="63">
        <v>2853</v>
      </c>
      <c r="C287" s="63" t="s">
        <v>246</v>
      </c>
      <c r="D287" s="66">
        <v>40422</v>
      </c>
      <c r="E287" s="64" t="s">
        <v>514</v>
      </c>
      <c r="F287" s="64">
        <v>2003</v>
      </c>
      <c r="G287" s="65">
        <v>1209.72</v>
      </c>
      <c r="H287" s="65">
        <v>0</v>
      </c>
      <c r="I287" s="67" t="s">
        <v>516</v>
      </c>
      <c r="J287" s="67">
        <v>0</v>
      </c>
      <c r="K287" s="67">
        <v>0</v>
      </c>
      <c r="L287" s="67">
        <v>0</v>
      </c>
      <c r="M287" s="67">
        <v>0</v>
      </c>
      <c r="N287" s="67">
        <v>0</v>
      </c>
      <c r="O287" s="67">
        <v>0</v>
      </c>
      <c r="P287" s="67">
        <v>0</v>
      </c>
      <c r="Q287" s="67">
        <v>0</v>
      </c>
      <c r="R287" s="67">
        <v>0</v>
      </c>
      <c r="S287" s="67">
        <v>1209.72</v>
      </c>
      <c r="T287" s="67">
        <v>0</v>
      </c>
    </row>
    <row r="288" spans="1:20" s="22" customFormat="1" ht="15">
      <c r="A288" s="63">
        <v>1</v>
      </c>
      <c r="B288" s="63">
        <v>2854</v>
      </c>
      <c r="C288" s="63" t="s">
        <v>247</v>
      </c>
      <c r="D288" s="66">
        <v>40422</v>
      </c>
      <c r="E288" s="64" t="s">
        <v>514</v>
      </c>
      <c r="F288" s="64">
        <v>2003</v>
      </c>
      <c r="G288" s="65">
        <v>1097.25</v>
      </c>
      <c r="H288" s="65">
        <v>0</v>
      </c>
      <c r="I288" s="67" t="s">
        <v>516</v>
      </c>
      <c r="J288" s="67">
        <v>0</v>
      </c>
      <c r="K288" s="67">
        <v>0</v>
      </c>
      <c r="L288" s="67">
        <v>0</v>
      </c>
      <c r="M288" s="67">
        <v>0</v>
      </c>
      <c r="N288" s="67">
        <v>0</v>
      </c>
      <c r="O288" s="67">
        <v>0</v>
      </c>
      <c r="P288" s="67">
        <v>0</v>
      </c>
      <c r="Q288" s="67">
        <v>0</v>
      </c>
      <c r="R288" s="67">
        <v>0</v>
      </c>
      <c r="S288" s="67">
        <v>1097.25</v>
      </c>
      <c r="T288" s="67">
        <v>0</v>
      </c>
    </row>
    <row r="289" spans="1:20" s="22" customFormat="1" ht="15">
      <c r="A289" s="63">
        <v>1</v>
      </c>
      <c r="B289" s="63">
        <v>2856</v>
      </c>
      <c r="C289" s="63" t="s">
        <v>248</v>
      </c>
      <c r="D289" s="66">
        <v>40429</v>
      </c>
      <c r="E289" s="64" t="s">
        <v>514</v>
      </c>
      <c r="F289" s="64">
        <v>2018</v>
      </c>
      <c r="G289" s="65">
        <v>1537.47</v>
      </c>
      <c r="H289" s="65">
        <v>0</v>
      </c>
      <c r="I289" s="67" t="s">
        <v>516</v>
      </c>
      <c r="J289" s="67">
        <v>0</v>
      </c>
      <c r="K289" s="67">
        <v>0</v>
      </c>
      <c r="L289" s="67">
        <v>0</v>
      </c>
      <c r="M289" s="67">
        <v>0</v>
      </c>
      <c r="N289" s="67">
        <v>0</v>
      </c>
      <c r="O289" s="67">
        <v>0</v>
      </c>
      <c r="P289" s="67">
        <v>0</v>
      </c>
      <c r="Q289" s="67">
        <v>0</v>
      </c>
      <c r="R289" s="67">
        <v>0</v>
      </c>
      <c r="S289" s="67">
        <v>1537.47</v>
      </c>
      <c r="T289" s="67">
        <v>0</v>
      </c>
    </row>
    <row r="290" spans="1:20" s="22" customFormat="1" ht="15">
      <c r="A290" s="63">
        <v>1</v>
      </c>
      <c r="B290" s="63">
        <v>2857</v>
      </c>
      <c r="C290" s="63" t="s">
        <v>249</v>
      </c>
      <c r="D290" s="66">
        <v>40431</v>
      </c>
      <c r="E290" s="64" t="s">
        <v>514</v>
      </c>
      <c r="F290" s="64">
        <v>2009</v>
      </c>
      <c r="G290" s="65">
        <v>1614.37</v>
      </c>
      <c r="H290" s="65">
        <v>0</v>
      </c>
      <c r="I290" s="67" t="s">
        <v>516</v>
      </c>
      <c r="J290" s="67">
        <v>0</v>
      </c>
      <c r="K290" s="67">
        <v>0</v>
      </c>
      <c r="L290" s="67">
        <v>0</v>
      </c>
      <c r="M290" s="67">
        <v>0</v>
      </c>
      <c r="N290" s="67">
        <v>0</v>
      </c>
      <c r="O290" s="67">
        <v>0</v>
      </c>
      <c r="P290" s="67">
        <v>0</v>
      </c>
      <c r="Q290" s="67">
        <v>0</v>
      </c>
      <c r="R290" s="67">
        <v>0</v>
      </c>
      <c r="S290" s="67">
        <v>1614.37</v>
      </c>
      <c r="T290" s="67">
        <v>0</v>
      </c>
    </row>
    <row r="291" spans="1:20" s="22" customFormat="1" ht="15">
      <c r="A291" s="63">
        <v>1</v>
      </c>
      <c r="B291" s="63">
        <v>2860</v>
      </c>
      <c r="C291" s="63" t="s">
        <v>250</v>
      </c>
      <c r="D291" s="66">
        <v>40455</v>
      </c>
      <c r="E291" s="64" t="s">
        <v>514</v>
      </c>
      <c r="F291" s="64">
        <v>2003</v>
      </c>
      <c r="G291" s="65">
        <v>1097.25</v>
      </c>
      <c r="H291" s="65">
        <v>0</v>
      </c>
      <c r="I291" s="67" t="s">
        <v>516</v>
      </c>
      <c r="J291" s="67">
        <v>0</v>
      </c>
      <c r="K291" s="67">
        <v>0</v>
      </c>
      <c r="L291" s="67">
        <v>0</v>
      </c>
      <c r="M291" s="67">
        <v>0</v>
      </c>
      <c r="N291" s="67">
        <v>0</v>
      </c>
      <c r="O291" s="67">
        <v>0</v>
      </c>
      <c r="P291" s="67">
        <v>0</v>
      </c>
      <c r="Q291" s="67">
        <v>0</v>
      </c>
      <c r="R291" s="67">
        <v>0</v>
      </c>
      <c r="S291" s="67">
        <v>1097.25</v>
      </c>
      <c r="T291" s="67">
        <v>0</v>
      </c>
    </row>
    <row r="292" spans="1:20" s="22" customFormat="1" ht="15">
      <c r="A292" s="63">
        <v>1</v>
      </c>
      <c r="B292" s="63">
        <v>2863</v>
      </c>
      <c r="C292" s="63" t="s">
        <v>251</v>
      </c>
      <c r="D292" s="66">
        <v>40455</v>
      </c>
      <c r="E292" s="64" t="s">
        <v>514</v>
      </c>
      <c r="F292" s="64">
        <v>2003</v>
      </c>
      <c r="G292" s="65">
        <v>1097.25</v>
      </c>
      <c r="H292" s="65">
        <v>0</v>
      </c>
      <c r="I292" s="67" t="s">
        <v>516</v>
      </c>
      <c r="J292" s="67">
        <v>0</v>
      </c>
      <c r="K292" s="67">
        <v>0</v>
      </c>
      <c r="L292" s="67">
        <v>0</v>
      </c>
      <c r="M292" s="67">
        <v>0</v>
      </c>
      <c r="N292" s="67">
        <v>0</v>
      </c>
      <c r="O292" s="67">
        <v>0</v>
      </c>
      <c r="P292" s="67">
        <v>0</v>
      </c>
      <c r="Q292" s="67">
        <v>0</v>
      </c>
      <c r="R292" s="67">
        <v>0</v>
      </c>
      <c r="S292" s="67">
        <v>1097.25</v>
      </c>
      <c r="T292" s="67">
        <v>0</v>
      </c>
    </row>
    <row r="293" spans="1:20" s="22" customFormat="1" ht="15">
      <c r="A293" s="63">
        <v>1</v>
      </c>
      <c r="B293" s="63">
        <v>2864</v>
      </c>
      <c r="C293" s="63" t="s">
        <v>252</v>
      </c>
      <c r="D293" s="66">
        <v>40455</v>
      </c>
      <c r="E293" s="64" t="s">
        <v>514</v>
      </c>
      <c r="F293" s="64">
        <v>2003</v>
      </c>
      <c r="G293" s="65">
        <v>1270.2</v>
      </c>
      <c r="H293" s="65">
        <v>0</v>
      </c>
      <c r="I293" s="67" t="s">
        <v>516</v>
      </c>
      <c r="J293" s="67">
        <v>708.95</v>
      </c>
      <c r="K293" s="67">
        <v>0</v>
      </c>
      <c r="L293" s="67">
        <v>0</v>
      </c>
      <c r="M293" s="67">
        <v>0</v>
      </c>
      <c r="N293" s="67">
        <v>0</v>
      </c>
      <c r="O293" s="67">
        <v>0</v>
      </c>
      <c r="P293" s="67">
        <v>0</v>
      </c>
      <c r="Q293" s="67">
        <v>0</v>
      </c>
      <c r="R293" s="67">
        <v>0</v>
      </c>
      <c r="S293" s="67">
        <v>1270.2</v>
      </c>
      <c r="T293" s="67">
        <v>708.95</v>
      </c>
    </row>
    <row r="294" spans="1:20" s="22" customFormat="1" ht="15">
      <c r="A294" s="63">
        <v>1</v>
      </c>
      <c r="B294" s="63">
        <v>2866</v>
      </c>
      <c r="C294" s="63" t="s">
        <v>253</v>
      </c>
      <c r="D294" s="66">
        <v>40455</v>
      </c>
      <c r="E294" s="64" t="s">
        <v>514</v>
      </c>
      <c r="F294" s="64">
        <v>2003</v>
      </c>
      <c r="G294" s="65">
        <v>1097.25</v>
      </c>
      <c r="H294" s="65">
        <v>0</v>
      </c>
      <c r="I294" s="67" t="s">
        <v>516</v>
      </c>
      <c r="J294" s="67">
        <v>930.5</v>
      </c>
      <c r="K294" s="67">
        <v>0</v>
      </c>
      <c r="L294" s="67">
        <v>0</v>
      </c>
      <c r="M294" s="67">
        <v>0</v>
      </c>
      <c r="N294" s="67">
        <v>0</v>
      </c>
      <c r="O294" s="67">
        <v>0</v>
      </c>
      <c r="P294" s="67">
        <v>0</v>
      </c>
      <c r="Q294" s="67">
        <v>0</v>
      </c>
      <c r="R294" s="67">
        <v>0</v>
      </c>
      <c r="S294" s="67">
        <v>1097.25</v>
      </c>
      <c r="T294" s="67">
        <v>930.5</v>
      </c>
    </row>
    <row r="295" spans="1:20" s="22" customFormat="1" ht="15">
      <c r="A295" s="63">
        <v>1</v>
      </c>
      <c r="B295" s="63">
        <v>2867</v>
      </c>
      <c r="C295" s="63" t="s">
        <v>254</v>
      </c>
      <c r="D295" s="66">
        <v>40455</v>
      </c>
      <c r="E295" s="64" t="s">
        <v>514</v>
      </c>
      <c r="F295" s="64">
        <v>2003</v>
      </c>
      <c r="G295" s="65">
        <v>1209.71</v>
      </c>
      <c r="H295" s="65">
        <v>0</v>
      </c>
      <c r="I295" s="67" t="s">
        <v>516</v>
      </c>
      <c r="J295" s="67">
        <v>0</v>
      </c>
      <c r="K295" s="67">
        <v>0</v>
      </c>
      <c r="L295" s="67">
        <v>0</v>
      </c>
      <c r="M295" s="67">
        <v>0</v>
      </c>
      <c r="N295" s="67">
        <v>0</v>
      </c>
      <c r="O295" s="67">
        <v>0</v>
      </c>
      <c r="P295" s="67">
        <v>0</v>
      </c>
      <c r="Q295" s="67">
        <v>0</v>
      </c>
      <c r="R295" s="67">
        <v>0</v>
      </c>
      <c r="S295" s="67">
        <v>1209.71</v>
      </c>
      <c r="T295" s="67">
        <v>0</v>
      </c>
    </row>
    <row r="296" spans="1:20" s="22" customFormat="1" ht="15">
      <c r="A296" s="63">
        <v>1</v>
      </c>
      <c r="B296" s="63">
        <v>2869</v>
      </c>
      <c r="C296" s="63" t="s">
        <v>255</v>
      </c>
      <c r="D296" s="66">
        <v>40455</v>
      </c>
      <c r="E296" s="64" t="s">
        <v>514</v>
      </c>
      <c r="F296" s="64">
        <v>2003</v>
      </c>
      <c r="G296" s="65">
        <v>1097.25</v>
      </c>
      <c r="H296" s="65">
        <v>0</v>
      </c>
      <c r="I296" s="67" t="s">
        <v>516</v>
      </c>
      <c r="J296" s="67">
        <v>0</v>
      </c>
      <c r="K296" s="67">
        <v>0</v>
      </c>
      <c r="L296" s="67">
        <v>0</v>
      </c>
      <c r="M296" s="67">
        <v>0</v>
      </c>
      <c r="N296" s="67">
        <v>0</v>
      </c>
      <c r="O296" s="67">
        <v>0</v>
      </c>
      <c r="P296" s="67">
        <v>0</v>
      </c>
      <c r="Q296" s="67">
        <v>0</v>
      </c>
      <c r="R296" s="67">
        <v>0</v>
      </c>
      <c r="S296" s="67">
        <v>1097.25</v>
      </c>
      <c r="T296" s="67">
        <v>0</v>
      </c>
    </row>
    <row r="297" spans="1:20" s="22" customFormat="1" ht="15">
      <c r="A297" s="63">
        <v>1</v>
      </c>
      <c r="B297" s="63">
        <v>2870</v>
      </c>
      <c r="C297" s="63" t="s">
        <v>256</v>
      </c>
      <c r="D297" s="66">
        <v>40455</v>
      </c>
      <c r="E297" s="64" t="s">
        <v>514</v>
      </c>
      <c r="F297" s="64">
        <v>2042</v>
      </c>
      <c r="G297" s="65">
        <v>1209.73</v>
      </c>
      <c r="H297" s="65">
        <v>0</v>
      </c>
      <c r="I297" s="67" t="s">
        <v>516</v>
      </c>
      <c r="J297" s="67">
        <v>0</v>
      </c>
      <c r="K297" s="67">
        <v>0</v>
      </c>
      <c r="L297" s="67">
        <v>0</v>
      </c>
      <c r="M297" s="67">
        <v>0</v>
      </c>
      <c r="N297" s="67">
        <v>0</v>
      </c>
      <c r="O297" s="67">
        <v>0</v>
      </c>
      <c r="P297" s="67">
        <v>0</v>
      </c>
      <c r="Q297" s="67">
        <v>0</v>
      </c>
      <c r="R297" s="67">
        <v>0</v>
      </c>
      <c r="S297" s="67">
        <v>1209.73</v>
      </c>
      <c r="T297" s="67">
        <v>0</v>
      </c>
    </row>
    <row r="298" spans="1:20" s="22" customFormat="1" ht="15">
      <c r="A298" s="63">
        <v>1</v>
      </c>
      <c r="B298" s="63">
        <v>2871</v>
      </c>
      <c r="C298" s="63" t="s">
        <v>257</v>
      </c>
      <c r="D298" s="66">
        <v>40455</v>
      </c>
      <c r="E298" s="64" t="s">
        <v>514</v>
      </c>
      <c r="F298" s="64">
        <v>2003</v>
      </c>
      <c r="G298" s="65">
        <v>1209.72</v>
      </c>
      <c r="H298" s="65">
        <v>0</v>
      </c>
      <c r="I298" s="67" t="s">
        <v>516</v>
      </c>
      <c r="J298" s="67">
        <v>0</v>
      </c>
      <c r="K298" s="67">
        <v>0</v>
      </c>
      <c r="L298" s="67">
        <v>0</v>
      </c>
      <c r="M298" s="67">
        <v>0</v>
      </c>
      <c r="N298" s="67">
        <v>0</v>
      </c>
      <c r="O298" s="67">
        <v>0</v>
      </c>
      <c r="P298" s="67">
        <v>0</v>
      </c>
      <c r="Q298" s="67">
        <v>0</v>
      </c>
      <c r="R298" s="67">
        <v>0</v>
      </c>
      <c r="S298" s="67">
        <v>1209.72</v>
      </c>
      <c r="T298" s="67">
        <v>0</v>
      </c>
    </row>
    <row r="299" spans="1:20" s="22" customFormat="1" ht="15">
      <c r="A299" s="63">
        <v>16</v>
      </c>
      <c r="B299" s="63">
        <v>2873</v>
      </c>
      <c r="C299" s="63" t="s">
        <v>447</v>
      </c>
      <c r="D299" s="66">
        <v>40455</v>
      </c>
      <c r="E299" s="64" t="s">
        <v>514</v>
      </c>
      <c r="F299" s="64">
        <v>2037</v>
      </c>
      <c r="G299" s="65">
        <v>3952.26</v>
      </c>
      <c r="H299" s="65">
        <v>0</v>
      </c>
      <c r="I299" s="67" t="s">
        <v>516</v>
      </c>
      <c r="J299" s="67">
        <v>0</v>
      </c>
      <c r="K299" s="67">
        <v>0</v>
      </c>
      <c r="L299" s="67">
        <v>0</v>
      </c>
      <c r="M299" s="67">
        <v>0</v>
      </c>
      <c r="N299" s="67">
        <v>0</v>
      </c>
      <c r="O299" s="67">
        <v>0</v>
      </c>
      <c r="P299" s="67">
        <v>0</v>
      </c>
      <c r="Q299" s="67">
        <v>0</v>
      </c>
      <c r="R299" s="67">
        <v>0</v>
      </c>
      <c r="S299" s="67">
        <v>3952.26</v>
      </c>
      <c r="T299" s="67">
        <v>0</v>
      </c>
    </row>
    <row r="300" spans="1:20" s="22" customFormat="1" ht="15">
      <c r="A300" s="63">
        <v>25</v>
      </c>
      <c r="B300" s="63">
        <v>2878</v>
      </c>
      <c r="C300" s="63" t="s">
        <v>460</v>
      </c>
      <c r="D300" s="66">
        <v>40457</v>
      </c>
      <c r="E300" s="64" t="s">
        <v>514</v>
      </c>
      <c r="F300" s="64">
        <v>2009</v>
      </c>
      <c r="G300" s="65">
        <v>1614.36</v>
      </c>
      <c r="H300" s="65">
        <v>0</v>
      </c>
      <c r="I300" s="67" t="s">
        <v>516</v>
      </c>
      <c r="J300" s="67">
        <v>0</v>
      </c>
      <c r="K300" s="67">
        <v>0</v>
      </c>
      <c r="L300" s="67">
        <v>174.95</v>
      </c>
      <c r="M300" s="67">
        <v>0</v>
      </c>
      <c r="N300" s="67">
        <v>0</v>
      </c>
      <c r="O300" s="67">
        <v>0</v>
      </c>
      <c r="P300" s="67">
        <v>0</v>
      </c>
      <c r="Q300" s="67">
        <v>0</v>
      </c>
      <c r="R300" s="67">
        <v>0</v>
      </c>
      <c r="S300" s="67">
        <v>1614.36</v>
      </c>
      <c r="T300" s="67">
        <v>174.95</v>
      </c>
    </row>
    <row r="301" spans="1:20" s="22" customFormat="1" ht="15">
      <c r="A301" s="63">
        <v>1</v>
      </c>
      <c r="B301" s="63">
        <v>2882</v>
      </c>
      <c r="C301" s="63" t="s">
        <v>258</v>
      </c>
      <c r="D301" s="66">
        <v>40485</v>
      </c>
      <c r="E301" s="64" t="s">
        <v>514</v>
      </c>
      <c r="F301" s="64">
        <v>2003</v>
      </c>
      <c r="G301" s="65">
        <v>1209.71</v>
      </c>
      <c r="H301" s="65">
        <v>0</v>
      </c>
      <c r="I301" s="67" t="s">
        <v>516</v>
      </c>
      <c r="J301" s="67">
        <v>0</v>
      </c>
      <c r="K301" s="67">
        <v>0</v>
      </c>
      <c r="L301" s="67">
        <v>0</v>
      </c>
      <c r="M301" s="67">
        <v>0</v>
      </c>
      <c r="N301" s="67">
        <v>0</v>
      </c>
      <c r="O301" s="67">
        <v>0</v>
      </c>
      <c r="P301" s="67">
        <v>0</v>
      </c>
      <c r="Q301" s="67">
        <v>0</v>
      </c>
      <c r="R301" s="67">
        <v>0</v>
      </c>
      <c r="S301" s="67">
        <v>1209.71</v>
      </c>
      <c r="T301" s="67">
        <v>0</v>
      </c>
    </row>
    <row r="302" spans="1:20" s="22" customFormat="1" ht="15">
      <c r="A302" s="63">
        <v>1</v>
      </c>
      <c r="B302" s="63">
        <v>2887</v>
      </c>
      <c r="C302" s="63" t="s">
        <v>259</v>
      </c>
      <c r="D302" s="66">
        <v>40513</v>
      </c>
      <c r="E302" s="64" t="s">
        <v>514</v>
      </c>
      <c r="F302" s="64">
        <v>2009</v>
      </c>
      <c r="G302" s="65">
        <v>1614.37</v>
      </c>
      <c r="H302" s="65">
        <v>0</v>
      </c>
      <c r="I302" s="67" t="s">
        <v>516</v>
      </c>
      <c r="J302" s="67">
        <v>0</v>
      </c>
      <c r="K302" s="67">
        <v>0</v>
      </c>
      <c r="L302" s="67">
        <v>0</v>
      </c>
      <c r="M302" s="67">
        <v>0</v>
      </c>
      <c r="N302" s="67">
        <v>0</v>
      </c>
      <c r="O302" s="67">
        <v>0</v>
      </c>
      <c r="P302" s="67">
        <v>0</v>
      </c>
      <c r="Q302" s="67">
        <v>0</v>
      </c>
      <c r="R302" s="67">
        <v>0</v>
      </c>
      <c r="S302" s="67">
        <v>1614.37</v>
      </c>
      <c r="T302" s="67">
        <v>0</v>
      </c>
    </row>
    <row r="303" spans="1:20" s="22" customFormat="1" ht="15">
      <c r="A303" s="63">
        <v>1</v>
      </c>
      <c r="B303" s="63">
        <v>2889</v>
      </c>
      <c r="C303" s="63" t="s">
        <v>260</v>
      </c>
      <c r="D303" s="66">
        <v>40575</v>
      </c>
      <c r="E303" s="64" t="s">
        <v>514</v>
      </c>
      <c r="F303" s="64">
        <v>2008</v>
      </c>
      <c r="G303" s="65">
        <v>1868.82</v>
      </c>
      <c r="H303" s="65">
        <v>0</v>
      </c>
      <c r="I303" s="67" t="s">
        <v>516</v>
      </c>
      <c r="J303" s="67">
        <v>0</v>
      </c>
      <c r="K303" s="67">
        <v>0</v>
      </c>
      <c r="L303" s="67">
        <v>0</v>
      </c>
      <c r="M303" s="67">
        <v>0</v>
      </c>
      <c r="N303" s="67">
        <v>0</v>
      </c>
      <c r="O303" s="67">
        <v>0</v>
      </c>
      <c r="P303" s="67">
        <v>0</v>
      </c>
      <c r="Q303" s="67">
        <v>0</v>
      </c>
      <c r="R303" s="67">
        <v>0</v>
      </c>
      <c r="S303" s="67">
        <v>1868.82</v>
      </c>
      <c r="T303" s="67">
        <v>0</v>
      </c>
    </row>
    <row r="304" spans="1:20" s="22" customFormat="1" ht="15">
      <c r="A304" s="63">
        <v>1</v>
      </c>
      <c r="B304" s="63">
        <v>2890</v>
      </c>
      <c r="C304" s="63" t="s">
        <v>261</v>
      </c>
      <c r="D304" s="66">
        <v>40575</v>
      </c>
      <c r="E304" s="64" t="s">
        <v>514</v>
      </c>
      <c r="F304" s="64">
        <v>2003</v>
      </c>
      <c r="G304" s="65">
        <v>1097.25</v>
      </c>
      <c r="H304" s="65">
        <v>0</v>
      </c>
      <c r="I304" s="67" t="s">
        <v>516</v>
      </c>
      <c r="J304" s="67">
        <v>0</v>
      </c>
      <c r="K304" s="67">
        <v>0</v>
      </c>
      <c r="L304" s="67">
        <v>0</v>
      </c>
      <c r="M304" s="67">
        <v>0</v>
      </c>
      <c r="N304" s="67">
        <v>0</v>
      </c>
      <c r="O304" s="67">
        <v>0</v>
      </c>
      <c r="P304" s="67">
        <v>0</v>
      </c>
      <c r="Q304" s="67">
        <v>0</v>
      </c>
      <c r="R304" s="67">
        <v>0</v>
      </c>
      <c r="S304" s="67">
        <v>1097.25</v>
      </c>
      <c r="T304" s="67">
        <v>0</v>
      </c>
    </row>
    <row r="305" spans="1:20" s="22" customFormat="1" ht="15">
      <c r="A305" s="63">
        <v>1</v>
      </c>
      <c r="B305" s="63">
        <v>2891</v>
      </c>
      <c r="C305" s="63" t="s">
        <v>262</v>
      </c>
      <c r="D305" s="66">
        <v>40575</v>
      </c>
      <c r="E305" s="64" t="s">
        <v>514</v>
      </c>
      <c r="F305" s="64">
        <v>2003</v>
      </c>
      <c r="G305" s="65">
        <v>1152.1199999999999</v>
      </c>
      <c r="H305" s="65">
        <v>0</v>
      </c>
      <c r="I305" s="67" t="s">
        <v>516</v>
      </c>
      <c r="J305" s="67">
        <v>0</v>
      </c>
      <c r="K305" s="67">
        <v>0</v>
      </c>
      <c r="L305" s="67">
        <v>0</v>
      </c>
      <c r="M305" s="67">
        <v>0</v>
      </c>
      <c r="N305" s="67">
        <v>0</v>
      </c>
      <c r="O305" s="67">
        <v>0</v>
      </c>
      <c r="P305" s="67">
        <v>0</v>
      </c>
      <c r="Q305" s="67">
        <v>0</v>
      </c>
      <c r="R305" s="67">
        <v>0</v>
      </c>
      <c r="S305" s="67">
        <v>1152.1199999999999</v>
      </c>
      <c r="T305" s="67">
        <v>0</v>
      </c>
    </row>
    <row r="306" spans="1:20" s="22" customFormat="1" ht="15">
      <c r="A306" s="63">
        <v>1</v>
      </c>
      <c r="B306" s="63">
        <v>2894</v>
      </c>
      <c r="C306" s="63" t="s">
        <v>263</v>
      </c>
      <c r="D306" s="66">
        <v>40575</v>
      </c>
      <c r="E306" s="64" t="s">
        <v>514</v>
      </c>
      <c r="F306" s="64">
        <v>2003</v>
      </c>
      <c r="G306" s="65">
        <v>1209.72</v>
      </c>
      <c r="H306" s="65">
        <v>0</v>
      </c>
      <c r="I306" s="67" t="s">
        <v>516</v>
      </c>
      <c r="J306" s="67">
        <v>0</v>
      </c>
      <c r="K306" s="67">
        <v>0</v>
      </c>
      <c r="L306" s="67">
        <v>0</v>
      </c>
      <c r="M306" s="67">
        <v>0</v>
      </c>
      <c r="N306" s="67">
        <v>0</v>
      </c>
      <c r="O306" s="67">
        <v>0</v>
      </c>
      <c r="P306" s="67">
        <v>0</v>
      </c>
      <c r="Q306" s="67">
        <v>0</v>
      </c>
      <c r="R306" s="67">
        <v>0</v>
      </c>
      <c r="S306" s="67">
        <v>1209.72</v>
      </c>
      <c r="T306" s="67">
        <v>0</v>
      </c>
    </row>
    <row r="307" spans="1:20" s="22" customFormat="1" ht="15">
      <c r="A307" s="63">
        <v>1</v>
      </c>
      <c r="B307" s="63">
        <v>2895</v>
      </c>
      <c r="C307" s="63" t="s">
        <v>264</v>
      </c>
      <c r="D307" s="66">
        <v>40575</v>
      </c>
      <c r="E307" s="64" t="s">
        <v>514</v>
      </c>
      <c r="F307" s="64">
        <v>2003</v>
      </c>
      <c r="G307" s="65">
        <v>1097.25</v>
      </c>
      <c r="H307" s="65">
        <v>0</v>
      </c>
      <c r="I307" s="67" t="s">
        <v>516</v>
      </c>
      <c r="J307" s="67">
        <v>0</v>
      </c>
      <c r="K307" s="67">
        <v>0</v>
      </c>
      <c r="L307" s="67">
        <v>0</v>
      </c>
      <c r="M307" s="67">
        <v>0</v>
      </c>
      <c r="N307" s="67">
        <v>0</v>
      </c>
      <c r="O307" s="67">
        <v>0</v>
      </c>
      <c r="P307" s="67">
        <v>0</v>
      </c>
      <c r="Q307" s="67">
        <v>0</v>
      </c>
      <c r="R307" s="67">
        <v>0</v>
      </c>
      <c r="S307" s="67">
        <v>1097.25</v>
      </c>
      <c r="T307" s="67">
        <v>0</v>
      </c>
    </row>
    <row r="308" spans="1:20" s="22" customFormat="1" ht="15">
      <c r="A308" s="63">
        <v>47</v>
      </c>
      <c r="B308" s="63">
        <v>2904</v>
      </c>
      <c r="C308" s="63" t="s">
        <v>475</v>
      </c>
      <c r="D308" s="66">
        <v>40605</v>
      </c>
      <c r="E308" s="64" t="s">
        <v>514</v>
      </c>
      <c r="F308" s="64">
        <v>2009</v>
      </c>
      <c r="G308" s="65">
        <v>1614.37</v>
      </c>
      <c r="H308" s="65">
        <v>0</v>
      </c>
      <c r="I308" s="67" t="s">
        <v>516</v>
      </c>
      <c r="J308" s="67">
        <v>0</v>
      </c>
      <c r="K308" s="67">
        <v>0</v>
      </c>
      <c r="L308" s="67">
        <v>0</v>
      </c>
      <c r="M308" s="67">
        <v>0</v>
      </c>
      <c r="N308" s="67">
        <v>0</v>
      </c>
      <c r="O308" s="67">
        <v>0</v>
      </c>
      <c r="P308" s="67">
        <v>0</v>
      </c>
      <c r="Q308" s="67">
        <v>0</v>
      </c>
      <c r="R308" s="67">
        <v>0</v>
      </c>
      <c r="S308" s="67">
        <v>1614.37</v>
      </c>
      <c r="T308" s="67">
        <v>0</v>
      </c>
    </row>
    <row r="309" spans="1:20" s="22" customFormat="1" ht="15">
      <c r="A309" s="63">
        <v>14</v>
      </c>
      <c r="B309" s="63">
        <v>2906</v>
      </c>
      <c r="C309" s="63" t="s">
        <v>443</v>
      </c>
      <c r="D309" s="66">
        <v>40612</v>
      </c>
      <c r="E309" s="64" t="s">
        <v>514</v>
      </c>
      <c r="F309" s="64">
        <v>2037</v>
      </c>
      <c r="G309" s="65">
        <v>3952.26</v>
      </c>
      <c r="H309" s="65">
        <v>0</v>
      </c>
      <c r="I309" s="67" t="s">
        <v>516</v>
      </c>
      <c r="J309" s="67">
        <v>0</v>
      </c>
      <c r="K309" s="67">
        <v>0</v>
      </c>
      <c r="L309" s="67">
        <v>0</v>
      </c>
      <c r="M309" s="67">
        <v>0</v>
      </c>
      <c r="N309" s="67">
        <v>0</v>
      </c>
      <c r="O309" s="67">
        <v>0</v>
      </c>
      <c r="P309" s="67">
        <v>0</v>
      </c>
      <c r="Q309" s="67">
        <v>0</v>
      </c>
      <c r="R309" s="67">
        <v>0</v>
      </c>
      <c r="S309" s="67">
        <v>3952.26</v>
      </c>
      <c r="T309" s="67">
        <v>0</v>
      </c>
    </row>
    <row r="310" spans="1:20" s="22" customFormat="1" ht="15">
      <c r="A310" s="63">
        <v>1</v>
      </c>
      <c r="B310" s="63">
        <v>2907</v>
      </c>
      <c r="C310" s="63" t="s">
        <v>265</v>
      </c>
      <c r="D310" s="66">
        <v>40623</v>
      </c>
      <c r="E310" s="64" t="s">
        <v>514</v>
      </c>
      <c r="F310" s="64">
        <v>2009</v>
      </c>
      <c r="G310" s="65">
        <v>1614.37</v>
      </c>
      <c r="H310" s="65">
        <v>0</v>
      </c>
      <c r="I310" s="67" t="s">
        <v>516</v>
      </c>
      <c r="J310" s="67">
        <v>0</v>
      </c>
      <c r="K310" s="67">
        <v>0</v>
      </c>
      <c r="L310" s="67">
        <v>0</v>
      </c>
      <c r="M310" s="67">
        <v>0</v>
      </c>
      <c r="N310" s="67">
        <v>0</v>
      </c>
      <c r="O310" s="67">
        <v>0</v>
      </c>
      <c r="P310" s="67">
        <v>0</v>
      </c>
      <c r="Q310" s="67">
        <v>0</v>
      </c>
      <c r="R310" s="67">
        <v>0</v>
      </c>
      <c r="S310" s="67">
        <v>1614.37</v>
      </c>
      <c r="T310" s="67">
        <v>0</v>
      </c>
    </row>
    <row r="311" spans="1:20" s="22" customFormat="1" ht="15">
      <c r="A311" s="63">
        <v>1</v>
      </c>
      <c r="B311" s="63">
        <v>2909</v>
      </c>
      <c r="C311" s="63" t="s">
        <v>266</v>
      </c>
      <c r="D311" s="66">
        <v>40634</v>
      </c>
      <c r="E311" s="64" t="s">
        <v>514</v>
      </c>
      <c r="F311" s="64">
        <v>2009</v>
      </c>
      <c r="G311" s="65">
        <v>1614.37</v>
      </c>
      <c r="H311" s="65">
        <v>0</v>
      </c>
      <c r="I311" s="67" t="s">
        <v>516</v>
      </c>
      <c r="J311" s="67">
        <v>0</v>
      </c>
      <c r="K311" s="67">
        <v>0</v>
      </c>
      <c r="L311" s="67">
        <v>0</v>
      </c>
      <c r="M311" s="67">
        <v>0</v>
      </c>
      <c r="N311" s="67">
        <v>0</v>
      </c>
      <c r="O311" s="67">
        <v>0</v>
      </c>
      <c r="P311" s="67">
        <v>0</v>
      </c>
      <c r="Q311" s="67">
        <v>0</v>
      </c>
      <c r="R311" s="67">
        <v>0</v>
      </c>
      <c r="S311" s="67">
        <v>1614.37</v>
      </c>
      <c r="T311" s="67">
        <v>0</v>
      </c>
    </row>
    <row r="312" spans="1:20" s="22" customFormat="1" ht="15">
      <c r="A312" s="63">
        <v>1</v>
      </c>
      <c r="B312" s="63">
        <v>2910</v>
      </c>
      <c r="C312" s="63" t="s">
        <v>267</v>
      </c>
      <c r="D312" s="66">
        <v>40639</v>
      </c>
      <c r="E312" s="64" t="s">
        <v>514</v>
      </c>
      <c r="F312" s="64">
        <v>2009</v>
      </c>
      <c r="G312" s="65">
        <v>1695.09</v>
      </c>
      <c r="H312" s="65">
        <v>0</v>
      </c>
      <c r="I312" s="67" t="s">
        <v>516</v>
      </c>
      <c r="J312" s="67">
        <v>5739.47</v>
      </c>
      <c r="K312" s="67">
        <v>0</v>
      </c>
      <c r="L312" s="67">
        <v>0</v>
      </c>
      <c r="M312" s="67">
        <v>0</v>
      </c>
      <c r="N312" s="67">
        <v>0</v>
      </c>
      <c r="O312" s="67">
        <v>0</v>
      </c>
      <c r="P312" s="67">
        <v>0</v>
      </c>
      <c r="Q312" s="67">
        <v>0</v>
      </c>
      <c r="R312" s="67">
        <v>0</v>
      </c>
      <c r="S312" s="67">
        <v>1695.09</v>
      </c>
      <c r="T312" s="67">
        <v>5739.47</v>
      </c>
    </row>
    <row r="313" spans="1:20" s="22" customFormat="1" ht="15">
      <c r="A313" s="63">
        <v>1</v>
      </c>
      <c r="B313" s="63">
        <v>2911</v>
      </c>
      <c r="C313" s="63" t="s">
        <v>268</v>
      </c>
      <c r="D313" s="66">
        <v>40644</v>
      </c>
      <c r="E313" s="64" t="s">
        <v>514</v>
      </c>
      <c r="F313" s="64">
        <v>2003</v>
      </c>
      <c r="G313" s="65">
        <v>1209.71</v>
      </c>
      <c r="H313" s="65">
        <v>0</v>
      </c>
      <c r="I313" s="67" t="s">
        <v>516</v>
      </c>
      <c r="J313" s="67">
        <v>0</v>
      </c>
      <c r="K313" s="67">
        <v>0</v>
      </c>
      <c r="L313" s="67">
        <v>0</v>
      </c>
      <c r="M313" s="67">
        <v>0</v>
      </c>
      <c r="N313" s="67">
        <v>0</v>
      </c>
      <c r="O313" s="67">
        <v>0</v>
      </c>
      <c r="P313" s="67">
        <v>0</v>
      </c>
      <c r="Q313" s="67">
        <v>0</v>
      </c>
      <c r="R313" s="67">
        <v>0</v>
      </c>
      <c r="S313" s="67">
        <v>1209.71</v>
      </c>
      <c r="T313" s="67">
        <v>0</v>
      </c>
    </row>
    <row r="314" spans="1:20" s="22" customFormat="1" ht="15">
      <c r="A314" s="63">
        <v>1</v>
      </c>
      <c r="B314" s="63">
        <v>2913</v>
      </c>
      <c r="C314" s="63" t="s">
        <v>269</v>
      </c>
      <c r="D314" s="66">
        <v>40644</v>
      </c>
      <c r="E314" s="64" t="s">
        <v>514</v>
      </c>
      <c r="F314" s="64">
        <v>2003</v>
      </c>
      <c r="G314" s="65">
        <v>1209.71</v>
      </c>
      <c r="H314" s="65">
        <v>0</v>
      </c>
      <c r="I314" s="67" t="s">
        <v>516</v>
      </c>
      <c r="J314" s="67">
        <v>0</v>
      </c>
      <c r="K314" s="67">
        <v>0</v>
      </c>
      <c r="L314" s="67">
        <v>0</v>
      </c>
      <c r="M314" s="67">
        <v>0</v>
      </c>
      <c r="N314" s="67">
        <v>0</v>
      </c>
      <c r="O314" s="67">
        <v>0</v>
      </c>
      <c r="P314" s="67">
        <v>0</v>
      </c>
      <c r="Q314" s="67">
        <v>0</v>
      </c>
      <c r="R314" s="67">
        <v>0</v>
      </c>
      <c r="S314" s="67">
        <v>1209.71</v>
      </c>
      <c r="T314" s="67">
        <v>0</v>
      </c>
    </row>
    <row r="315" spans="1:20" s="22" customFormat="1" ht="15">
      <c r="A315" s="63">
        <v>1</v>
      </c>
      <c r="B315" s="63">
        <v>2915</v>
      </c>
      <c r="C315" s="63" t="s">
        <v>270</v>
      </c>
      <c r="D315" s="66">
        <v>40647</v>
      </c>
      <c r="E315" s="64" t="s">
        <v>514</v>
      </c>
      <c r="F315" s="64">
        <v>2003</v>
      </c>
      <c r="G315" s="65">
        <v>1209.71</v>
      </c>
      <c r="H315" s="65">
        <v>0</v>
      </c>
      <c r="I315" s="67" t="s">
        <v>516</v>
      </c>
      <c r="J315" s="67">
        <v>0</v>
      </c>
      <c r="K315" s="67">
        <v>0</v>
      </c>
      <c r="L315" s="67">
        <v>0</v>
      </c>
      <c r="M315" s="67">
        <v>0</v>
      </c>
      <c r="N315" s="67">
        <v>0</v>
      </c>
      <c r="O315" s="67">
        <v>0</v>
      </c>
      <c r="P315" s="67">
        <v>0</v>
      </c>
      <c r="Q315" s="67">
        <v>0</v>
      </c>
      <c r="R315" s="67">
        <v>0</v>
      </c>
      <c r="S315" s="67">
        <v>1209.71</v>
      </c>
      <c r="T315" s="67">
        <v>0</v>
      </c>
    </row>
    <row r="316" spans="1:20" s="22" customFormat="1" ht="15">
      <c r="A316" s="63">
        <v>1</v>
      </c>
      <c r="B316" s="63">
        <v>2917</v>
      </c>
      <c r="C316" s="63" t="s">
        <v>271</v>
      </c>
      <c r="D316" s="66">
        <v>40644</v>
      </c>
      <c r="E316" s="64" t="s">
        <v>514</v>
      </c>
      <c r="F316" s="64">
        <v>2003</v>
      </c>
      <c r="G316" s="65">
        <v>1270.2</v>
      </c>
      <c r="H316" s="65">
        <v>0</v>
      </c>
      <c r="I316" s="67" t="s">
        <v>516</v>
      </c>
      <c r="J316" s="67">
        <v>0</v>
      </c>
      <c r="K316" s="67">
        <v>0</v>
      </c>
      <c r="L316" s="67">
        <v>0</v>
      </c>
      <c r="M316" s="67">
        <v>0</v>
      </c>
      <c r="N316" s="67">
        <v>0</v>
      </c>
      <c r="O316" s="67">
        <v>0</v>
      </c>
      <c r="P316" s="67">
        <v>0</v>
      </c>
      <c r="Q316" s="67">
        <v>0</v>
      </c>
      <c r="R316" s="67">
        <v>0</v>
      </c>
      <c r="S316" s="67">
        <v>1270.2</v>
      </c>
      <c r="T316" s="67">
        <v>0</v>
      </c>
    </row>
    <row r="317" spans="1:20" s="22" customFormat="1" ht="15">
      <c r="A317" s="63">
        <v>1</v>
      </c>
      <c r="B317" s="63">
        <v>2918</v>
      </c>
      <c r="C317" s="63" t="s">
        <v>272</v>
      </c>
      <c r="D317" s="66">
        <v>40644</v>
      </c>
      <c r="E317" s="64" t="s">
        <v>514</v>
      </c>
      <c r="F317" s="64">
        <v>2003</v>
      </c>
      <c r="G317" s="65">
        <v>1097.25</v>
      </c>
      <c r="H317" s="65">
        <v>0</v>
      </c>
      <c r="I317" s="67" t="s">
        <v>516</v>
      </c>
      <c r="J317" s="67">
        <v>0</v>
      </c>
      <c r="K317" s="67">
        <v>0</v>
      </c>
      <c r="L317" s="67">
        <v>0</v>
      </c>
      <c r="M317" s="67">
        <v>0</v>
      </c>
      <c r="N317" s="67">
        <v>0</v>
      </c>
      <c r="O317" s="67">
        <v>0</v>
      </c>
      <c r="P317" s="67">
        <v>0</v>
      </c>
      <c r="Q317" s="67">
        <v>0</v>
      </c>
      <c r="R317" s="67">
        <v>0</v>
      </c>
      <c r="S317" s="67">
        <v>1097.25</v>
      </c>
      <c r="T317" s="67">
        <v>0</v>
      </c>
    </row>
    <row r="318" spans="1:20" s="22" customFormat="1" ht="15">
      <c r="A318" s="63">
        <v>1</v>
      </c>
      <c r="B318" s="63">
        <v>2921</v>
      </c>
      <c r="C318" s="63" t="s">
        <v>273</v>
      </c>
      <c r="D318" s="66">
        <v>40644</v>
      </c>
      <c r="E318" s="64" t="s">
        <v>514</v>
      </c>
      <c r="F318" s="64">
        <v>2003</v>
      </c>
      <c r="G318" s="65">
        <v>1209.71</v>
      </c>
      <c r="H318" s="65">
        <v>0</v>
      </c>
      <c r="I318" s="67" t="s">
        <v>516</v>
      </c>
      <c r="J318" s="67">
        <v>0</v>
      </c>
      <c r="K318" s="67">
        <v>0</v>
      </c>
      <c r="L318" s="67">
        <v>0</v>
      </c>
      <c r="M318" s="67">
        <v>0</v>
      </c>
      <c r="N318" s="67">
        <v>0</v>
      </c>
      <c r="O318" s="67">
        <v>0</v>
      </c>
      <c r="P318" s="67">
        <v>0</v>
      </c>
      <c r="Q318" s="67">
        <v>0</v>
      </c>
      <c r="R318" s="67">
        <v>0</v>
      </c>
      <c r="S318" s="67">
        <v>1209.71</v>
      </c>
      <c r="T318" s="67">
        <v>0</v>
      </c>
    </row>
    <row r="319" spans="1:20" s="22" customFormat="1" ht="15">
      <c r="A319" s="63">
        <v>1</v>
      </c>
      <c r="B319" s="63">
        <v>2922</v>
      </c>
      <c r="C319" s="63" t="s">
        <v>274</v>
      </c>
      <c r="D319" s="66">
        <v>40644</v>
      </c>
      <c r="E319" s="64" t="s">
        <v>514</v>
      </c>
      <c r="F319" s="64">
        <v>2003</v>
      </c>
      <c r="G319" s="65">
        <v>1270.2</v>
      </c>
      <c r="H319" s="65">
        <v>0</v>
      </c>
      <c r="I319" s="67" t="s">
        <v>516</v>
      </c>
      <c r="J319" s="67">
        <v>0</v>
      </c>
      <c r="K319" s="67">
        <v>0</v>
      </c>
      <c r="L319" s="67">
        <v>0</v>
      </c>
      <c r="M319" s="67">
        <v>0</v>
      </c>
      <c r="N319" s="67">
        <v>0</v>
      </c>
      <c r="O319" s="67">
        <v>0</v>
      </c>
      <c r="P319" s="67">
        <v>0</v>
      </c>
      <c r="Q319" s="67">
        <v>0</v>
      </c>
      <c r="R319" s="67">
        <v>0</v>
      </c>
      <c r="S319" s="67">
        <v>1270.2</v>
      </c>
      <c r="T319" s="67">
        <v>0</v>
      </c>
    </row>
    <row r="320" spans="1:20" s="22" customFormat="1" ht="15">
      <c r="A320" s="63">
        <v>1</v>
      </c>
      <c r="B320" s="63">
        <v>2924</v>
      </c>
      <c r="C320" s="63" t="s">
        <v>275</v>
      </c>
      <c r="D320" s="66">
        <v>40646</v>
      </c>
      <c r="E320" s="64" t="s">
        <v>514</v>
      </c>
      <c r="F320" s="64">
        <v>2009</v>
      </c>
      <c r="G320" s="65">
        <v>1614.36</v>
      </c>
      <c r="H320" s="65">
        <v>0</v>
      </c>
      <c r="I320" s="67" t="s">
        <v>516</v>
      </c>
      <c r="J320" s="67">
        <v>0</v>
      </c>
      <c r="K320" s="67">
        <v>0</v>
      </c>
      <c r="L320" s="67">
        <v>0</v>
      </c>
      <c r="M320" s="67">
        <v>0</v>
      </c>
      <c r="N320" s="67">
        <v>0</v>
      </c>
      <c r="O320" s="67">
        <v>0</v>
      </c>
      <c r="P320" s="67">
        <v>0</v>
      </c>
      <c r="Q320" s="67">
        <v>0</v>
      </c>
      <c r="R320" s="67">
        <v>0</v>
      </c>
      <c r="S320" s="67">
        <v>1614.36</v>
      </c>
      <c r="T320" s="67">
        <v>0</v>
      </c>
    </row>
    <row r="321" spans="1:20" s="22" customFormat="1" ht="15">
      <c r="A321" s="63">
        <v>1</v>
      </c>
      <c r="B321" s="63">
        <v>2926</v>
      </c>
      <c r="C321" s="63" t="s">
        <v>276</v>
      </c>
      <c r="D321" s="66">
        <v>40665</v>
      </c>
      <c r="E321" s="64" t="s">
        <v>514</v>
      </c>
      <c r="F321" s="64">
        <v>2003</v>
      </c>
      <c r="G321" s="65">
        <v>1333.75</v>
      </c>
      <c r="H321" s="65">
        <v>0</v>
      </c>
      <c r="I321" s="67" t="s">
        <v>516</v>
      </c>
      <c r="J321" s="67">
        <v>0</v>
      </c>
      <c r="K321" s="67">
        <v>0</v>
      </c>
      <c r="L321" s="67">
        <v>0</v>
      </c>
      <c r="M321" s="67">
        <v>0</v>
      </c>
      <c r="N321" s="67">
        <v>0</v>
      </c>
      <c r="O321" s="67">
        <v>0</v>
      </c>
      <c r="P321" s="67">
        <v>0</v>
      </c>
      <c r="Q321" s="67">
        <v>0</v>
      </c>
      <c r="R321" s="67">
        <v>0</v>
      </c>
      <c r="S321" s="67">
        <v>1333.75</v>
      </c>
      <c r="T321" s="67">
        <v>0</v>
      </c>
    </row>
    <row r="322" spans="1:20" s="22" customFormat="1" ht="15">
      <c r="A322" s="63">
        <v>1</v>
      </c>
      <c r="B322" s="63">
        <v>2927</v>
      </c>
      <c r="C322" s="63" t="s">
        <v>277</v>
      </c>
      <c r="D322" s="66">
        <v>40665</v>
      </c>
      <c r="E322" s="64" t="s">
        <v>514</v>
      </c>
      <c r="F322" s="64">
        <v>2003</v>
      </c>
      <c r="G322" s="65">
        <v>1209.72</v>
      </c>
      <c r="H322" s="65">
        <v>0</v>
      </c>
      <c r="I322" s="67" t="s">
        <v>516</v>
      </c>
      <c r="J322" s="67">
        <v>0</v>
      </c>
      <c r="K322" s="67">
        <v>0</v>
      </c>
      <c r="L322" s="67">
        <v>0</v>
      </c>
      <c r="M322" s="67">
        <v>0</v>
      </c>
      <c r="N322" s="67">
        <v>0</v>
      </c>
      <c r="O322" s="67">
        <v>0</v>
      </c>
      <c r="P322" s="67">
        <v>0</v>
      </c>
      <c r="Q322" s="67">
        <v>0</v>
      </c>
      <c r="R322" s="67">
        <v>0</v>
      </c>
      <c r="S322" s="67">
        <v>1209.72</v>
      </c>
      <c r="T322" s="67">
        <v>0</v>
      </c>
    </row>
    <row r="323" spans="1:20" s="22" customFormat="1" ht="15">
      <c r="A323" s="63">
        <v>1</v>
      </c>
      <c r="B323" s="63">
        <v>2930</v>
      </c>
      <c r="C323" s="63" t="s">
        <v>278</v>
      </c>
      <c r="D323" s="66">
        <v>40665</v>
      </c>
      <c r="E323" s="64" t="s">
        <v>514</v>
      </c>
      <c r="F323" s="64">
        <v>2043</v>
      </c>
      <c r="G323" s="65">
        <v>1333.75</v>
      </c>
      <c r="H323" s="65">
        <v>0</v>
      </c>
      <c r="I323" s="67" t="s">
        <v>516</v>
      </c>
      <c r="J323" s="67">
        <v>0</v>
      </c>
      <c r="K323" s="67">
        <v>0</v>
      </c>
      <c r="L323" s="67">
        <v>0</v>
      </c>
      <c r="M323" s="67">
        <v>0</v>
      </c>
      <c r="N323" s="67">
        <v>0</v>
      </c>
      <c r="O323" s="67">
        <v>0</v>
      </c>
      <c r="P323" s="67">
        <v>0</v>
      </c>
      <c r="Q323" s="67">
        <v>0</v>
      </c>
      <c r="R323" s="67">
        <v>0</v>
      </c>
      <c r="S323" s="67">
        <v>1333.75</v>
      </c>
      <c r="T323" s="67">
        <v>0</v>
      </c>
    </row>
    <row r="324" spans="1:20" s="22" customFormat="1" ht="15">
      <c r="A324" s="63">
        <v>1</v>
      </c>
      <c r="B324" s="63">
        <v>2931</v>
      </c>
      <c r="C324" s="63" t="s">
        <v>279</v>
      </c>
      <c r="D324" s="66">
        <v>40665</v>
      </c>
      <c r="E324" s="64" t="s">
        <v>514</v>
      </c>
      <c r="F324" s="64">
        <v>2003</v>
      </c>
      <c r="G324" s="65">
        <v>1209.71</v>
      </c>
      <c r="H324" s="65">
        <v>0</v>
      </c>
      <c r="I324" s="67" t="s">
        <v>516</v>
      </c>
      <c r="J324" s="67">
        <v>708.95</v>
      </c>
      <c r="K324" s="67">
        <v>0</v>
      </c>
      <c r="L324" s="67">
        <v>0</v>
      </c>
      <c r="M324" s="67">
        <v>0</v>
      </c>
      <c r="N324" s="67">
        <v>0</v>
      </c>
      <c r="O324" s="67">
        <v>0</v>
      </c>
      <c r="P324" s="67">
        <v>0</v>
      </c>
      <c r="Q324" s="67">
        <v>0</v>
      </c>
      <c r="R324" s="67">
        <v>0</v>
      </c>
      <c r="S324" s="67">
        <v>1209.71</v>
      </c>
      <c r="T324" s="67">
        <v>708.95</v>
      </c>
    </row>
    <row r="325" spans="1:20" s="22" customFormat="1" ht="15">
      <c r="A325" s="63">
        <v>1</v>
      </c>
      <c r="B325" s="63">
        <v>2933</v>
      </c>
      <c r="C325" s="63" t="s">
        <v>280</v>
      </c>
      <c r="D325" s="66">
        <v>40665</v>
      </c>
      <c r="E325" s="64" t="s">
        <v>514</v>
      </c>
      <c r="F325" s="64">
        <v>2003</v>
      </c>
      <c r="G325" s="65">
        <v>1209.71</v>
      </c>
      <c r="H325" s="65">
        <v>0</v>
      </c>
      <c r="I325" s="67" t="s">
        <v>516</v>
      </c>
      <c r="J325" s="67">
        <v>0</v>
      </c>
      <c r="K325" s="67">
        <v>0</v>
      </c>
      <c r="L325" s="67">
        <v>0</v>
      </c>
      <c r="M325" s="67">
        <v>0</v>
      </c>
      <c r="N325" s="67">
        <v>0</v>
      </c>
      <c r="O325" s="67">
        <v>0</v>
      </c>
      <c r="P325" s="67">
        <v>0</v>
      </c>
      <c r="Q325" s="67">
        <v>0</v>
      </c>
      <c r="R325" s="67">
        <v>0</v>
      </c>
      <c r="S325" s="67">
        <v>1209.71</v>
      </c>
      <c r="T325" s="67">
        <v>0</v>
      </c>
    </row>
    <row r="326" spans="1:20" s="22" customFormat="1" ht="15">
      <c r="A326" s="63">
        <v>1</v>
      </c>
      <c r="B326" s="63">
        <v>2936</v>
      </c>
      <c r="C326" s="63" t="s">
        <v>281</v>
      </c>
      <c r="D326" s="66">
        <v>40665</v>
      </c>
      <c r="E326" s="64" t="s">
        <v>514</v>
      </c>
      <c r="F326" s="64">
        <v>2003</v>
      </c>
      <c r="G326" s="65">
        <v>1209.71</v>
      </c>
      <c r="H326" s="65">
        <v>0</v>
      </c>
      <c r="I326" s="67" t="s">
        <v>516</v>
      </c>
      <c r="J326" s="67">
        <v>0</v>
      </c>
      <c r="K326" s="67">
        <v>0</v>
      </c>
      <c r="L326" s="67">
        <v>0</v>
      </c>
      <c r="M326" s="67">
        <v>0</v>
      </c>
      <c r="N326" s="67">
        <v>0</v>
      </c>
      <c r="O326" s="67">
        <v>0</v>
      </c>
      <c r="P326" s="67">
        <v>0</v>
      </c>
      <c r="Q326" s="67">
        <v>0</v>
      </c>
      <c r="R326" s="67">
        <v>0</v>
      </c>
      <c r="S326" s="67">
        <v>1209.71</v>
      </c>
      <c r="T326" s="67">
        <v>0</v>
      </c>
    </row>
    <row r="327" spans="1:20" s="22" customFormat="1" ht="15">
      <c r="A327" s="63">
        <v>1</v>
      </c>
      <c r="B327" s="63">
        <v>2937</v>
      </c>
      <c r="C327" s="63" t="s">
        <v>282</v>
      </c>
      <c r="D327" s="66">
        <v>40665</v>
      </c>
      <c r="E327" s="64" t="s">
        <v>514</v>
      </c>
      <c r="F327" s="64">
        <v>2003</v>
      </c>
      <c r="G327" s="65">
        <v>1097.25</v>
      </c>
      <c r="H327" s="65">
        <v>0</v>
      </c>
      <c r="I327" s="67" t="s">
        <v>516</v>
      </c>
      <c r="J327" s="67">
        <v>0</v>
      </c>
      <c r="K327" s="67">
        <v>0</v>
      </c>
      <c r="L327" s="67">
        <v>0</v>
      </c>
      <c r="M327" s="67">
        <v>0</v>
      </c>
      <c r="N327" s="67">
        <v>0</v>
      </c>
      <c r="O327" s="67">
        <v>0</v>
      </c>
      <c r="P327" s="67">
        <v>0</v>
      </c>
      <c r="Q327" s="67">
        <v>0</v>
      </c>
      <c r="R327" s="67">
        <v>0</v>
      </c>
      <c r="S327" s="67">
        <v>1097.25</v>
      </c>
      <c r="T327" s="67">
        <v>0</v>
      </c>
    </row>
    <row r="328" spans="1:20" s="22" customFormat="1" ht="15">
      <c r="A328" s="63">
        <v>1</v>
      </c>
      <c r="B328" s="63">
        <v>2941</v>
      </c>
      <c r="C328" s="63" t="s">
        <v>283</v>
      </c>
      <c r="D328" s="66">
        <v>40672</v>
      </c>
      <c r="E328" s="64" t="s">
        <v>514</v>
      </c>
      <c r="F328" s="64">
        <v>2009</v>
      </c>
      <c r="G328" s="65">
        <v>1614.36</v>
      </c>
      <c r="H328" s="65">
        <v>0</v>
      </c>
      <c r="I328" s="67" t="s">
        <v>516</v>
      </c>
      <c r="J328" s="67">
        <v>708.95</v>
      </c>
      <c r="K328" s="67">
        <v>0</v>
      </c>
      <c r="L328" s="67">
        <v>0</v>
      </c>
      <c r="M328" s="67">
        <v>0</v>
      </c>
      <c r="N328" s="67">
        <v>0</v>
      </c>
      <c r="O328" s="67">
        <v>0</v>
      </c>
      <c r="P328" s="67">
        <v>0</v>
      </c>
      <c r="Q328" s="67">
        <v>0</v>
      </c>
      <c r="R328" s="67">
        <v>0</v>
      </c>
      <c r="S328" s="67">
        <v>1614.36</v>
      </c>
      <c r="T328" s="67">
        <v>708.95</v>
      </c>
    </row>
    <row r="329" spans="1:20" s="22" customFormat="1" ht="15">
      <c r="A329" s="63">
        <v>1</v>
      </c>
      <c r="B329" s="63">
        <v>2942</v>
      </c>
      <c r="C329" s="63" t="s">
        <v>284</v>
      </c>
      <c r="D329" s="66">
        <v>40682</v>
      </c>
      <c r="E329" s="64" t="s">
        <v>514</v>
      </c>
      <c r="F329" s="64">
        <v>2003</v>
      </c>
      <c r="G329" s="65">
        <v>1209.72</v>
      </c>
      <c r="H329" s="65">
        <v>0</v>
      </c>
      <c r="I329" s="67" t="s">
        <v>516</v>
      </c>
      <c r="J329" s="67">
        <v>0</v>
      </c>
      <c r="K329" s="67">
        <v>0</v>
      </c>
      <c r="L329" s="67">
        <v>0</v>
      </c>
      <c r="M329" s="67">
        <v>0</v>
      </c>
      <c r="N329" s="67">
        <v>0</v>
      </c>
      <c r="O329" s="67">
        <v>0</v>
      </c>
      <c r="P329" s="67">
        <v>0</v>
      </c>
      <c r="Q329" s="67">
        <v>0</v>
      </c>
      <c r="R329" s="67">
        <v>0</v>
      </c>
      <c r="S329" s="67">
        <v>1209.72</v>
      </c>
      <c r="T329" s="67">
        <v>0</v>
      </c>
    </row>
    <row r="330" spans="1:20" s="22" customFormat="1" ht="15">
      <c r="A330" s="63">
        <v>1</v>
      </c>
      <c r="B330" s="63">
        <v>2943</v>
      </c>
      <c r="C330" s="63" t="s">
        <v>285</v>
      </c>
      <c r="D330" s="66">
        <v>40682</v>
      </c>
      <c r="E330" s="64" t="s">
        <v>514</v>
      </c>
      <c r="F330" s="64">
        <v>2003</v>
      </c>
      <c r="G330" s="65">
        <v>1097.25</v>
      </c>
      <c r="H330" s="65">
        <v>0</v>
      </c>
      <c r="I330" s="67" t="s">
        <v>516</v>
      </c>
      <c r="J330" s="67">
        <v>0</v>
      </c>
      <c r="K330" s="67">
        <v>0</v>
      </c>
      <c r="L330" s="67">
        <v>0</v>
      </c>
      <c r="M330" s="67">
        <v>0</v>
      </c>
      <c r="N330" s="67">
        <v>0</v>
      </c>
      <c r="O330" s="67">
        <v>0</v>
      </c>
      <c r="P330" s="67">
        <v>0</v>
      </c>
      <c r="Q330" s="67">
        <v>0</v>
      </c>
      <c r="R330" s="67">
        <v>0</v>
      </c>
      <c r="S330" s="67">
        <v>1097.25</v>
      </c>
      <c r="T330" s="67">
        <v>0</v>
      </c>
    </row>
    <row r="331" spans="1:20" s="22" customFormat="1" ht="15">
      <c r="A331" s="63">
        <v>59</v>
      </c>
      <c r="B331" s="63">
        <v>2962</v>
      </c>
      <c r="C331" s="63" t="s">
        <v>494</v>
      </c>
      <c r="D331" s="66">
        <v>41732</v>
      </c>
      <c r="E331" s="64" t="s">
        <v>514</v>
      </c>
      <c r="F331" s="64">
        <v>2010</v>
      </c>
      <c r="G331" s="65">
        <v>1537.47</v>
      </c>
      <c r="H331" s="65">
        <v>0</v>
      </c>
      <c r="I331" s="67" t="s">
        <v>516</v>
      </c>
      <c r="J331" s="67">
        <v>0</v>
      </c>
      <c r="K331" s="67">
        <v>0</v>
      </c>
      <c r="L331" s="67">
        <v>174.95</v>
      </c>
      <c r="M331" s="67">
        <v>0</v>
      </c>
      <c r="N331" s="67">
        <v>0</v>
      </c>
      <c r="O331" s="67">
        <v>0</v>
      </c>
      <c r="P331" s="67">
        <v>0</v>
      </c>
      <c r="Q331" s="67">
        <v>0</v>
      </c>
      <c r="R331" s="67">
        <v>0</v>
      </c>
      <c r="S331" s="67">
        <v>1537.47</v>
      </c>
      <c r="T331" s="67">
        <v>174.95</v>
      </c>
    </row>
    <row r="332" spans="1:20" s="22" customFormat="1" ht="15">
      <c r="A332" s="63">
        <v>1</v>
      </c>
      <c r="B332" s="63">
        <v>2967</v>
      </c>
      <c r="C332" s="63" t="s">
        <v>428</v>
      </c>
      <c r="D332" s="66">
        <v>41732</v>
      </c>
      <c r="E332" s="64" t="s">
        <v>514</v>
      </c>
      <c r="F332" s="64">
        <v>2037</v>
      </c>
      <c r="G332" s="65">
        <v>3414.1</v>
      </c>
      <c r="H332" s="65">
        <v>0</v>
      </c>
      <c r="I332" s="67" t="s">
        <v>516</v>
      </c>
      <c r="J332" s="67">
        <v>0</v>
      </c>
      <c r="K332" s="67">
        <v>0</v>
      </c>
      <c r="L332" s="67">
        <v>0</v>
      </c>
      <c r="M332" s="67">
        <v>0</v>
      </c>
      <c r="N332" s="67">
        <v>0</v>
      </c>
      <c r="O332" s="67">
        <v>0</v>
      </c>
      <c r="P332" s="67">
        <v>0</v>
      </c>
      <c r="Q332" s="67">
        <v>0</v>
      </c>
      <c r="R332" s="67">
        <v>0</v>
      </c>
      <c r="S332" s="67">
        <v>3414.1</v>
      </c>
      <c r="T332" s="67">
        <v>0</v>
      </c>
    </row>
    <row r="333" spans="1:20" s="22" customFormat="1" ht="15">
      <c r="A333" s="63">
        <v>1</v>
      </c>
      <c r="B333" s="63">
        <v>2969</v>
      </c>
      <c r="C333" s="63" t="s">
        <v>287</v>
      </c>
      <c r="D333" s="66">
        <v>41732</v>
      </c>
      <c r="E333" s="64" t="s">
        <v>514</v>
      </c>
      <c r="F333" s="64">
        <v>2010</v>
      </c>
      <c r="G333" s="65">
        <v>1537.48</v>
      </c>
      <c r="H333" s="65">
        <v>0</v>
      </c>
      <c r="I333" s="67" t="s">
        <v>516</v>
      </c>
      <c r="J333" s="67">
        <v>930.5</v>
      </c>
      <c r="K333" s="67">
        <v>0</v>
      </c>
      <c r="L333" s="67">
        <v>0</v>
      </c>
      <c r="M333" s="67">
        <v>0</v>
      </c>
      <c r="N333" s="67">
        <v>0</v>
      </c>
      <c r="O333" s="67">
        <v>0</v>
      </c>
      <c r="P333" s="67">
        <v>0</v>
      </c>
      <c r="Q333" s="67">
        <v>0</v>
      </c>
      <c r="R333" s="67">
        <v>0</v>
      </c>
      <c r="S333" s="67">
        <v>1537.48</v>
      </c>
      <c r="T333" s="67">
        <v>930.5</v>
      </c>
    </row>
    <row r="334" spans="1:20" s="22" customFormat="1" ht="15">
      <c r="A334" s="63">
        <v>3</v>
      </c>
      <c r="B334" s="63">
        <v>2970</v>
      </c>
      <c r="C334" s="63" t="s">
        <v>429</v>
      </c>
      <c r="D334" s="66">
        <v>41732</v>
      </c>
      <c r="E334" s="64" t="s">
        <v>514</v>
      </c>
      <c r="F334" s="64">
        <v>2010</v>
      </c>
      <c r="G334" s="65">
        <v>1537.47</v>
      </c>
      <c r="H334" s="65">
        <v>0</v>
      </c>
      <c r="I334" s="67" t="s">
        <v>516</v>
      </c>
      <c r="J334" s="67">
        <v>0</v>
      </c>
      <c r="K334" s="67">
        <v>0</v>
      </c>
      <c r="L334" s="67">
        <v>0</v>
      </c>
      <c r="M334" s="67">
        <v>0</v>
      </c>
      <c r="N334" s="67">
        <v>0</v>
      </c>
      <c r="O334" s="67">
        <v>0</v>
      </c>
      <c r="P334" s="67">
        <v>0</v>
      </c>
      <c r="Q334" s="67">
        <v>0</v>
      </c>
      <c r="R334" s="67">
        <v>0</v>
      </c>
      <c r="S334" s="67">
        <v>1537.47</v>
      </c>
      <c r="T334" s="67">
        <v>0</v>
      </c>
    </row>
    <row r="335" spans="1:20" s="22" customFormat="1" ht="15">
      <c r="A335" s="63">
        <v>10</v>
      </c>
      <c r="B335" s="63">
        <v>2971</v>
      </c>
      <c r="C335" s="63" t="s">
        <v>484</v>
      </c>
      <c r="D335" s="66">
        <v>41732</v>
      </c>
      <c r="E335" s="64" t="s">
        <v>514</v>
      </c>
      <c r="F335" s="64">
        <v>2010</v>
      </c>
      <c r="G335" s="65">
        <v>1537.47</v>
      </c>
      <c r="H335" s="65">
        <v>0</v>
      </c>
      <c r="I335" s="67" t="s">
        <v>516</v>
      </c>
      <c r="J335" s="67">
        <v>0</v>
      </c>
      <c r="K335" s="67">
        <v>0</v>
      </c>
      <c r="L335" s="67">
        <v>0</v>
      </c>
      <c r="M335" s="67">
        <v>0</v>
      </c>
      <c r="N335" s="67">
        <v>0</v>
      </c>
      <c r="O335" s="67">
        <v>0</v>
      </c>
      <c r="P335" s="67">
        <v>0</v>
      </c>
      <c r="Q335" s="67">
        <v>0</v>
      </c>
      <c r="R335" s="67">
        <v>0</v>
      </c>
      <c r="S335" s="67">
        <v>1537.47</v>
      </c>
      <c r="T335" s="67">
        <v>0</v>
      </c>
    </row>
    <row r="336" spans="1:20" s="22" customFormat="1" ht="15">
      <c r="A336" s="63">
        <v>10</v>
      </c>
      <c r="B336" s="63">
        <v>2973</v>
      </c>
      <c r="C336" s="63" t="s">
        <v>438</v>
      </c>
      <c r="D336" s="66">
        <v>41732</v>
      </c>
      <c r="E336" s="64" t="s">
        <v>514</v>
      </c>
      <c r="F336" s="64">
        <v>2010</v>
      </c>
      <c r="G336" s="65">
        <v>1537.47</v>
      </c>
      <c r="H336" s="65">
        <v>0</v>
      </c>
      <c r="I336" s="67" t="s">
        <v>516</v>
      </c>
      <c r="J336" s="67">
        <v>0</v>
      </c>
      <c r="K336" s="67">
        <v>0</v>
      </c>
      <c r="L336" s="67">
        <v>174.95</v>
      </c>
      <c r="M336" s="67">
        <v>0</v>
      </c>
      <c r="N336" s="67">
        <v>0</v>
      </c>
      <c r="O336" s="67">
        <v>0</v>
      </c>
      <c r="P336" s="67">
        <v>0</v>
      </c>
      <c r="Q336" s="67">
        <v>0</v>
      </c>
      <c r="R336" s="67">
        <v>0</v>
      </c>
      <c r="S336" s="67">
        <v>1537.47</v>
      </c>
      <c r="T336" s="67">
        <v>174.95</v>
      </c>
    </row>
    <row r="337" spans="1:20" s="22" customFormat="1" ht="15">
      <c r="A337" s="63">
        <v>3</v>
      </c>
      <c r="B337" s="63">
        <v>2974</v>
      </c>
      <c r="C337" s="63" t="s">
        <v>439</v>
      </c>
      <c r="D337" s="66">
        <v>41732</v>
      </c>
      <c r="E337" s="64" t="s">
        <v>514</v>
      </c>
      <c r="F337" s="64">
        <v>2010</v>
      </c>
      <c r="G337" s="65">
        <v>1537.47</v>
      </c>
      <c r="H337" s="65">
        <v>0</v>
      </c>
      <c r="I337" s="67" t="s">
        <v>516</v>
      </c>
      <c r="J337" s="67">
        <v>0</v>
      </c>
      <c r="K337" s="67">
        <v>0</v>
      </c>
      <c r="L337" s="67">
        <v>0</v>
      </c>
      <c r="M337" s="67">
        <v>0</v>
      </c>
      <c r="N337" s="67">
        <v>0</v>
      </c>
      <c r="O337" s="67">
        <v>0</v>
      </c>
      <c r="P337" s="67">
        <v>0</v>
      </c>
      <c r="Q337" s="67">
        <v>0</v>
      </c>
      <c r="R337" s="67">
        <v>0</v>
      </c>
      <c r="S337" s="67">
        <v>1537.47</v>
      </c>
      <c r="T337" s="67">
        <v>0</v>
      </c>
    </row>
    <row r="338" spans="1:20" s="22" customFormat="1" ht="15">
      <c r="A338" s="63">
        <v>23</v>
      </c>
      <c r="B338" s="63">
        <v>2977</v>
      </c>
      <c r="C338" s="63" t="s">
        <v>453</v>
      </c>
      <c r="D338" s="66">
        <v>41732</v>
      </c>
      <c r="E338" s="64" t="s">
        <v>514</v>
      </c>
      <c r="F338" s="64">
        <v>2037</v>
      </c>
      <c r="G338" s="65">
        <v>3414.1</v>
      </c>
      <c r="H338" s="65">
        <v>0</v>
      </c>
      <c r="I338" s="67" t="s">
        <v>516</v>
      </c>
      <c r="J338" s="67">
        <v>0</v>
      </c>
      <c r="K338" s="67">
        <v>0</v>
      </c>
      <c r="L338" s="67">
        <v>0</v>
      </c>
      <c r="M338" s="67">
        <v>0</v>
      </c>
      <c r="N338" s="67">
        <v>0</v>
      </c>
      <c r="O338" s="67">
        <v>0</v>
      </c>
      <c r="P338" s="67">
        <v>0</v>
      </c>
      <c r="Q338" s="67">
        <v>0</v>
      </c>
      <c r="R338" s="67">
        <v>0</v>
      </c>
      <c r="S338" s="67">
        <v>3414.1</v>
      </c>
      <c r="T338" s="67">
        <v>0</v>
      </c>
    </row>
    <row r="339" spans="1:20" s="22" customFormat="1" ht="15">
      <c r="A339" s="63">
        <v>23</v>
      </c>
      <c r="B339" s="63">
        <v>2978</v>
      </c>
      <c r="C339" s="63" t="s">
        <v>454</v>
      </c>
      <c r="D339" s="66">
        <v>41732</v>
      </c>
      <c r="E339" s="64" t="s">
        <v>514</v>
      </c>
      <c r="F339" s="64">
        <v>2010</v>
      </c>
      <c r="G339" s="65">
        <v>1537.47</v>
      </c>
      <c r="H339" s="65">
        <v>0</v>
      </c>
      <c r="I339" s="67" t="s">
        <v>516</v>
      </c>
      <c r="J339" s="67">
        <v>0</v>
      </c>
      <c r="K339" s="67">
        <v>0</v>
      </c>
      <c r="L339" s="67">
        <v>174.95</v>
      </c>
      <c r="M339" s="67">
        <v>0</v>
      </c>
      <c r="N339" s="67">
        <v>0</v>
      </c>
      <c r="O339" s="67">
        <v>0</v>
      </c>
      <c r="P339" s="67">
        <v>0</v>
      </c>
      <c r="Q339" s="67">
        <v>0</v>
      </c>
      <c r="R339" s="67">
        <v>0</v>
      </c>
      <c r="S339" s="67">
        <v>1537.47</v>
      </c>
      <c r="T339" s="67">
        <v>174.95</v>
      </c>
    </row>
    <row r="340" spans="1:20" s="22" customFormat="1" ht="15">
      <c r="A340" s="63">
        <v>1</v>
      </c>
      <c r="B340" s="63">
        <v>2982</v>
      </c>
      <c r="C340" s="63" t="s">
        <v>288</v>
      </c>
      <c r="D340" s="66">
        <v>41732</v>
      </c>
      <c r="E340" s="64" t="s">
        <v>514</v>
      </c>
      <c r="F340" s="64">
        <v>2033</v>
      </c>
      <c r="G340" s="65">
        <v>2675.02</v>
      </c>
      <c r="H340" s="65">
        <v>0</v>
      </c>
      <c r="I340" s="67" t="s">
        <v>516</v>
      </c>
      <c r="J340" s="67">
        <v>0</v>
      </c>
      <c r="K340" s="67">
        <v>0</v>
      </c>
      <c r="L340" s="67">
        <v>0</v>
      </c>
      <c r="M340" s="67">
        <v>0</v>
      </c>
      <c r="N340" s="67">
        <v>0</v>
      </c>
      <c r="O340" s="67">
        <v>0</v>
      </c>
      <c r="P340" s="67">
        <v>0</v>
      </c>
      <c r="Q340" s="67">
        <v>0</v>
      </c>
      <c r="R340" s="67">
        <v>0</v>
      </c>
      <c r="S340" s="67">
        <v>2675.02</v>
      </c>
      <c r="T340" s="67">
        <v>0</v>
      </c>
    </row>
    <row r="341" spans="1:20" s="22" customFormat="1" ht="15">
      <c r="A341" s="63">
        <v>1</v>
      </c>
      <c r="B341" s="63">
        <v>2983</v>
      </c>
      <c r="C341" s="63" t="s">
        <v>289</v>
      </c>
      <c r="D341" s="66">
        <v>41732</v>
      </c>
      <c r="E341" s="64" t="s">
        <v>514</v>
      </c>
      <c r="F341" s="64">
        <v>2019</v>
      </c>
      <c r="G341" s="65">
        <v>1537.47</v>
      </c>
      <c r="H341" s="65">
        <v>0</v>
      </c>
      <c r="I341" s="67" t="s">
        <v>516</v>
      </c>
      <c r="J341" s="67">
        <v>708.95</v>
      </c>
      <c r="K341" s="67">
        <v>0</v>
      </c>
      <c r="L341" s="67">
        <v>0</v>
      </c>
      <c r="M341" s="67">
        <v>0</v>
      </c>
      <c r="N341" s="67">
        <v>0</v>
      </c>
      <c r="O341" s="67">
        <v>0</v>
      </c>
      <c r="P341" s="67">
        <v>0</v>
      </c>
      <c r="Q341" s="67">
        <v>0</v>
      </c>
      <c r="R341" s="67">
        <v>0</v>
      </c>
      <c r="S341" s="67">
        <v>1537.47</v>
      </c>
      <c r="T341" s="67">
        <v>708.95</v>
      </c>
    </row>
    <row r="342" spans="1:20" s="22" customFormat="1" ht="15">
      <c r="A342" s="63">
        <v>1</v>
      </c>
      <c r="B342" s="63">
        <v>2988</v>
      </c>
      <c r="C342" s="63" t="s">
        <v>290</v>
      </c>
      <c r="D342" s="66">
        <v>41732</v>
      </c>
      <c r="E342" s="64" t="s">
        <v>514</v>
      </c>
      <c r="F342" s="64">
        <v>2032</v>
      </c>
      <c r="G342" s="65">
        <v>2675.02</v>
      </c>
      <c r="H342" s="65">
        <v>0</v>
      </c>
      <c r="I342" s="67" t="s">
        <v>516</v>
      </c>
      <c r="J342" s="67">
        <v>0</v>
      </c>
      <c r="K342" s="67">
        <v>0</v>
      </c>
      <c r="L342" s="67">
        <v>0</v>
      </c>
      <c r="M342" s="67">
        <v>0</v>
      </c>
      <c r="N342" s="67">
        <v>0</v>
      </c>
      <c r="O342" s="67">
        <v>0</v>
      </c>
      <c r="P342" s="67">
        <v>0</v>
      </c>
      <c r="Q342" s="67">
        <v>0</v>
      </c>
      <c r="R342" s="67">
        <v>0</v>
      </c>
      <c r="S342" s="67">
        <v>2675.02</v>
      </c>
      <c r="T342" s="67">
        <v>0</v>
      </c>
    </row>
    <row r="343" spans="1:20" s="22" customFormat="1" ht="15">
      <c r="A343" s="63">
        <v>1</v>
      </c>
      <c r="B343" s="63">
        <v>2990</v>
      </c>
      <c r="C343" s="63" t="s">
        <v>291</v>
      </c>
      <c r="D343" s="66">
        <v>41732</v>
      </c>
      <c r="E343" s="64" t="s">
        <v>514</v>
      </c>
      <c r="F343" s="64">
        <v>2008</v>
      </c>
      <c r="G343" s="65">
        <v>1537.47</v>
      </c>
      <c r="H343" s="65">
        <v>0</v>
      </c>
      <c r="I343" s="67" t="s">
        <v>516</v>
      </c>
      <c r="J343" s="67">
        <v>0</v>
      </c>
      <c r="K343" s="67">
        <v>0</v>
      </c>
      <c r="L343" s="67">
        <v>0</v>
      </c>
      <c r="M343" s="67">
        <v>0</v>
      </c>
      <c r="N343" s="67">
        <v>0</v>
      </c>
      <c r="O343" s="67">
        <v>0</v>
      </c>
      <c r="P343" s="67">
        <v>0</v>
      </c>
      <c r="Q343" s="67">
        <v>0</v>
      </c>
      <c r="R343" s="67">
        <v>0</v>
      </c>
      <c r="S343" s="67">
        <v>1537.47</v>
      </c>
      <c r="T343" s="67">
        <v>0</v>
      </c>
    </row>
    <row r="344" spans="1:20" s="22" customFormat="1" ht="15">
      <c r="A344" s="63">
        <v>1</v>
      </c>
      <c r="B344" s="63">
        <v>2991</v>
      </c>
      <c r="C344" s="63" t="s">
        <v>292</v>
      </c>
      <c r="D344" s="66">
        <v>41732</v>
      </c>
      <c r="E344" s="64" t="s">
        <v>514</v>
      </c>
      <c r="F344" s="64">
        <v>2008</v>
      </c>
      <c r="G344" s="65">
        <v>1537.47</v>
      </c>
      <c r="H344" s="65">
        <v>0</v>
      </c>
      <c r="I344" s="67" t="s">
        <v>516</v>
      </c>
      <c r="J344" s="67">
        <v>708.95</v>
      </c>
      <c r="K344" s="67">
        <v>0</v>
      </c>
      <c r="L344" s="67">
        <v>0</v>
      </c>
      <c r="M344" s="67">
        <v>0</v>
      </c>
      <c r="N344" s="67">
        <v>0</v>
      </c>
      <c r="O344" s="67">
        <v>0</v>
      </c>
      <c r="P344" s="67">
        <v>0</v>
      </c>
      <c r="Q344" s="67">
        <v>0</v>
      </c>
      <c r="R344" s="67">
        <v>0</v>
      </c>
      <c r="S344" s="67">
        <v>1537.47</v>
      </c>
      <c r="T344" s="67">
        <v>708.95</v>
      </c>
    </row>
    <row r="345" spans="1:20" s="22" customFormat="1" ht="15">
      <c r="A345" s="63">
        <v>1</v>
      </c>
      <c r="B345" s="63">
        <v>2995</v>
      </c>
      <c r="C345" s="63" t="s">
        <v>293</v>
      </c>
      <c r="D345" s="66">
        <v>41751</v>
      </c>
      <c r="E345" s="64" t="s">
        <v>514</v>
      </c>
      <c r="F345" s="64">
        <v>2036</v>
      </c>
      <c r="G345" s="65">
        <v>4656.5600000000004</v>
      </c>
      <c r="H345" s="65">
        <v>0</v>
      </c>
      <c r="I345" s="67" t="s">
        <v>516</v>
      </c>
      <c r="J345" s="67">
        <v>1993.92</v>
      </c>
      <c r="K345" s="67">
        <v>0</v>
      </c>
      <c r="L345" s="67">
        <v>0</v>
      </c>
      <c r="M345" s="67">
        <v>0</v>
      </c>
      <c r="N345" s="67">
        <v>0</v>
      </c>
      <c r="O345" s="67">
        <v>0</v>
      </c>
      <c r="P345" s="67">
        <v>0</v>
      </c>
      <c r="Q345" s="67">
        <v>0</v>
      </c>
      <c r="R345" s="67">
        <v>0</v>
      </c>
      <c r="S345" s="67">
        <v>4656.5600000000004</v>
      </c>
      <c r="T345" s="67">
        <v>1993.92</v>
      </c>
    </row>
    <row r="346" spans="1:20" s="22" customFormat="1" ht="15">
      <c r="A346" s="63">
        <v>1</v>
      </c>
      <c r="B346" s="63">
        <v>2996</v>
      </c>
      <c r="C346" s="63" t="s">
        <v>294</v>
      </c>
      <c r="D346" s="66">
        <v>41751</v>
      </c>
      <c r="E346" s="64" t="s">
        <v>514</v>
      </c>
      <c r="F346" s="64">
        <v>2036</v>
      </c>
      <c r="G346" s="65">
        <v>4656.5600000000004</v>
      </c>
      <c r="H346" s="65">
        <v>0</v>
      </c>
      <c r="I346" s="67" t="s">
        <v>516</v>
      </c>
      <c r="J346" s="67">
        <v>0</v>
      </c>
      <c r="K346" s="67">
        <v>0</v>
      </c>
      <c r="L346" s="67">
        <v>0</v>
      </c>
      <c r="M346" s="67">
        <v>0</v>
      </c>
      <c r="N346" s="67">
        <v>0</v>
      </c>
      <c r="O346" s="67">
        <v>0</v>
      </c>
      <c r="P346" s="67">
        <v>0</v>
      </c>
      <c r="Q346" s="67">
        <v>0</v>
      </c>
      <c r="R346" s="67">
        <v>0</v>
      </c>
      <c r="S346" s="67">
        <v>4656.5600000000004</v>
      </c>
      <c r="T346" s="67">
        <v>0</v>
      </c>
    </row>
    <row r="347" spans="1:20" s="22" customFormat="1" ht="15">
      <c r="A347" s="63">
        <v>1</v>
      </c>
      <c r="B347" s="63">
        <v>2997</v>
      </c>
      <c r="C347" s="63" t="s">
        <v>295</v>
      </c>
      <c r="D347" s="66">
        <v>41751</v>
      </c>
      <c r="E347" s="64" t="s">
        <v>514</v>
      </c>
      <c r="F347" s="64">
        <v>2036</v>
      </c>
      <c r="G347" s="65">
        <v>4656.5600000000004</v>
      </c>
      <c r="H347" s="65">
        <v>0</v>
      </c>
      <c r="I347" s="67" t="s">
        <v>516</v>
      </c>
      <c r="J347" s="67">
        <v>0</v>
      </c>
      <c r="K347" s="67">
        <v>0</v>
      </c>
      <c r="L347" s="67">
        <v>0</v>
      </c>
      <c r="M347" s="67">
        <v>0</v>
      </c>
      <c r="N347" s="67">
        <v>0</v>
      </c>
      <c r="O347" s="67">
        <v>0</v>
      </c>
      <c r="P347" s="67">
        <v>0</v>
      </c>
      <c r="Q347" s="67">
        <v>0</v>
      </c>
      <c r="R347" s="67">
        <v>0</v>
      </c>
      <c r="S347" s="67">
        <v>4656.5600000000004</v>
      </c>
      <c r="T347" s="67">
        <v>0</v>
      </c>
    </row>
    <row r="348" spans="1:20" s="22" customFormat="1" ht="15">
      <c r="A348" s="63">
        <v>1</v>
      </c>
      <c r="B348" s="63">
        <v>2998</v>
      </c>
      <c r="C348" s="63" t="s">
        <v>296</v>
      </c>
      <c r="D348" s="66">
        <v>41751</v>
      </c>
      <c r="E348" s="64" t="s">
        <v>514</v>
      </c>
      <c r="F348" s="64">
        <v>2036</v>
      </c>
      <c r="G348" s="65">
        <v>4656.5600000000004</v>
      </c>
      <c r="H348" s="65">
        <v>0</v>
      </c>
      <c r="I348" s="67" t="s">
        <v>516</v>
      </c>
      <c r="J348" s="67">
        <v>5739.47</v>
      </c>
      <c r="K348" s="67">
        <v>0</v>
      </c>
      <c r="L348" s="67">
        <v>0</v>
      </c>
      <c r="M348" s="67">
        <v>0</v>
      </c>
      <c r="N348" s="67">
        <v>0</v>
      </c>
      <c r="O348" s="67">
        <v>0</v>
      </c>
      <c r="P348" s="67">
        <v>0</v>
      </c>
      <c r="Q348" s="67">
        <v>0</v>
      </c>
      <c r="R348" s="67">
        <v>0</v>
      </c>
      <c r="S348" s="67">
        <v>4656.5600000000004</v>
      </c>
      <c r="T348" s="67">
        <v>5739.47</v>
      </c>
    </row>
    <row r="349" spans="1:20" s="22" customFormat="1" ht="15">
      <c r="A349" s="63">
        <v>1</v>
      </c>
      <c r="B349" s="63">
        <v>3000</v>
      </c>
      <c r="C349" s="63" t="s">
        <v>297</v>
      </c>
      <c r="D349" s="66">
        <v>41751</v>
      </c>
      <c r="E349" s="64" t="s">
        <v>514</v>
      </c>
      <c r="F349" s="64">
        <v>2018</v>
      </c>
      <c r="G349" s="65">
        <v>1537.47</v>
      </c>
      <c r="H349" s="65">
        <v>0</v>
      </c>
      <c r="I349" s="67" t="s">
        <v>516</v>
      </c>
      <c r="J349" s="67">
        <v>0</v>
      </c>
      <c r="K349" s="67">
        <v>0</v>
      </c>
      <c r="L349" s="67">
        <v>0</v>
      </c>
      <c r="M349" s="67">
        <v>0</v>
      </c>
      <c r="N349" s="67">
        <v>0</v>
      </c>
      <c r="O349" s="67">
        <v>0</v>
      </c>
      <c r="P349" s="67">
        <v>0</v>
      </c>
      <c r="Q349" s="67">
        <v>0</v>
      </c>
      <c r="R349" s="67">
        <v>0</v>
      </c>
      <c r="S349" s="67">
        <v>1537.47</v>
      </c>
      <c r="T349" s="67">
        <v>0</v>
      </c>
    </row>
    <row r="350" spans="1:20" s="22" customFormat="1" ht="15">
      <c r="A350" s="63">
        <v>1</v>
      </c>
      <c r="B350" s="63">
        <v>3003</v>
      </c>
      <c r="C350" s="63" t="s">
        <v>298</v>
      </c>
      <c r="D350" s="66">
        <v>41751</v>
      </c>
      <c r="E350" s="64" t="s">
        <v>514</v>
      </c>
      <c r="F350" s="64">
        <v>2024</v>
      </c>
      <c r="G350" s="65">
        <v>2675.02</v>
      </c>
      <c r="H350" s="65">
        <v>0</v>
      </c>
      <c r="I350" s="67" t="s">
        <v>516</v>
      </c>
      <c r="J350" s="67">
        <v>0</v>
      </c>
      <c r="K350" s="67">
        <v>0</v>
      </c>
      <c r="L350" s="67">
        <v>0</v>
      </c>
      <c r="M350" s="67">
        <v>0</v>
      </c>
      <c r="N350" s="67">
        <v>0</v>
      </c>
      <c r="O350" s="67">
        <v>0</v>
      </c>
      <c r="P350" s="67">
        <v>0</v>
      </c>
      <c r="Q350" s="67">
        <v>0</v>
      </c>
      <c r="R350" s="67">
        <v>0</v>
      </c>
      <c r="S350" s="67">
        <v>2675.02</v>
      </c>
      <c r="T350" s="67">
        <v>0</v>
      </c>
    </row>
    <row r="351" spans="1:20" s="22" customFormat="1" ht="15">
      <c r="A351" s="63">
        <v>1</v>
      </c>
      <c r="B351" s="63">
        <v>3004</v>
      </c>
      <c r="C351" s="63" t="s">
        <v>299</v>
      </c>
      <c r="D351" s="66">
        <v>41751</v>
      </c>
      <c r="E351" s="64" t="s">
        <v>514</v>
      </c>
      <c r="F351" s="64">
        <v>2024</v>
      </c>
      <c r="G351" s="65">
        <v>2675.02</v>
      </c>
      <c r="H351" s="65">
        <v>0</v>
      </c>
      <c r="I351" s="67" t="s">
        <v>516</v>
      </c>
      <c r="J351" s="67">
        <v>708.95</v>
      </c>
      <c r="K351" s="67">
        <v>0</v>
      </c>
      <c r="L351" s="67">
        <v>0</v>
      </c>
      <c r="M351" s="67">
        <v>0</v>
      </c>
      <c r="N351" s="67">
        <v>0</v>
      </c>
      <c r="O351" s="67">
        <v>0</v>
      </c>
      <c r="P351" s="67">
        <v>0</v>
      </c>
      <c r="Q351" s="67">
        <v>0</v>
      </c>
      <c r="R351" s="67">
        <v>0</v>
      </c>
      <c r="S351" s="67">
        <v>2675.02</v>
      </c>
      <c r="T351" s="67">
        <v>708.95</v>
      </c>
    </row>
    <row r="352" spans="1:20" s="22" customFormat="1" ht="15">
      <c r="A352" s="63">
        <v>1</v>
      </c>
      <c r="B352" s="63">
        <v>3012</v>
      </c>
      <c r="C352" s="63" t="s">
        <v>300</v>
      </c>
      <c r="D352" s="66">
        <v>41751</v>
      </c>
      <c r="E352" s="64" t="s">
        <v>514</v>
      </c>
      <c r="F352" s="64">
        <v>2018</v>
      </c>
      <c r="G352" s="65">
        <v>1537.47</v>
      </c>
      <c r="H352" s="65">
        <v>0</v>
      </c>
      <c r="I352" s="67" t="s">
        <v>516</v>
      </c>
      <c r="J352" s="67">
        <v>0</v>
      </c>
      <c r="K352" s="67">
        <v>0</v>
      </c>
      <c r="L352" s="67">
        <v>0</v>
      </c>
      <c r="M352" s="67">
        <v>0</v>
      </c>
      <c r="N352" s="67">
        <v>0</v>
      </c>
      <c r="O352" s="67">
        <v>0</v>
      </c>
      <c r="P352" s="67">
        <v>0</v>
      </c>
      <c r="Q352" s="67">
        <v>0</v>
      </c>
      <c r="R352" s="67">
        <v>0</v>
      </c>
      <c r="S352" s="67">
        <v>1537.47</v>
      </c>
      <c r="T352" s="67">
        <v>0</v>
      </c>
    </row>
    <row r="353" spans="1:20" s="22" customFormat="1" ht="15">
      <c r="A353" s="63">
        <v>1</v>
      </c>
      <c r="B353" s="63">
        <v>3015</v>
      </c>
      <c r="C353" s="63" t="s">
        <v>301</v>
      </c>
      <c r="D353" s="66">
        <v>41751</v>
      </c>
      <c r="E353" s="64" t="s">
        <v>514</v>
      </c>
      <c r="F353" s="64">
        <v>2018</v>
      </c>
      <c r="G353" s="65">
        <v>1537.47</v>
      </c>
      <c r="H353" s="65">
        <v>0</v>
      </c>
      <c r="I353" s="67" t="s">
        <v>516</v>
      </c>
      <c r="J353" s="67">
        <v>0</v>
      </c>
      <c r="K353" s="67">
        <v>0</v>
      </c>
      <c r="L353" s="67">
        <v>0</v>
      </c>
      <c r="M353" s="67">
        <v>0</v>
      </c>
      <c r="N353" s="67">
        <v>0</v>
      </c>
      <c r="O353" s="67">
        <v>0</v>
      </c>
      <c r="P353" s="67">
        <v>0</v>
      </c>
      <c r="Q353" s="67">
        <v>0</v>
      </c>
      <c r="R353" s="67">
        <v>0</v>
      </c>
      <c r="S353" s="67">
        <v>1537.47</v>
      </c>
      <c r="T353" s="67">
        <v>0</v>
      </c>
    </row>
    <row r="354" spans="1:20" s="22" customFormat="1" ht="15">
      <c r="A354" s="63">
        <v>1</v>
      </c>
      <c r="B354" s="63">
        <v>3016</v>
      </c>
      <c r="C354" s="63" t="s">
        <v>302</v>
      </c>
      <c r="D354" s="66">
        <v>41751</v>
      </c>
      <c r="E354" s="64" t="s">
        <v>514</v>
      </c>
      <c r="F354" s="64">
        <v>2018</v>
      </c>
      <c r="G354" s="65">
        <v>1537.47</v>
      </c>
      <c r="H354" s="65">
        <v>0</v>
      </c>
      <c r="I354" s="67" t="s">
        <v>516</v>
      </c>
      <c r="J354" s="67">
        <v>0</v>
      </c>
      <c r="K354" s="67">
        <v>0</v>
      </c>
      <c r="L354" s="67">
        <v>0</v>
      </c>
      <c r="M354" s="67">
        <v>0</v>
      </c>
      <c r="N354" s="67">
        <v>0</v>
      </c>
      <c r="O354" s="67">
        <v>0</v>
      </c>
      <c r="P354" s="67">
        <v>0</v>
      </c>
      <c r="Q354" s="67">
        <v>0</v>
      </c>
      <c r="R354" s="67">
        <v>0</v>
      </c>
      <c r="S354" s="67">
        <v>1537.47</v>
      </c>
      <c r="T354" s="67">
        <v>0</v>
      </c>
    </row>
    <row r="355" spans="1:20" s="22" customFormat="1" ht="15">
      <c r="A355" s="63">
        <v>1</v>
      </c>
      <c r="B355" s="63">
        <v>3019</v>
      </c>
      <c r="C355" s="63" t="s">
        <v>303</v>
      </c>
      <c r="D355" s="66">
        <v>41751</v>
      </c>
      <c r="E355" s="64" t="s">
        <v>514</v>
      </c>
      <c r="F355" s="64">
        <v>2018</v>
      </c>
      <c r="G355" s="65">
        <v>1537.47</v>
      </c>
      <c r="H355" s="65">
        <v>0</v>
      </c>
      <c r="I355" s="67" t="s">
        <v>516</v>
      </c>
      <c r="J355" s="67">
        <v>0</v>
      </c>
      <c r="K355" s="67">
        <v>0</v>
      </c>
      <c r="L355" s="67">
        <v>0</v>
      </c>
      <c r="M355" s="67">
        <v>0</v>
      </c>
      <c r="N355" s="67">
        <v>0</v>
      </c>
      <c r="O355" s="67">
        <v>0</v>
      </c>
      <c r="P355" s="67">
        <v>0</v>
      </c>
      <c r="Q355" s="67">
        <v>0</v>
      </c>
      <c r="R355" s="67">
        <v>0</v>
      </c>
      <c r="S355" s="67">
        <v>1537.47</v>
      </c>
      <c r="T355" s="67">
        <v>0</v>
      </c>
    </row>
    <row r="356" spans="1:20" s="22" customFormat="1" ht="15">
      <c r="A356" s="63">
        <v>1</v>
      </c>
      <c r="B356" s="63">
        <v>3020</v>
      </c>
      <c r="C356" s="63" t="s">
        <v>304</v>
      </c>
      <c r="D356" s="66">
        <v>41751</v>
      </c>
      <c r="E356" s="64" t="s">
        <v>514</v>
      </c>
      <c r="F356" s="64">
        <v>2009</v>
      </c>
      <c r="G356" s="65">
        <v>1537.47</v>
      </c>
      <c r="H356" s="65">
        <v>0</v>
      </c>
      <c r="I356" s="67" t="s">
        <v>516</v>
      </c>
      <c r="J356" s="67">
        <v>0</v>
      </c>
      <c r="K356" s="67">
        <v>0</v>
      </c>
      <c r="L356" s="67">
        <v>0</v>
      </c>
      <c r="M356" s="67">
        <v>0</v>
      </c>
      <c r="N356" s="67">
        <v>0</v>
      </c>
      <c r="O356" s="67">
        <v>0</v>
      </c>
      <c r="P356" s="67">
        <v>0</v>
      </c>
      <c r="Q356" s="67">
        <v>0</v>
      </c>
      <c r="R356" s="67">
        <v>0</v>
      </c>
      <c r="S356" s="67">
        <v>1537.47</v>
      </c>
      <c r="T356" s="67">
        <v>0</v>
      </c>
    </row>
    <row r="357" spans="1:20" s="22" customFormat="1" ht="15">
      <c r="A357" s="63">
        <v>10</v>
      </c>
      <c r="B357" s="63">
        <v>3023</v>
      </c>
      <c r="C357" s="63" t="s">
        <v>449</v>
      </c>
      <c r="D357" s="66">
        <v>41751</v>
      </c>
      <c r="E357" s="64" t="s">
        <v>514</v>
      </c>
      <c r="F357" s="64">
        <v>2037</v>
      </c>
      <c r="G357" s="65">
        <v>3414.1</v>
      </c>
      <c r="H357" s="65">
        <v>0</v>
      </c>
      <c r="I357" s="67" t="s">
        <v>516</v>
      </c>
      <c r="J357" s="67">
        <v>0</v>
      </c>
      <c r="K357" s="67">
        <v>0</v>
      </c>
      <c r="L357" s="67">
        <v>0</v>
      </c>
      <c r="M357" s="67">
        <v>0</v>
      </c>
      <c r="N357" s="67">
        <v>0</v>
      </c>
      <c r="O357" s="67">
        <v>0</v>
      </c>
      <c r="P357" s="67">
        <v>0</v>
      </c>
      <c r="Q357" s="67">
        <v>0</v>
      </c>
      <c r="R357" s="67">
        <v>0</v>
      </c>
      <c r="S357" s="67">
        <v>3414.1</v>
      </c>
      <c r="T357" s="67">
        <v>0</v>
      </c>
    </row>
    <row r="358" spans="1:20" s="22" customFormat="1" ht="15">
      <c r="A358" s="63">
        <v>3</v>
      </c>
      <c r="B358" s="63">
        <v>3025</v>
      </c>
      <c r="C358" s="63" t="s">
        <v>487</v>
      </c>
      <c r="D358" s="66">
        <v>41751</v>
      </c>
      <c r="E358" s="64" t="s">
        <v>514</v>
      </c>
      <c r="F358" s="64">
        <v>2037</v>
      </c>
      <c r="G358" s="65">
        <v>3414.1</v>
      </c>
      <c r="H358" s="65">
        <v>0</v>
      </c>
      <c r="I358" s="67" t="s">
        <v>516</v>
      </c>
      <c r="J358" s="67">
        <v>0</v>
      </c>
      <c r="K358" s="67">
        <v>0</v>
      </c>
      <c r="L358" s="67">
        <v>0</v>
      </c>
      <c r="M358" s="67">
        <v>0</v>
      </c>
      <c r="N358" s="67">
        <v>0</v>
      </c>
      <c r="O358" s="67">
        <v>0</v>
      </c>
      <c r="P358" s="67">
        <v>0</v>
      </c>
      <c r="Q358" s="67">
        <v>0</v>
      </c>
      <c r="R358" s="67">
        <v>0</v>
      </c>
      <c r="S358" s="67">
        <v>3414.1</v>
      </c>
      <c r="T358" s="67">
        <v>0</v>
      </c>
    </row>
    <row r="359" spans="1:20" s="22" customFormat="1" ht="15">
      <c r="A359" s="63">
        <v>48</v>
      </c>
      <c r="B359" s="63">
        <v>3027</v>
      </c>
      <c r="C359" s="63" t="s">
        <v>305</v>
      </c>
      <c r="D359" s="66">
        <v>41751</v>
      </c>
      <c r="E359" s="64" t="s">
        <v>514</v>
      </c>
      <c r="F359" s="64">
        <v>2037</v>
      </c>
      <c r="G359" s="65">
        <v>3414.1</v>
      </c>
      <c r="H359" s="65">
        <v>0</v>
      </c>
      <c r="I359" s="67" t="s">
        <v>516</v>
      </c>
      <c r="J359" s="67">
        <v>0</v>
      </c>
      <c r="K359" s="67">
        <v>0</v>
      </c>
      <c r="L359" s="67">
        <v>0</v>
      </c>
      <c r="M359" s="67">
        <v>0</v>
      </c>
      <c r="N359" s="67">
        <v>0</v>
      </c>
      <c r="O359" s="67">
        <v>0</v>
      </c>
      <c r="P359" s="67">
        <v>0</v>
      </c>
      <c r="Q359" s="67">
        <v>0</v>
      </c>
      <c r="R359" s="67">
        <v>0</v>
      </c>
      <c r="S359" s="67">
        <v>3414.1</v>
      </c>
      <c r="T359" s="67">
        <v>0</v>
      </c>
    </row>
    <row r="360" spans="1:20" s="22" customFormat="1" ht="15">
      <c r="A360" s="63">
        <v>1</v>
      </c>
      <c r="B360" s="63">
        <v>3028</v>
      </c>
      <c r="C360" s="63" t="s">
        <v>306</v>
      </c>
      <c r="D360" s="66">
        <v>41775</v>
      </c>
      <c r="E360" s="64" t="s">
        <v>514</v>
      </c>
      <c r="F360" s="64">
        <v>2036</v>
      </c>
      <c r="G360" s="65">
        <v>4656.5600000000004</v>
      </c>
      <c r="H360" s="65">
        <v>0</v>
      </c>
      <c r="I360" s="67" t="s">
        <v>516</v>
      </c>
      <c r="J360" s="67">
        <v>1993.92</v>
      </c>
      <c r="K360" s="67">
        <v>0</v>
      </c>
      <c r="L360" s="67">
        <v>0</v>
      </c>
      <c r="M360" s="67">
        <v>0</v>
      </c>
      <c r="N360" s="67">
        <v>0</v>
      </c>
      <c r="O360" s="67">
        <v>0</v>
      </c>
      <c r="P360" s="67">
        <v>0</v>
      </c>
      <c r="Q360" s="67">
        <v>0</v>
      </c>
      <c r="R360" s="67">
        <v>0</v>
      </c>
      <c r="S360" s="67">
        <v>4656.5600000000004</v>
      </c>
      <c r="T360" s="67">
        <v>1993.92</v>
      </c>
    </row>
    <row r="361" spans="1:20" s="22" customFormat="1" ht="15">
      <c r="A361" s="63">
        <v>51</v>
      </c>
      <c r="B361" s="63">
        <v>3029</v>
      </c>
      <c r="C361" s="63" t="s">
        <v>485</v>
      </c>
      <c r="D361" s="66">
        <v>41806</v>
      </c>
      <c r="E361" s="64" t="s">
        <v>514</v>
      </c>
      <c r="F361" s="64">
        <v>2037</v>
      </c>
      <c r="G361" s="65">
        <v>3414.1</v>
      </c>
      <c r="H361" s="65">
        <v>0</v>
      </c>
      <c r="I361" s="67" t="s">
        <v>516</v>
      </c>
      <c r="J361" s="67">
        <v>0</v>
      </c>
      <c r="K361" s="67">
        <v>0</v>
      </c>
      <c r="L361" s="67">
        <v>0</v>
      </c>
      <c r="M361" s="67">
        <v>0</v>
      </c>
      <c r="N361" s="67">
        <v>0</v>
      </c>
      <c r="O361" s="67">
        <v>0</v>
      </c>
      <c r="P361" s="67">
        <v>0</v>
      </c>
      <c r="Q361" s="67">
        <v>0</v>
      </c>
      <c r="R361" s="67">
        <v>0</v>
      </c>
      <c r="S361" s="67">
        <v>3414.1</v>
      </c>
      <c r="T361" s="67">
        <v>0</v>
      </c>
    </row>
    <row r="362" spans="1:20" s="22" customFormat="1" ht="15">
      <c r="A362" s="63">
        <v>1</v>
      </c>
      <c r="B362" s="63">
        <v>3031</v>
      </c>
      <c r="C362" s="63" t="s">
        <v>307</v>
      </c>
      <c r="D362" s="66">
        <v>41782</v>
      </c>
      <c r="E362" s="64" t="s">
        <v>514</v>
      </c>
      <c r="F362" s="64">
        <v>2034</v>
      </c>
      <c r="G362" s="65">
        <v>5296.42</v>
      </c>
      <c r="H362" s="65">
        <v>0</v>
      </c>
      <c r="I362" s="67" t="s">
        <v>516</v>
      </c>
      <c r="J362" s="67">
        <v>0</v>
      </c>
      <c r="K362" s="67">
        <v>0</v>
      </c>
      <c r="L362" s="67">
        <v>0</v>
      </c>
      <c r="M362" s="67">
        <v>0</v>
      </c>
      <c r="N362" s="67">
        <v>0</v>
      </c>
      <c r="O362" s="67">
        <v>0</v>
      </c>
      <c r="P362" s="67">
        <v>0</v>
      </c>
      <c r="Q362" s="67">
        <v>0</v>
      </c>
      <c r="R362" s="67">
        <v>0</v>
      </c>
      <c r="S362" s="67">
        <v>5296.42</v>
      </c>
      <c r="T362" s="67">
        <v>0</v>
      </c>
    </row>
    <row r="363" spans="1:20" s="22" customFormat="1" ht="15">
      <c r="A363" s="63">
        <v>2</v>
      </c>
      <c r="B363" s="63">
        <v>3032</v>
      </c>
      <c r="C363" s="63" t="s">
        <v>426</v>
      </c>
      <c r="D363" s="66">
        <v>41806</v>
      </c>
      <c r="E363" s="64" t="s">
        <v>514</v>
      </c>
      <c r="F363" s="64">
        <v>2037</v>
      </c>
      <c r="G363" s="65">
        <v>3414.1</v>
      </c>
      <c r="H363" s="65">
        <v>0</v>
      </c>
      <c r="I363" s="67" t="s">
        <v>516</v>
      </c>
      <c r="J363" s="67">
        <v>0</v>
      </c>
      <c r="K363" s="67">
        <v>0</v>
      </c>
      <c r="L363" s="67">
        <v>0</v>
      </c>
      <c r="M363" s="67">
        <v>0</v>
      </c>
      <c r="N363" s="67">
        <v>0</v>
      </c>
      <c r="O363" s="67">
        <v>0</v>
      </c>
      <c r="P363" s="67">
        <v>0</v>
      </c>
      <c r="Q363" s="67">
        <v>0</v>
      </c>
      <c r="R363" s="67">
        <v>0</v>
      </c>
      <c r="S363" s="67">
        <v>3414.1</v>
      </c>
      <c r="T363" s="67">
        <v>0</v>
      </c>
    </row>
    <row r="364" spans="1:20" s="22" customFormat="1" ht="15">
      <c r="A364" s="63">
        <v>1</v>
      </c>
      <c r="B364" s="63">
        <v>3036</v>
      </c>
      <c r="C364" s="63" t="s">
        <v>308</v>
      </c>
      <c r="D364" s="66">
        <v>41837</v>
      </c>
      <c r="E364" s="64" t="s">
        <v>514</v>
      </c>
      <c r="F364" s="64">
        <v>2018</v>
      </c>
      <c r="G364" s="65">
        <v>1537.47</v>
      </c>
      <c r="H364" s="65">
        <v>0</v>
      </c>
      <c r="I364" s="67" t="s">
        <v>516</v>
      </c>
      <c r="J364" s="67">
        <v>0</v>
      </c>
      <c r="K364" s="67">
        <v>0</v>
      </c>
      <c r="L364" s="67">
        <v>0</v>
      </c>
      <c r="M364" s="67">
        <v>0</v>
      </c>
      <c r="N364" s="67">
        <v>0</v>
      </c>
      <c r="O364" s="67">
        <v>0</v>
      </c>
      <c r="P364" s="67">
        <v>0</v>
      </c>
      <c r="Q364" s="67">
        <v>0</v>
      </c>
      <c r="R364" s="67">
        <v>0</v>
      </c>
      <c r="S364" s="67">
        <v>1537.47</v>
      </c>
      <c r="T364" s="67">
        <v>0</v>
      </c>
    </row>
    <row r="365" spans="1:20" s="22" customFormat="1" ht="15">
      <c r="A365" s="63">
        <v>1</v>
      </c>
      <c r="B365" s="63">
        <v>3037</v>
      </c>
      <c r="C365" s="63" t="s">
        <v>309</v>
      </c>
      <c r="D365" s="66">
        <v>41837</v>
      </c>
      <c r="E365" s="64" t="s">
        <v>514</v>
      </c>
      <c r="F365" s="64">
        <v>2001</v>
      </c>
      <c r="G365" s="65">
        <v>1048.8800000000001</v>
      </c>
      <c r="H365" s="65">
        <v>0</v>
      </c>
      <c r="I365" s="67" t="s">
        <v>516</v>
      </c>
      <c r="J365" s="67">
        <v>0</v>
      </c>
      <c r="K365" s="67">
        <v>0</v>
      </c>
      <c r="L365" s="67">
        <v>0</v>
      </c>
      <c r="M365" s="67">
        <v>0</v>
      </c>
      <c r="N365" s="67">
        <v>0</v>
      </c>
      <c r="O365" s="67">
        <v>0</v>
      </c>
      <c r="P365" s="67">
        <v>0</v>
      </c>
      <c r="Q365" s="67">
        <v>0</v>
      </c>
      <c r="R365" s="67">
        <v>0</v>
      </c>
      <c r="S365" s="67">
        <v>1048.8800000000001</v>
      </c>
      <c r="T365" s="67">
        <v>0</v>
      </c>
    </row>
    <row r="366" spans="1:20" s="22" customFormat="1" ht="15">
      <c r="A366" s="63">
        <v>1</v>
      </c>
      <c r="B366" s="63">
        <v>3039</v>
      </c>
      <c r="C366" s="63" t="s">
        <v>310</v>
      </c>
      <c r="D366" s="66">
        <v>41837</v>
      </c>
      <c r="E366" s="64" t="s">
        <v>514</v>
      </c>
      <c r="F366" s="64">
        <v>2017</v>
      </c>
      <c r="G366" s="65">
        <v>1537.47</v>
      </c>
      <c r="H366" s="65">
        <v>0</v>
      </c>
      <c r="I366" s="67" t="s">
        <v>516</v>
      </c>
      <c r="J366" s="67">
        <v>0</v>
      </c>
      <c r="K366" s="67">
        <v>0</v>
      </c>
      <c r="L366" s="67">
        <v>0</v>
      </c>
      <c r="M366" s="67">
        <v>0</v>
      </c>
      <c r="N366" s="67">
        <v>0</v>
      </c>
      <c r="O366" s="67">
        <v>0</v>
      </c>
      <c r="P366" s="67">
        <v>0</v>
      </c>
      <c r="Q366" s="67">
        <v>0</v>
      </c>
      <c r="R366" s="67">
        <v>0</v>
      </c>
      <c r="S366" s="67">
        <v>1537.47</v>
      </c>
      <c r="T366" s="67">
        <v>0</v>
      </c>
    </row>
    <row r="367" spans="1:20" s="22" customFormat="1" ht="15">
      <c r="A367" s="63">
        <v>1</v>
      </c>
      <c r="B367" s="63">
        <v>3040</v>
      </c>
      <c r="C367" s="63" t="s">
        <v>311</v>
      </c>
      <c r="D367" s="66">
        <v>41837</v>
      </c>
      <c r="E367" s="64" t="s">
        <v>514</v>
      </c>
      <c r="F367" s="64">
        <v>2017</v>
      </c>
      <c r="G367" s="65">
        <v>1537.47</v>
      </c>
      <c r="H367" s="65">
        <v>0</v>
      </c>
      <c r="I367" s="67" t="s">
        <v>516</v>
      </c>
      <c r="J367" s="67">
        <v>0</v>
      </c>
      <c r="K367" s="67">
        <v>0</v>
      </c>
      <c r="L367" s="67">
        <v>0</v>
      </c>
      <c r="M367" s="67">
        <v>0</v>
      </c>
      <c r="N367" s="67">
        <v>0</v>
      </c>
      <c r="O367" s="67">
        <v>0</v>
      </c>
      <c r="P367" s="67">
        <v>0</v>
      </c>
      <c r="Q367" s="67">
        <v>0</v>
      </c>
      <c r="R367" s="67">
        <v>0</v>
      </c>
      <c r="S367" s="67">
        <v>1537.47</v>
      </c>
      <c r="T367" s="67">
        <v>0</v>
      </c>
    </row>
    <row r="368" spans="1:20" s="22" customFormat="1" ht="15">
      <c r="A368" s="63">
        <v>1</v>
      </c>
      <c r="B368" s="63">
        <v>3044</v>
      </c>
      <c r="C368" s="63" t="s">
        <v>435</v>
      </c>
      <c r="D368" s="66">
        <v>41871</v>
      </c>
      <c r="E368" s="64" t="s">
        <v>514</v>
      </c>
      <c r="F368" s="64">
        <v>2037</v>
      </c>
      <c r="G368" s="65">
        <v>3414.1</v>
      </c>
      <c r="H368" s="65">
        <v>0</v>
      </c>
      <c r="I368" s="67" t="s">
        <v>516</v>
      </c>
      <c r="J368" s="67">
        <v>0</v>
      </c>
      <c r="K368" s="67">
        <v>0</v>
      </c>
      <c r="L368" s="67">
        <v>0</v>
      </c>
      <c r="M368" s="67">
        <v>0</v>
      </c>
      <c r="N368" s="67">
        <v>0</v>
      </c>
      <c r="O368" s="67">
        <v>0</v>
      </c>
      <c r="P368" s="67">
        <v>0</v>
      </c>
      <c r="Q368" s="67">
        <v>0</v>
      </c>
      <c r="R368" s="67">
        <v>0</v>
      </c>
      <c r="S368" s="67">
        <v>3414.1</v>
      </c>
      <c r="T368" s="67">
        <v>0</v>
      </c>
    </row>
    <row r="369" spans="1:20" s="22" customFormat="1" ht="15">
      <c r="A369" s="63">
        <v>37</v>
      </c>
      <c r="B369" s="63">
        <v>3045</v>
      </c>
      <c r="C369" s="63" t="s">
        <v>470</v>
      </c>
      <c r="D369" s="66">
        <v>41871</v>
      </c>
      <c r="E369" s="64" t="s">
        <v>514</v>
      </c>
      <c r="F369" s="64">
        <v>2037</v>
      </c>
      <c r="G369" s="65">
        <v>3414.1</v>
      </c>
      <c r="H369" s="65">
        <v>0</v>
      </c>
      <c r="I369" s="67" t="s">
        <v>516</v>
      </c>
      <c r="J369" s="67">
        <v>0</v>
      </c>
      <c r="K369" s="67">
        <v>0</v>
      </c>
      <c r="L369" s="67">
        <v>0</v>
      </c>
      <c r="M369" s="67">
        <v>0</v>
      </c>
      <c r="N369" s="67">
        <v>0</v>
      </c>
      <c r="O369" s="67">
        <v>0</v>
      </c>
      <c r="P369" s="67">
        <v>0</v>
      </c>
      <c r="Q369" s="67">
        <v>0</v>
      </c>
      <c r="R369" s="67">
        <v>0</v>
      </c>
      <c r="S369" s="67">
        <v>3414.1</v>
      </c>
      <c r="T369" s="67">
        <v>0</v>
      </c>
    </row>
    <row r="370" spans="1:20" s="22" customFormat="1" ht="15">
      <c r="A370" s="63">
        <v>1</v>
      </c>
      <c r="B370" s="63">
        <v>3046</v>
      </c>
      <c r="C370" s="63" t="s">
        <v>489</v>
      </c>
      <c r="D370" s="66">
        <v>41871</v>
      </c>
      <c r="E370" s="64" t="s">
        <v>514</v>
      </c>
      <c r="F370" s="64">
        <v>2037</v>
      </c>
      <c r="G370" s="65">
        <v>3414.1</v>
      </c>
      <c r="H370" s="65">
        <v>0</v>
      </c>
      <c r="I370" s="67" t="s">
        <v>516</v>
      </c>
      <c r="J370" s="67">
        <v>0</v>
      </c>
      <c r="K370" s="67">
        <v>0</v>
      </c>
      <c r="L370" s="67">
        <v>0</v>
      </c>
      <c r="M370" s="67">
        <v>0</v>
      </c>
      <c r="N370" s="67">
        <v>0</v>
      </c>
      <c r="O370" s="67">
        <v>0</v>
      </c>
      <c r="P370" s="67">
        <v>0</v>
      </c>
      <c r="Q370" s="67">
        <v>0</v>
      </c>
      <c r="R370" s="67">
        <v>0</v>
      </c>
      <c r="S370" s="67">
        <v>3414.1</v>
      </c>
      <c r="T370" s="67">
        <v>0</v>
      </c>
    </row>
    <row r="371" spans="1:20" s="22" customFormat="1" ht="15">
      <c r="A371" s="63">
        <v>1</v>
      </c>
      <c r="B371" s="63">
        <v>3047</v>
      </c>
      <c r="C371" s="63" t="s">
        <v>312</v>
      </c>
      <c r="D371" s="66">
        <v>41871</v>
      </c>
      <c r="E371" s="64" t="s">
        <v>514</v>
      </c>
      <c r="F371" s="64">
        <v>2009</v>
      </c>
      <c r="G371" s="65">
        <v>1537.47</v>
      </c>
      <c r="H371" s="65">
        <v>0</v>
      </c>
      <c r="I371" s="67" t="s">
        <v>516</v>
      </c>
      <c r="J371" s="67">
        <v>0</v>
      </c>
      <c r="K371" s="67">
        <v>0</v>
      </c>
      <c r="L371" s="67">
        <v>0</v>
      </c>
      <c r="M371" s="67">
        <v>0</v>
      </c>
      <c r="N371" s="67">
        <v>0</v>
      </c>
      <c r="O371" s="67">
        <v>0</v>
      </c>
      <c r="P371" s="67">
        <v>0</v>
      </c>
      <c r="Q371" s="67">
        <v>0</v>
      </c>
      <c r="R371" s="67">
        <v>0</v>
      </c>
      <c r="S371" s="67">
        <v>1537.47</v>
      </c>
      <c r="T371" s="67">
        <v>0</v>
      </c>
    </row>
    <row r="372" spans="1:20" s="22" customFormat="1" ht="15">
      <c r="A372" s="63">
        <v>1</v>
      </c>
      <c r="B372" s="63">
        <v>3049</v>
      </c>
      <c r="C372" s="63" t="s">
        <v>313</v>
      </c>
      <c r="D372" s="66">
        <v>41871</v>
      </c>
      <c r="E372" s="64" t="s">
        <v>514</v>
      </c>
      <c r="F372" s="64">
        <v>2030</v>
      </c>
      <c r="G372" s="65">
        <v>2675.02</v>
      </c>
      <c r="H372" s="65">
        <v>0</v>
      </c>
      <c r="I372" s="67" t="s">
        <v>516</v>
      </c>
      <c r="J372" s="67">
        <v>1993.92</v>
      </c>
      <c r="K372" s="67">
        <v>0</v>
      </c>
      <c r="L372" s="67">
        <v>0</v>
      </c>
      <c r="M372" s="67">
        <v>0</v>
      </c>
      <c r="N372" s="67">
        <v>0</v>
      </c>
      <c r="O372" s="67">
        <v>0</v>
      </c>
      <c r="P372" s="67">
        <v>0</v>
      </c>
      <c r="Q372" s="67">
        <v>0</v>
      </c>
      <c r="R372" s="67">
        <v>0</v>
      </c>
      <c r="S372" s="67">
        <v>2675.02</v>
      </c>
      <c r="T372" s="67">
        <v>1993.92</v>
      </c>
    </row>
    <row r="373" spans="1:20" s="22" customFormat="1" ht="15">
      <c r="A373" s="63">
        <v>1</v>
      </c>
      <c r="B373" s="63">
        <v>3052</v>
      </c>
      <c r="C373" s="63" t="s">
        <v>314</v>
      </c>
      <c r="D373" s="66">
        <v>41884</v>
      </c>
      <c r="E373" s="64" t="s">
        <v>514</v>
      </c>
      <c r="F373" s="64">
        <v>2035</v>
      </c>
      <c r="G373" s="65">
        <v>4656.5600000000004</v>
      </c>
      <c r="H373" s="65">
        <v>0</v>
      </c>
      <c r="I373" s="67" t="s">
        <v>516</v>
      </c>
      <c r="J373" s="67">
        <v>0</v>
      </c>
      <c r="K373" s="67">
        <v>0</v>
      </c>
      <c r="L373" s="67">
        <v>0</v>
      </c>
      <c r="M373" s="67">
        <v>0</v>
      </c>
      <c r="N373" s="67">
        <v>0</v>
      </c>
      <c r="O373" s="67">
        <v>0</v>
      </c>
      <c r="P373" s="67">
        <v>0</v>
      </c>
      <c r="Q373" s="67">
        <v>0</v>
      </c>
      <c r="R373" s="67">
        <v>0</v>
      </c>
      <c r="S373" s="67">
        <v>4656.5600000000004</v>
      </c>
      <c r="T373" s="67">
        <v>0</v>
      </c>
    </row>
    <row r="374" spans="1:20" s="22" customFormat="1" ht="15">
      <c r="A374" s="63">
        <v>50</v>
      </c>
      <c r="B374" s="63">
        <v>3055</v>
      </c>
      <c r="C374" s="63" t="s">
        <v>481</v>
      </c>
      <c r="D374" s="66">
        <v>41927</v>
      </c>
      <c r="E374" s="64" t="s">
        <v>514</v>
      </c>
      <c r="F374" s="64">
        <v>2037</v>
      </c>
      <c r="G374" s="65">
        <v>3414.1</v>
      </c>
      <c r="H374" s="65">
        <v>0</v>
      </c>
      <c r="I374" s="67" t="s">
        <v>516</v>
      </c>
      <c r="J374" s="67">
        <v>0</v>
      </c>
      <c r="K374" s="67">
        <v>0</v>
      </c>
      <c r="L374" s="67">
        <v>0</v>
      </c>
      <c r="M374" s="67">
        <v>0</v>
      </c>
      <c r="N374" s="67">
        <v>0</v>
      </c>
      <c r="O374" s="67">
        <v>0</v>
      </c>
      <c r="P374" s="67">
        <v>0</v>
      </c>
      <c r="Q374" s="67">
        <v>0</v>
      </c>
      <c r="R374" s="67">
        <v>0</v>
      </c>
      <c r="S374" s="67">
        <v>3414.1</v>
      </c>
      <c r="T374" s="67">
        <v>0</v>
      </c>
    </row>
    <row r="375" spans="1:20" s="22" customFormat="1" ht="15">
      <c r="A375" s="63">
        <v>1</v>
      </c>
      <c r="B375" s="63">
        <v>3057</v>
      </c>
      <c r="C375" s="63" t="s">
        <v>315</v>
      </c>
      <c r="D375" s="66">
        <v>41946</v>
      </c>
      <c r="E375" s="64" t="s">
        <v>514</v>
      </c>
      <c r="F375" s="64">
        <v>2018</v>
      </c>
      <c r="G375" s="65">
        <v>1537.47</v>
      </c>
      <c r="H375" s="65">
        <v>0</v>
      </c>
      <c r="I375" s="67" t="s">
        <v>516</v>
      </c>
      <c r="J375" s="67">
        <v>0</v>
      </c>
      <c r="K375" s="67">
        <v>0</v>
      </c>
      <c r="L375" s="67">
        <v>0</v>
      </c>
      <c r="M375" s="67">
        <v>0</v>
      </c>
      <c r="N375" s="67">
        <v>0</v>
      </c>
      <c r="O375" s="67">
        <v>0</v>
      </c>
      <c r="P375" s="67">
        <v>0</v>
      </c>
      <c r="Q375" s="67">
        <v>0</v>
      </c>
      <c r="R375" s="67">
        <v>0</v>
      </c>
      <c r="S375" s="67">
        <v>1537.47</v>
      </c>
      <c r="T375" s="67">
        <v>0</v>
      </c>
    </row>
    <row r="376" spans="1:20" s="22" customFormat="1" ht="15">
      <c r="A376" s="63">
        <v>1</v>
      </c>
      <c r="B376" s="63">
        <v>3061</v>
      </c>
      <c r="C376" s="63" t="s">
        <v>316</v>
      </c>
      <c r="D376" s="66">
        <v>41974</v>
      </c>
      <c r="E376" s="64" t="s">
        <v>514</v>
      </c>
      <c r="F376" s="64">
        <v>2018</v>
      </c>
      <c r="G376" s="65">
        <v>1537.47</v>
      </c>
      <c r="H376" s="65">
        <v>0</v>
      </c>
      <c r="I376" s="67" t="s">
        <v>516</v>
      </c>
      <c r="J376" s="67">
        <v>0</v>
      </c>
      <c r="K376" s="67">
        <v>0</v>
      </c>
      <c r="L376" s="67">
        <v>0</v>
      </c>
      <c r="M376" s="67">
        <v>0</v>
      </c>
      <c r="N376" s="67">
        <v>0</v>
      </c>
      <c r="O376" s="67">
        <v>0</v>
      </c>
      <c r="P376" s="67">
        <v>0</v>
      </c>
      <c r="Q376" s="67">
        <v>0</v>
      </c>
      <c r="R376" s="67">
        <v>0</v>
      </c>
      <c r="S376" s="67">
        <v>1537.47</v>
      </c>
      <c r="T376" s="67">
        <v>0</v>
      </c>
    </row>
    <row r="377" spans="1:20" s="22" customFormat="1" ht="15">
      <c r="A377" s="63">
        <v>1</v>
      </c>
      <c r="B377" s="63">
        <v>3062</v>
      </c>
      <c r="C377" s="63" t="s">
        <v>317</v>
      </c>
      <c r="D377" s="66">
        <v>41976</v>
      </c>
      <c r="E377" s="64" t="s">
        <v>514</v>
      </c>
      <c r="F377" s="64">
        <v>2001</v>
      </c>
      <c r="G377" s="65">
        <v>1048.8800000000001</v>
      </c>
      <c r="H377" s="65">
        <v>0</v>
      </c>
      <c r="I377" s="67" t="s">
        <v>516</v>
      </c>
      <c r="J377" s="67">
        <v>0</v>
      </c>
      <c r="K377" s="67">
        <v>0</v>
      </c>
      <c r="L377" s="67">
        <v>0</v>
      </c>
      <c r="M377" s="67">
        <v>0</v>
      </c>
      <c r="N377" s="67">
        <v>0</v>
      </c>
      <c r="O377" s="67">
        <v>0</v>
      </c>
      <c r="P377" s="67">
        <v>0</v>
      </c>
      <c r="Q377" s="67">
        <v>0</v>
      </c>
      <c r="R377" s="67">
        <v>0</v>
      </c>
      <c r="S377" s="67">
        <v>1048.8800000000001</v>
      </c>
      <c r="T377" s="67">
        <v>0</v>
      </c>
    </row>
    <row r="378" spans="1:20" s="22" customFormat="1" ht="15">
      <c r="A378" s="63">
        <v>1</v>
      </c>
      <c r="B378" s="63">
        <v>3063</v>
      </c>
      <c r="C378" s="63" t="s">
        <v>318</v>
      </c>
      <c r="D378" s="66">
        <v>41978</v>
      </c>
      <c r="E378" s="64" t="s">
        <v>514</v>
      </c>
      <c r="F378" s="64">
        <v>2010</v>
      </c>
      <c r="G378" s="65">
        <v>1537.48</v>
      </c>
      <c r="H378" s="65">
        <v>0</v>
      </c>
      <c r="I378" s="67" t="s">
        <v>516</v>
      </c>
      <c r="J378" s="67">
        <v>0</v>
      </c>
      <c r="K378" s="67">
        <v>0</v>
      </c>
      <c r="L378" s="67">
        <v>0</v>
      </c>
      <c r="M378" s="67">
        <v>0</v>
      </c>
      <c r="N378" s="67">
        <v>0</v>
      </c>
      <c r="O378" s="67">
        <v>0</v>
      </c>
      <c r="P378" s="67">
        <v>0</v>
      </c>
      <c r="Q378" s="67">
        <v>0</v>
      </c>
      <c r="R378" s="67">
        <v>0</v>
      </c>
      <c r="S378" s="67">
        <v>1537.48</v>
      </c>
      <c r="T378" s="67">
        <v>0</v>
      </c>
    </row>
    <row r="379" spans="1:20" s="22" customFormat="1" ht="15">
      <c r="A379" s="63">
        <v>1</v>
      </c>
      <c r="B379" s="63">
        <v>3066</v>
      </c>
      <c r="C379" s="63" t="s">
        <v>319</v>
      </c>
      <c r="D379" s="66">
        <v>42009</v>
      </c>
      <c r="E379" s="64" t="s">
        <v>514</v>
      </c>
      <c r="F379" s="64">
        <v>2029</v>
      </c>
      <c r="G379" s="65">
        <v>2675.02</v>
      </c>
      <c r="H379" s="65">
        <v>0</v>
      </c>
      <c r="I379" s="67" t="s">
        <v>516</v>
      </c>
      <c r="J379" s="67">
        <v>1107.73</v>
      </c>
      <c r="K379" s="67">
        <v>0</v>
      </c>
      <c r="L379" s="67">
        <v>0</v>
      </c>
      <c r="M379" s="67">
        <v>0</v>
      </c>
      <c r="N379" s="67">
        <v>0</v>
      </c>
      <c r="O379" s="67">
        <v>0</v>
      </c>
      <c r="P379" s="67">
        <v>0</v>
      </c>
      <c r="Q379" s="67">
        <v>0</v>
      </c>
      <c r="R379" s="67">
        <v>0</v>
      </c>
      <c r="S379" s="67">
        <v>2675.02</v>
      </c>
      <c r="T379" s="67">
        <v>1107.73</v>
      </c>
    </row>
    <row r="380" spans="1:20" s="22" customFormat="1" ht="15">
      <c r="A380" s="63">
        <v>1</v>
      </c>
      <c r="B380" s="63">
        <v>3067</v>
      </c>
      <c r="C380" s="63" t="s">
        <v>320</v>
      </c>
      <c r="D380" s="66">
        <v>42009</v>
      </c>
      <c r="E380" s="64" t="s">
        <v>514</v>
      </c>
      <c r="F380" s="64">
        <v>2009</v>
      </c>
      <c r="G380" s="65">
        <v>1537.47</v>
      </c>
      <c r="H380" s="65">
        <v>0</v>
      </c>
      <c r="I380" s="67" t="s">
        <v>516</v>
      </c>
      <c r="J380" s="67">
        <v>0</v>
      </c>
      <c r="K380" s="67">
        <v>0</v>
      </c>
      <c r="L380" s="67">
        <v>0</v>
      </c>
      <c r="M380" s="67">
        <v>0</v>
      </c>
      <c r="N380" s="67">
        <v>0</v>
      </c>
      <c r="O380" s="67">
        <v>0</v>
      </c>
      <c r="P380" s="67">
        <v>0</v>
      </c>
      <c r="Q380" s="67">
        <v>0</v>
      </c>
      <c r="R380" s="67">
        <v>0</v>
      </c>
      <c r="S380" s="67">
        <v>1537.47</v>
      </c>
      <c r="T380" s="67">
        <v>0</v>
      </c>
    </row>
    <row r="381" spans="1:20" s="22" customFormat="1" ht="15">
      <c r="A381" s="63">
        <v>51</v>
      </c>
      <c r="B381" s="63">
        <v>3069</v>
      </c>
      <c r="C381" s="63" t="s">
        <v>430</v>
      </c>
      <c r="D381" s="66">
        <v>42009</v>
      </c>
      <c r="E381" s="64" t="s">
        <v>514</v>
      </c>
      <c r="F381" s="64">
        <v>2010</v>
      </c>
      <c r="G381" s="65">
        <v>1537.47</v>
      </c>
      <c r="H381" s="65">
        <v>0</v>
      </c>
      <c r="I381" s="67" t="s">
        <v>516</v>
      </c>
      <c r="J381" s="67">
        <v>0</v>
      </c>
      <c r="K381" s="67">
        <v>0</v>
      </c>
      <c r="L381" s="67">
        <v>174.95</v>
      </c>
      <c r="M381" s="67">
        <v>0</v>
      </c>
      <c r="N381" s="67">
        <v>0</v>
      </c>
      <c r="O381" s="67">
        <v>0</v>
      </c>
      <c r="P381" s="67">
        <v>0</v>
      </c>
      <c r="Q381" s="67">
        <v>0</v>
      </c>
      <c r="R381" s="67">
        <v>0</v>
      </c>
      <c r="S381" s="67">
        <v>1537.47</v>
      </c>
      <c r="T381" s="67">
        <v>174.95</v>
      </c>
    </row>
    <row r="382" spans="1:20" s="22" customFormat="1" ht="15">
      <c r="A382" s="63">
        <v>1</v>
      </c>
      <c r="B382" s="63">
        <v>3080</v>
      </c>
      <c r="C382" s="63" t="s">
        <v>321</v>
      </c>
      <c r="D382" s="66">
        <v>42016</v>
      </c>
      <c r="E382" s="64" t="s">
        <v>514</v>
      </c>
      <c r="F382" s="64">
        <v>2026</v>
      </c>
      <c r="G382" s="65">
        <v>2675.02</v>
      </c>
      <c r="H382" s="65">
        <v>0</v>
      </c>
      <c r="I382" s="67" t="s">
        <v>516</v>
      </c>
      <c r="J382" s="67">
        <v>0</v>
      </c>
      <c r="K382" s="67">
        <v>0</v>
      </c>
      <c r="L382" s="67">
        <v>0</v>
      </c>
      <c r="M382" s="67">
        <v>0</v>
      </c>
      <c r="N382" s="67">
        <v>0</v>
      </c>
      <c r="O382" s="67">
        <v>0</v>
      </c>
      <c r="P382" s="67">
        <v>0</v>
      </c>
      <c r="Q382" s="67">
        <v>0</v>
      </c>
      <c r="R382" s="67">
        <v>0</v>
      </c>
      <c r="S382" s="67">
        <v>2675.02</v>
      </c>
      <c r="T382" s="67">
        <v>0</v>
      </c>
    </row>
    <row r="383" spans="1:20" s="22" customFormat="1" ht="15">
      <c r="A383" s="63">
        <v>1</v>
      </c>
      <c r="B383" s="63">
        <v>3084</v>
      </c>
      <c r="C383" s="63" t="s">
        <v>323</v>
      </c>
      <c r="D383" s="66">
        <v>42026</v>
      </c>
      <c r="E383" s="64" t="s">
        <v>514</v>
      </c>
      <c r="F383" s="64">
        <v>2018</v>
      </c>
      <c r="G383" s="65">
        <v>1537.47</v>
      </c>
      <c r="H383" s="65">
        <v>0</v>
      </c>
      <c r="I383" s="67" t="s">
        <v>516</v>
      </c>
      <c r="J383" s="67">
        <v>0</v>
      </c>
      <c r="K383" s="67">
        <v>0</v>
      </c>
      <c r="L383" s="67">
        <v>0</v>
      </c>
      <c r="M383" s="67">
        <v>0</v>
      </c>
      <c r="N383" s="67">
        <v>0</v>
      </c>
      <c r="O383" s="67">
        <v>0</v>
      </c>
      <c r="P383" s="67">
        <v>0</v>
      </c>
      <c r="Q383" s="67">
        <v>0</v>
      </c>
      <c r="R383" s="67">
        <v>0</v>
      </c>
      <c r="S383" s="67">
        <v>1537.47</v>
      </c>
      <c r="T383" s="67">
        <v>0</v>
      </c>
    </row>
    <row r="384" spans="1:20" s="22" customFormat="1" ht="15">
      <c r="A384" s="63">
        <v>1</v>
      </c>
      <c r="B384" s="63">
        <v>3085</v>
      </c>
      <c r="C384" s="63" t="s">
        <v>324</v>
      </c>
      <c r="D384" s="66">
        <v>42026</v>
      </c>
      <c r="E384" s="64" t="s">
        <v>514</v>
      </c>
      <c r="F384" s="64">
        <v>2018</v>
      </c>
      <c r="G384" s="65">
        <v>1537.47</v>
      </c>
      <c r="H384" s="65">
        <v>0</v>
      </c>
      <c r="I384" s="67" t="s">
        <v>516</v>
      </c>
      <c r="J384" s="67">
        <v>0</v>
      </c>
      <c r="K384" s="67">
        <v>0</v>
      </c>
      <c r="L384" s="67">
        <v>0</v>
      </c>
      <c r="M384" s="67">
        <v>0</v>
      </c>
      <c r="N384" s="67">
        <v>0</v>
      </c>
      <c r="O384" s="67">
        <v>0</v>
      </c>
      <c r="P384" s="67">
        <v>0</v>
      </c>
      <c r="Q384" s="67">
        <v>0</v>
      </c>
      <c r="R384" s="67">
        <v>0</v>
      </c>
      <c r="S384" s="67">
        <v>1537.47</v>
      </c>
      <c r="T384" s="67">
        <v>0</v>
      </c>
    </row>
    <row r="385" spans="1:20" s="22" customFormat="1" ht="15">
      <c r="A385" s="63">
        <v>3</v>
      </c>
      <c r="B385" s="63">
        <v>3086</v>
      </c>
      <c r="C385" s="63" t="s">
        <v>431</v>
      </c>
      <c r="D385" s="66">
        <v>42030</v>
      </c>
      <c r="E385" s="64" t="s">
        <v>514</v>
      </c>
      <c r="F385" s="64">
        <v>2037</v>
      </c>
      <c r="G385" s="65">
        <v>3414.1</v>
      </c>
      <c r="H385" s="65">
        <v>0</v>
      </c>
      <c r="I385" s="67" t="s">
        <v>516</v>
      </c>
      <c r="J385" s="67">
        <v>0</v>
      </c>
      <c r="K385" s="67">
        <v>0</v>
      </c>
      <c r="L385" s="67">
        <v>0</v>
      </c>
      <c r="M385" s="67">
        <v>0</v>
      </c>
      <c r="N385" s="67">
        <v>0</v>
      </c>
      <c r="O385" s="67">
        <v>0</v>
      </c>
      <c r="P385" s="67">
        <v>0</v>
      </c>
      <c r="Q385" s="67">
        <v>0</v>
      </c>
      <c r="R385" s="67">
        <v>0</v>
      </c>
      <c r="S385" s="67">
        <v>3414.1</v>
      </c>
      <c r="T385" s="67">
        <v>0</v>
      </c>
    </row>
    <row r="386" spans="1:20" s="22" customFormat="1" ht="15">
      <c r="A386" s="63">
        <v>1</v>
      </c>
      <c r="B386" s="63">
        <v>3112</v>
      </c>
      <c r="C386" s="63" t="s">
        <v>326</v>
      </c>
      <c r="D386" s="66">
        <v>42065</v>
      </c>
      <c r="E386" s="64" t="s">
        <v>514</v>
      </c>
      <c r="F386" s="64">
        <v>2013</v>
      </c>
      <c r="G386" s="65">
        <v>1537.47</v>
      </c>
      <c r="H386" s="65">
        <v>0</v>
      </c>
      <c r="I386" s="67" t="s">
        <v>516</v>
      </c>
      <c r="J386" s="67">
        <v>0</v>
      </c>
      <c r="K386" s="67">
        <v>0</v>
      </c>
      <c r="L386" s="67">
        <v>0</v>
      </c>
      <c r="M386" s="67">
        <v>0</v>
      </c>
      <c r="N386" s="67">
        <v>0</v>
      </c>
      <c r="O386" s="67">
        <v>0</v>
      </c>
      <c r="P386" s="67">
        <v>0</v>
      </c>
      <c r="Q386" s="67">
        <v>0</v>
      </c>
      <c r="R386" s="67">
        <v>0</v>
      </c>
      <c r="S386" s="67">
        <v>1537.47</v>
      </c>
      <c r="T386" s="67">
        <v>0</v>
      </c>
    </row>
    <row r="387" spans="1:20" s="22" customFormat="1" ht="15">
      <c r="A387" s="63">
        <v>1</v>
      </c>
      <c r="B387" s="63">
        <v>3113</v>
      </c>
      <c r="C387" s="63" t="s">
        <v>327</v>
      </c>
      <c r="D387" s="66">
        <v>42065</v>
      </c>
      <c r="E387" s="64" t="s">
        <v>514</v>
      </c>
      <c r="F387" s="64">
        <v>2010</v>
      </c>
      <c r="G387" s="65">
        <v>1537.47</v>
      </c>
      <c r="H387" s="65">
        <v>0</v>
      </c>
      <c r="I387" s="67" t="s">
        <v>516</v>
      </c>
      <c r="J387" s="67">
        <v>0</v>
      </c>
      <c r="K387" s="67">
        <v>0</v>
      </c>
      <c r="L387" s="67">
        <v>0</v>
      </c>
      <c r="M387" s="67">
        <v>0</v>
      </c>
      <c r="N387" s="67">
        <v>0</v>
      </c>
      <c r="O387" s="67">
        <v>0</v>
      </c>
      <c r="P387" s="67">
        <v>0</v>
      </c>
      <c r="Q387" s="67">
        <v>0</v>
      </c>
      <c r="R387" s="67">
        <v>0</v>
      </c>
      <c r="S387" s="67">
        <v>1537.47</v>
      </c>
      <c r="T387" s="67">
        <v>0</v>
      </c>
    </row>
    <row r="388" spans="1:20" s="22" customFormat="1" ht="15">
      <c r="A388" s="63">
        <v>1</v>
      </c>
      <c r="B388" s="63">
        <v>3132</v>
      </c>
      <c r="C388" s="63" t="s">
        <v>328</v>
      </c>
      <c r="D388" s="66">
        <v>42100</v>
      </c>
      <c r="E388" s="64" t="s">
        <v>514</v>
      </c>
      <c r="F388" s="64">
        <v>2009</v>
      </c>
      <c r="G388" s="65">
        <v>1537.47</v>
      </c>
      <c r="H388" s="65">
        <v>0</v>
      </c>
      <c r="I388" s="67" t="s">
        <v>516</v>
      </c>
      <c r="J388" s="67">
        <v>0</v>
      </c>
      <c r="K388" s="67">
        <v>0</v>
      </c>
      <c r="L388" s="67">
        <v>0</v>
      </c>
      <c r="M388" s="67">
        <v>0</v>
      </c>
      <c r="N388" s="67">
        <v>0</v>
      </c>
      <c r="O388" s="67">
        <v>0</v>
      </c>
      <c r="P388" s="67">
        <v>0</v>
      </c>
      <c r="Q388" s="67">
        <v>0</v>
      </c>
      <c r="R388" s="67">
        <v>0</v>
      </c>
      <c r="S388" s="67">
        <v>1537.47</v>
      </c>
      <c r="T388" s="67">
        <v>0</v>
      </c>
    </row>
    <row r="389" spans="1:20" s="22" customFormat="1" ht="15">
      <c r="A389" s="63">
        <v>1</v>
      </c>
      <c r="B389" s="63">
        <v>3134</v>
      </c>
      <c r="C389" s="63" t="s">
        <v>329</v>
      </c>
      <c r="D389" s="66">
        <v>42100</v>
      </c>
      <c r="E389" s="64" t="s">
        <v>514</v>
      </c>
      <c r="F389" s="64">
        <v>2018</v>
      </c>
      <c r="G389" s="65">
        <v>1537.47</v>
      </c>
      <c r="H389" s="65">
        <v>0</v>
      </c>
      <c r="I389" s="67" t="s">
        <v>516</v>
      </c>
      <c r="J389" s="67">
        <v>0</v>
      </c>
      <c r="K389" s="67">
        <v>0</v>
      </c>
      <c r="L389" s="67">
        <v>0</v>
      </c>
      <c r="M389" s="67">
        <v>0</v>
      </c>
      <c r="N389" s="67">
        <v>0</v>
      </c>
      <c r="O389" s="67">
        <v>0</v>
      </c>
      <c r="P389" s="67">
        <v>0</v>
      </c>
      <c r="Q389" s="67">
        <v>0</v>
      </c>
      <c r="R389" s="67">
        <v>0</v>
      </c>
      <c r="S389" s="67">
        <v>1537.47</v>
      </c>
      <c r="T389" s="67">
        <v>0</v>
      </c>
    </row>
    <row r="390" spans="1:20" s="22" customFormat="1" ht="15">
      <c r="A390" s="63">
        <v>1</v>
      </c>
      <c r="B390" s="63">
        <v>3135</v>
      </c>
      <c r="C390" s="63" t="s">
        <v>330</v>
      </c>
      <c r="D390" s="66">
        <v>42107</v>
      </c>
      <c r="E390" s="64" t="s">
        <v>514</v>
      </c>
      <c r="F390" s="64">
        <v>2028</v>
      </c>
      <c r="G390" s="65">
        <v>2675.02</v>
      </c>
      <c r="H390" s="65">
        <v>0</v>
      </c>
      <c r="I390" s="67" t="s">
        <v>516</v>
      </c>
      <c r="J390" s="67">
        <v>1993.92</v>
      </c>
      <c r="K390" s="67">
        <v>0</v>
      </c>
      <c r="L390" s="67">
        <v>0</v>
      </c>
      <c r="M390" s="67">
        <v>0</v>
      </c>
      <c r="N390" s="67">
        <v>0</v>
      </c>
      <c r="O390" s="67">
        <v>0</v>
      </c>
      <c r="P390" s="67">
        <v>0</v>
      </c>
      <c r="Q390" s="67">
        <v>0</v>
      </c>
      <c r="R390" s="67">
        <v>0</v>
      </c>
      <c r="S390" s="67">
        <v>2675.02</v>
      </c>
      <c r="T390" s="67">
        <v>1993.92</v>
      </c>
    </row>
    <row r="391" spans="1:20" s="22" customFormat="1" ht="15">
      <c r="A391" s="63">
        <v>1</v>
      </c>
      <c r="B391" s="63">
        <v>3136</v>
      </c>
      <c r="C391" s="63" t="s">
        <v>331</v>
      </c>
      <c r="D391" s="66">
        <v>42107</v>
      </c>
      <c r="E391" s="64" t="s">
        <v>514</v>
      </c>
      <c r="F391" s="64">
        <v>2016</v>
      </c>
      <c r="G391" s="65">
        <v>1537.47</v>
      </c>
      <c r="H391" s="65">
        <v>0</v>
      </c>
      <c r="I391" s="67" t="s">
        <v>516</v>
      </c>
      <c r="J391" s="67">
        <v>1107.73</v>
      </c>
      <c r="K391" s="67">
        <v>0</v>
      </c>
      <c r="L391" s="67">
        <v>0</v>
      </c>
      <c r="M391" s="67">
        <v>0</v>
      </c>
      <c r="N391" s="67">
        <v>0</v>
      </c>
      <c r="O391" s="67">
        <v>0</v>
      </c>
      <c r="P391" s="67">
        <v>0</v>
      </c>
      <c r="Q391" s="67">
        <v>0</v>
      </c>
      <c r="R391" s="67">
        <v>0</v>
      </c>
      <c r="S391" s="67">
        <v>1537.47</v>
      </c>
      <c r="T391" s="67">
        <v>1107.73</v>
      </c>
    </row>
    <row r="392" spans="1:20" s="22" customFormat="1" ht="15">
      <c r="A392" s="63">
        <v>1</v>
      </c>
      <c r="B392" s="63">
        <v>3137</v>
      </c>
      <c r="C392" s="63" t="s">
        <v>332</v>
      </c>
      <c r="D392" s="66">
        <v>42107</v>
      </c>
      <c r="E392" s="64" t="s">
        <v>514</v>
      </c>
      <c r="F392" s="64">
        <v>2009</v>
      </c>
      <c r="G392" s="65">
        <v>1537.47</v>
      </c>
      <c r="H392" s="65">
        <v>0</v>
      </c>
      <c r="I392" s="67" t="s">
        <v>516</v>
      </c>
      <c r="J392" s="67">
        <v>0</v>
      </c>
      <c r="K392" s="67">
        <v>0</v>
      </c>
      <c r="L392" s="67">
        <v>0</v>
      </c>
      <c r="M392" s="67">
        <v>0</v>
      </c>
      <c r="N392" s="67">
        <v>0</v>
      </c>
      <c r="O392" s="67">
        <v>0</v>
      </c>
      <c r="P392" s="67">
        <v>0</v>
      </c>
      <c r="Q392" s="67">
        <v>0</v>
      </c>
      <c r="R392" s="67">
        <v>0</v>
      </c>
      <c r="S392" s="67">
        <v>1537.47</v>
      </c>
      <c r="T392" s="67">
        <v>0</v>
      </c>
    </row>
    <row r="393" spans="1:20" s="22" customFormat="1" ht="15">
      <c r="A393" s="63">
        <v>1</v>
      </c>
      <c r="B393" s="63">
        <v>3138</v>
      </c>
      <c r="C393" s="63" t="s">
        <v>333</v>
      </c>
      <c r="D393" s="66">
        <v>42107</v>
      </c>
      <c r="E393" s="64" t="s">
        <v>514</v>
      </c>
      <c r="F393" s="64">
        <v>2018</v>
      </c>
      <c r="G393" s="65">
        <v>1537.47</v>
      </c>
      <c r="H393" s="65">
        <v>0</v>
      </c>
      <c r="I393" s="67" t="s">
        <v>516</v>
      </c>
      <c r="J393" s="67">
        <v>0</v>
      </c>
      <c r="K393" s="67">
        <v>0</v>
      </c>
      <c r="L393" s="67">
        <v>0</v>
      </c>
      <c r="M393" s="67">
        <v>0</v>
      </c>
      <c r="N393" s="67">
        <v>0</v>
      </c>
      <c r="O393" s="67">
        <v>0</v>
      </c>
      <c r="P393" s="67">
        <v>0</v>
      </c>
      <c r="Q393" s="67">
        <v>0</v>
      </c>
      <c r="R393" s="67">
        <v>0</v>
      </c>
      <c r="S393" s="67">
        <v>1537.47</v>
      </c>
      <c r="T393" s="67">
        <v>0</v>
      </c>
    </row>
    <row r="394" spans="1:20" s="22" customFormat="1" ht="15">
      <c r="A394" s="63">
        <v>1</v>
      </c>
      <c r="B394" s="63">
        <v>3139</v>
      </c>
      <c r="C394" s="63" t="s">
        <v>334</v>
      </c>
      <c r="D394" s="66">
        <v>42107</v>
      </c>
      <c r="E394" s="64" t="s">
        <v>514</v>
      </c>
      <c r="F394" s="64">
        <v>2018</v>
      </c>
      <c r="G394" s="65">
        <v>1537.47</v>
      </c>
      <c r="H394" s="65">
        <v>0</v>
      </c>
      <c r="I394" s="67" t="s">
        <v>516</v>
      </c>
      <c r="J394" s="67">
        <v>0</v>
      </c>
      <c r="K394" s="67">
        <v>0</v>
      </c>
      <c r="L394" s="67">
        <v>0</v>
      </c>
      <c r="M394" s="67">
        <v>0</v>
      </c>
      <c r="N394" s="67">
        <v>0</v>
      </c>
      <c r="O394" s="67">
        <v>0</v>
      </c>
      <c r="P394" s="67">
        <v>0</v>
      </c>
      <c r="Q394" s="67">
        <v>0</v>
      </c>
      <c r="R394" s="67">
        <v>0</v>
      </c>
      <c r="S394" s="67">
        <v>1537.47</v>
      </c>
      <c r="T394" s="67">
        <v>0</v>
      </c>
    </row>
    <row r="395" spans="1:20" s="22" customFormat="1" ht="15">
      <c r="A395" s="63">
        <v>1</v>
      </c>
      <c r="B395" s="63">
        <v>3141</v>
      </c>
      <c r="C395" s="63" t="s">
        <v>335</v>
      </c>
      <c r="D395" s="66">
        <v>42110</v>
      </c>
      <c r="E395" s="64" t="s">
        <v>514</v>
      </c>
      <c r="F395" s="64">
        <v>2009</v>
      </c>
      <c r="G395" s="65">
        <v>1537.47</v>
      </c>
      <c r="H395" s="65">
        <v>0</v>
      </c>
      <c r="I395" s="67" t="s">
        <v>516</v>
      </c>
      <c r="J395" s="67">
        <v>0</v>
      </c>
      <c r="K395" s="67">
        <v>0</v>
      </c>
      <c r="L395" s="67">
        <v>0</v>
      </c>
      <c r="M395" s="67">
        <v>0</v>
      </c>
      <c r="N395" s="67">
        <v>0</v>
      </c>
      <c r="O395" s="67">
        <v>0</v>
      </c>
      <c r="P395" s="67">
        <v>0</v>
      </c>
      <c r="Q395" s="67">
        <v>0</v>
      </c>
      <c r="R395" s="67">
        <v>0</v>
      </c>
      <c r="S395" s="67">
        <v>1537.47</v>
      </c>
      <c r="T395" s="67">
        <v>0</v>
      </c>
    </row>
    <row r="396" spans="1:20" s="22" customFormat="1" ht="15">
      <c r="A396" s="63">
        <v>1</v>
      </c>
      <c r="B396" s="63">
        <v>3147</v>
      </c>
      <c r="C396" s="63" t="s">
        <v>336</v>
      </c>
      <c r="D396" s="66">
        <v>42128</v>
      </c>
      <c r="E396" s="64" t="s">
        <v>514</v>
      </c>
      <c r="F396" s="64">
        <v>2003</v>
      </c>
      <c r="G396" s="65">
        <v>1048.8800000000001</v>
      </c>
      <c r="H396" s="65">
        <v>0</v>
      </c>
      <c r="I396" s="67" t="s">
        <v>516</v>
      </c>
      <c r="J396" s="67">
        <v>0</v>
      </c>
      <c r="K396" s="67">
        <v>0</v>
      </c>
      <c r="L396" s="67">
        <v>0</v>
      </c>
      <c r="M396" s="67">
        <v>0</v>
      </c>
      <c r="N396" s="67">
        <v>0</v>
      </c>
      <c r="O396" s="67">
        <v>0</v>
      </c>
      <c r="P396" s="67">
        <v>0</v>
      </c>
      <c r="Q396" s="67">
        <v>0</v>
      </c>
      <c r="R396" s="67">
        <v>0</v>
      </c>
      <c r="S396" s="67">
        <v>1048.8800000000001</v>
      </c>
      <c r="T396" s="67">
        <v>0</v>
      </c>
    </row>
    <row r="397" spans="1:20" s="22" customFormat="1" ht="15">
      <c r="A397" s="63">
        <v>1</v>
      </c>
      <c r="B397" s="63">
        <v>3150</v>
      </c>
      <c r="C397" s="63" t="s">
        <v>337</v>
      </c>
      <c r="D397" s="66">
        <v>42128</v>
      </c>
      <c r="E397" s="64" t="s">
        <v>514</v>
      </c>
      <c r="F397" s="64">
        <v>2003</v>
      </c>
      <c r="G397" s="65">
        <v>1048.8800000000001</v>
      </c>
      <c r="H397" s="65">
        <v>0</v>
      </c>
      <c r="I397" s="67" t="s">
        <v>516</v>
      </c>
      <c r="J397" s="67">
        <v>0</v>
      </c>
      <c r="K397" s="67">
        <v>0</v>
      </c>
      <c r="L397" s="67">
        <v>0</v>
      </c>
      <c r="M397" s="67">
        <v>0</v>
      </c>
      <c r="N397" s="67">
        <v>0</v>
      </c>
      <c r="O397" s="67">
        <v>0</v>
      </c>
      <c r="P397" s="67">
        <v>0</v>
      </c>
      <c r="Q397" s="67">
        <v>0</v>
      </c>
      <c r="R397" s="67">
        <v>0</v>
      </c>
      <c r="S397" s="67">
        <v>1048.8800000000001</v>
      </c>
      <c r="T397" s="67">
        <v>0</v>
      </c>
    </row>
    <row r="398" spans="1:20" s="22" customFormat="1" ht="15">
      <c r="A398" s="63">
        <v>1</v>
      </c>
      <c r="B398" s="63">
        <v>3152</v>
      </c>
      <c r="C398" s="63" t="s">
        <v>338</v>
      </c>
      <c r="D398" s="66">
        <v>42128</v>
      </c>
      <c r="E398" s="64" t="s">
        <v>514</v>
      </c>
      <c r="F398" s="64">
        <v>2003</v>
      </c>
      <c r="G398" s="65">
        <v>1048.8800000000001</v>
      </c>
      <c r="H398" s="65">
        <v>0</v>
      </c>
      <c r="I398" s="67" t="s">
        <v>516</v>
      </c>
      <c r="J398" s="67">
        <v>0</v>
      </c>
      <c r="K398" s="67">
        <v>0</v>
      </c>
      <c r="L398" s="67">
        <v>0</v>
      </c>
      <c r="M398" s="67">
        <v>0</v>
      </c>
      <c r="N398" s="67">
        <v>0</v>
      </c>
      <c r="O398" s="67">
        <v>0</v>
      </c>
      <c r="P398" s="67">
        <v>0</v>
      </c>
      <c r="Q398" s="67">
        <v>0</v>
      </c>
      <c r="R398" s="67">
        <v>0</v>
      </c>
      <c r="S398" s="67">
        <v>1048.8800000000001</v>
      </c>
      <c r="T398" s="67">
        <v>0</v>
      </c>
    </row>
    <row r="399" spans="1:20" s="22" customFormat="1" ht="15">
      <c r="A399" s="63">
        <v>1</v>
      </c>
      <c r="B399" s="63">
        <v>3154</v>
      </c>
      <c r="C399" s="63" t="s">
        <v>339</v>
      </c>
      <c r="D399" s="66">
        <v>42128</v>
      </c>
      <c r="E399" s="64" t="s">
        <v>514</v>
      </c>
      <c r="F399" s="64">
        <v>2003</v>
      </c>
      <c r="G399" s="65">
        <v>1048.8800000000001</v>
      </c>
      <c r="H399" s="65">
        <v>0</v>
      </c>
      <c r="I399" s="67" t="s">
        <v>516</v>
      </c>
      <c r="J399" s="67">
        <v>0</v>
      </c>
      <c r="K399" s="67">
        <v>0</v>
      </c>
      <c r="L399" s="67">
        <v>0</v>
      </c>
      <c r="M399" s="67">
        <v>0</v>
      </c>
      <c r="N399" s="67">
        <v>0</v>
      </c>
      <c r="O399" s="67">
        <v>0</v>
      </c>
      <c r="P399" s="67">
        <v>0</v>
      </c>
      <c r="Q399" s="67">
        <v>0</v>
      </c>
      <c r="R399" s="67">
        <v>0</v>
      </c>
      <c r="S399" s="67">
        <v>1048.8800000000001</v>
      </c>
      <c r="T399" s="67">
        <v>0</v>
      </c>
    </row>
    <row r="400" spans="1:20" s="22" customFormat="1" ht="15">
      <c r="A400" s="63">
        <v>1</v>
      </c>
      <c r="B400" s="63">
        <v>3155</v>
      </c>
      <c r="C400" s="63" t="s">
        <v>340</v>
      </c>
      <c r="D400" s="66">
        <v>42128</v>
      </c>
      <c r="E400" s="64" t="s">
        <v>514</v>
      </c>
      <c r="F400" s="64">
        <v>2036</v>
      </c>
      <c r="G400" s="65">
        <v>4656.5600000000004</v>
      </c>
      <c r="H400" s="65">
        <v>0</v>
      </c>
      <c r="I400" s="67" t="s">
        <v>516</v>
      </c>
      <c r="J400" s="67">
        <v>0</v>
      </c>
      <c r="K400" s="67">
        <v>0</v>
      </c>
      <c r="L400" s="67">
        <v>0</v>
      </c>
      <c r="M400" s="67">
        <v>0</v>
      </c>
      <c r="N400" s="67">
        <v>0</v>
      </c>
      <c r="O400" s="67">
        <v>0</v>
      </c>
      <c r="P400" s="67">
        <v>0</v>
      </c>
      <c r="Q400" s="67">
        <v>0</v>
      </c>
      <c r="R400" s="67">
        <v>0</v>
      </c>
      <c r="S400" s="67">
        <v>4656.5600000000004</v>
      </c>
      <c r="T400" s="67">
        <v>0</v>
      </c>
    </row>
    <row r="401" spans="1:20" s="22" customFormat="1" ht="15">
      <c r="A401" s="63">
        <v>1</v>
      </c>
      <c r="B401" s="63">
        <v>3156</v>
      </c>
      <c r="C401" s="63" t="s">
        <v>341</v>
      </c>
      <c r="D401" s="66">
        <v>42128</v>
      </c>
      <c r="E401" s="64" t="s">
        <v>514</v>
      </c>
      <c r="F401" s="64">
        <v>2003</v>
      </c>
      <c r="G401" s="65">
        <v>1048.8800000000001</v>
      </c>
      <c r="H401" s="65">
        <v>0</v>
      </c>
      <c r="I401" s="67" t="s">
        <v>516</v>
      </c>
      <c r="J401" s="67">
        <v>0</v>
      </c>
      <c r="K401" s="67">
        <v>0</v>
      </c>
      <c r="L401" s="67">
        <v>0</v>
      </c>
      <c r="M401" s="67">
        <v>0</v>
      </c>
      <c r="N401" s="67">
        <v>0</v>
      </c>
      <c r="O401" s="67">
        <v>0</v>
      </c>
      <c r="P401" s="67">
        <v>0</v>
      </c>
      <c r="Q401" s="67">
        <v>0</v>
      </c>
      <c r="R401" s="67">
        <v>0</v>
      </c>
      <c r="S401" s="67">
        <v>1048.8800000000001</v>
      </c>
      <c r="T401" s="67">
        <v>0</v>
      </c>
    </row>
    <row r="402" spans="1:20" s="22" customFormat="1" ht="15">
      <c r="A402" s="63">
        <v>1</v>
      </c>
      <c r="B402" s="63">
        <v>3158</v>
      </c>
      <c r="C402" s="63" t="s">
        <v>342</v>
      </c>
      <c r="D402" s="66">
        <v>42128</v>
      </c>
      <c r="E402" s="64" t="s">
        <v>514</v>
      </c>
      <c r="F402" s="64">
        <v>2035</v>
      </c>
      <c r="G402" s="65">
        <v>4656.5600000000004</v>
      </c>
      <c r="H402" s="65">
        <v>0</v>
      </c>
      <c r="I402" s="67" t="s">
        <v>516</v>
      </c>
      <c r="J402" s="67">
        <v>0</v>
      </c>
      <c r="K402" s="67">
        <v>0</v>
      </c>
      <c r="L402" s="67">
        <v>0</v>
      </c>
      <c r="M402" s="67">
        <v>0</v>
      </c>
      <c r="N402" s="67">
        <v>0</v>
      </c>
      <c r="O402" s="67">
        <v>0</v>
      </c>
      <c r="P402" s="67">
        <v>0</v>
      </c>
      <c r="Q402" s="67">
        <v>0</v>
      </c>
      <c r="R402" s="67">
        <v>0</v>
      </c>
      <c r="S402" s="67">
        <v>4656.5600000000004</v>
      </c>
      <c r="T402" s="67">
        <v>0</v>
      </c>
    </row>
    <row r="403" spans="1:20" s="22" customFormat="1" ht="15">
      <c r="A403" s="63">
        <v>1</v>
      </c>
      <c r="B403" s="63">
        <v>3159</v>
      </c>
      <c r="C403" s="63" t="s">
        <v>343</v>
      </c>
      <c r="D403" s="66">
        <v>42128</v>
      </c>
      <c r="E403" s="64" t="s">
        <v>514</v>
      </c>
      <c r="F403" s="64">
        <v>2018</v>
      </c>
      <c r="G403" s="65">
        <v>1537.47</v>
      </c>
      <c r="H403" s="65">
        <v>0</v>
      </c>
      <c r="I403" s="67" t="s">
        <v>516</v>
      </c>
      <c r="J403" s="67">
        <v>0</v>
      </c>
      <c r="K403" s="67">
        <v>0</v>
      </c>
      <c r="L403" s="67">
        <v>0</v>
      </c>
      <c r="M403" s="67">
        <v>0</v>
      </c>
      <c r="N403" s="67">
        <v>0</v>
      </c>
      <c r="O403" s="67">
        <v>0</v>
      </c>
      <c r="P403" s="67">
        <v>0</v>
      </c>
      <c r="Q403" s="67">
        <v>0</v>
      </c>
      <c r="R403" s="67">
        <v>0</v>
      </c>
      <c r="S403" s="67">
        <v>1537.47</v>
      </c>
      <c r="T403" s="67">
        <v>0</v>
      </c>
    </row>
    <row r="404" spans="1:20" s="22" customFormat="1" ht="15">
      <c r="A404" s="63">
        <v>1</v>
      </c>
      <c r="B404" s="63">
        <v>3160</v>
      </c>
      <c r="C404" s="63" t="s">
        <v>344</v>
      </c>
      <c r="D404" s="66">
        <v>42128</v>
      </c>
      <c r="E404" s="64" t="s">
        <v>514</v>
      </c>
      <c r="F404" s="64">
        <v>2018</v>
      </c>
      <c r="G404" s="65">
        <v>1537.47</v>
      </c>
      <c r="H404" s="65">
        <v>0</v>
      </c>
      <c r="I404" s="67" t="s">
        <v>516</v>
      </c>
      <c r="J404" s="67">
        <v>0</v>
      </c>
      <c r="K404" s="67">
        <v>0</v>
      </c>
      <c r="L404" s="67">
        <v>0</v>
      </c>
      <c r="M404" s="67">
        <v>0</v>
      </c>
      <c r="N404" s="67">
        <v>0</v>
      </c>
      <c r="O404" s="67">
        <v>0</v>
      </c>
      <c r="P404" s="67">
        <v>0</v>
      </c>
      <c r="Q404" s="67">
        <v>0</v>
      </c>
      <c r="R404" s="67">
        <v>0</v>
      </c>
      <c r="S404" s="67">
        <v>1537.47</v>
      </c>
      <c r="T404" s="67">
        <v>0</v>
      </c>
    </row>
    <row r="405" spans="1:20" s="22" customFormat="1" ht="15">
      <c r="A405" s="63">
        <v>1</v>
      </c>
      <c r="B405" s="63">
        <v>3164</v>
      </c>
      <c r="C405" s="63" t="s">
        <v>345</v>
      </c>
      <c r="D405" s="66">
        <v>42128</v>
      </c>
      <c r="E405" s="64" t="s">
        <v>514</v>
      </c>
      <c r="F405" s="64">
        <v>2018</v>
      </c>
      <c r="G405" s="65">
        <v>1537.47</v>
      </c>
      <c r="H405" s="65">
        <v>0</v>
      </c>
      <c r="I405" s="67" t="s">
        <v>516</v>
      </c>
      <c r="J405" s="67">
        <v>0</v>
      </c>
      <c r="K405" s="67">
        <v>0</v>
      </c>
      <c r="L405" s="67">
        <v>0</v>
      </c>
      <c r="M405" s="67">
        <v>0</v>
      </c>
      <c r="N405" s="67">
        <v>0</v>
      </c>
      <c r="O405" s="67">
        <v>0</v>
      </c>
      <c r="P405" s="67">
        <v>0</v>
      </c>
      <c r="Q405" s="67">
        <v>0</v>
      </c>
      <c r="R405" s="67">
        <v>0</v>
      </c>
      <c r="S405" s="67">
        <v>1537.47</v>
      </c>
      <c r="T405" s="67">
        <v>0</v>
      </c>
    </row>
    <row r="406" spans="1:20" s="22" customFormat="1" ht="15">
      <c r="A406" s="63">
        <v>1</v>
      </c>
      <c r="B406" s="63">
        <v>3165</v>
      </c>
      <c r="C406" s="63" t="s">
        <v>346</v>
      </c>
      <c r="D406" s="66">
        <v>42128</v>
      </c>
      <c r="E406" s="64" t="s">
        <v>514</v>
      </c>
      <c r="F406" s="64">
        <v>2018</v>
      </c>
      <c r="G406" s="65">
        <v>1537.47</v>
      </c>
      <c r="H406" s="65">
        <v>0</v>
      </c>
      <c r="I406" s="67" t="s">
        <v>516</v>
      </c>
      <c r="J406" s="67">
        <v>0</v>
      </c>
      <c r="K406" s="67">
        <v>0</v>
      </c>
      <c r="L406" s="67">
        <v>0</v>
      </c>
      <c r="M406" s="67">
        <v>0</v>
      </c>
      <c r="N406" s="67">
        <v>0</v>
      </c>
      <c r="O406" s="67">
        <v>0</v>
      </c>
      <c r="P406" s="67">
        <v>0</v>
      </c>
      <c r="Q406" s="67">
        <v>0</v>
      </c>
      <c r="R406" s="67">
        <v>0</v>
      </c>
      <c r="S406" s="67">
        <v>1537.47</v>
      </c>
      <c r="T406" s="67">
        <v>0</v>
      </c>
    </row>
    <row r="407" spans="1:20" s="22" customFormat="1" ht="15">
      <c r="A407" s="63">
        <v>1</v>
      </c>
      <c r="B407" s="63">
        <v>3167</v>
      </c>
      <c r="C407" s="63" t="s">
        <v>347</v>
      </c>
      <c r="D407" s="66">
        <v>42128</v>
      </c>
      <c r="E407" s="64" t="s">
        <v>514</v>
      </c>
      <c r="F407" s="64">
        <v>2035</v>
      </c>
      <c r="G407" s="65">
        <v>4656.5600000000004</v>
      </c>
      <c r="H407" s="65">
        <v>0</v>
      </c>
      <c r="I407" s="67" t="s">
        <v>516</v>
      </c>
      <c r="J407" s="67">
        <v>1993.92</v>
      </c>
      <c r="K407" s="67">
        <v>0</v>
      </c>
      <c r="L407" s="67">
        <v>0</v>
      </c>
      <c r="M407" s="67">
        <v>0</v>
      </c>
      <c r="N407" s="67">
        <v>0</v>
      </c>
      <c r="O407" s="67">
        <v>0</v>
      </c>
      <c r="P407" s="67">
        <v>0</v>
      </c>
      <c r="Q407" s="67">
        <v>0</v>
      </c>
      <c r="R407" s="67">
        <v>0</v>
      </c>
      <c r="S407" s="67">
        <v>4656.5600000000004</v>
      </c>
      <c r="T407" s="67">
        <v>1993.92</v>
      </c>
    </row>
    <row r="408" spans="1:20" s="22" customFormat="1" ht="15">
      <c r="A408" s="63">
        <v>1</v>
      </c>
      <c r="B408" s="63">
        <v>3169</v>
      </c>
      <c r="C408" s="63" t="s">
        <v>348</v>
      </c>
      <c r="D408" s="66">
        <v>42128</v>
      </c>
      <c r="E408" s="64" t="s">
        <v>514</v>
      </c>
      <c r="F408" s="64">
        <v>2003</v>
      </c>
      <c r="G408" s="65">
        <v>1048.8800000000001</v>
      </c>
      <c r="H408" s="65">
        <v>0</v>
      </c>
      <c r="I408" s="67" t="s">
        <v>516</v>
      </c>
      <c r="J408" s="67">
        <v>0</v>
      </c>
      <c r="K408" s="67">
        <v>0</v>
      </c>
      <c r="L408" s="67">
        <v>0</v>
      </c>
      <c r="M408" s="67">
        <v>0</v>
      </c>
      <c r="N408" s="67">
        <v>0</v>
      </c>
      <c r="O408" s="67">
        <v>0</v>
      </c>
      <c r="P408" s="67">
        <v>0</v>
      </c>
      <c r="Q408" s="67">
        <v>0</v>
      </c>
      <c r="R408" s="67">
        <v>0</v>
      </c>
      <c r="S408" s="67">
        <v>1048.8800000000001</v>
      </c>
      <c r="T408" s="67">
        <v>0</v>
      </c>
    </row>
    <row r="409" spans="1:20" s="22" customFormat="1" ht="15">
      <c r="A409" s="63">
        <v>1</v>
      </c>
      <c r="B409" s="63">
        <v>3171</v>
      </c>
      <c r="C409" s="63" t="s">
        <v>349</v>
      </c>
      <c r="D409" s="66">
        <v>42128</v>
      </c>
      <c r="E409" s="64" t="s">
        <v>514</v>
      </c>
      <c r="F409" s="64">
        <v>2018</v>
      </c>
      <c r="G409" s="65">
        <v>1537.47</v>
      </c>
      <c r="H409" s="65">
        <v>0</v>
      </c>
      <c r="I409" s="67" t="s">
        <v>516</v>
      </c>
      <c r="J409" s="67">
        <v>0</v>
      </c>
      <c r="K409" s="67">
        <v>0</v>
      </c>
      <c r="L409" s="67">
        <v>0</v>
      </c>
      <c r="M409" s="67">
        <v>0</v>
      </c>
      <c r="N409" s="67">
        <v>0</v>
      </c>
      <c r="O409" s="67">
        <v>0</v>
      </c>
      <c r="P409" s="67">
        <v>0</v>
      </c>
      <c r="Q409" s="67">
        <v>0</v>
      </c>
      <c r="R409" s="67">
        <v>0</v>
      </c>
      <c r="S409" s="67">
        <v>1537.47</v>
      </c>
      <c r="T409" s="67">
        <v>0</v>
      </c>
    </row>
    <row r="410" spans="1:20" s="22" customFormat="1" ht="15">
      <c r="A410" s="63">
        <v>1</v>
      </c>
      <c r="B410" s="63">
        <v>3172</v>
      </c>
      <c r="C410" s="63" t="s">
        <v>350</v>
      </c>
      <c r="D410" s="66">
        <v>42128</v>
      </c>
      <c r="E410" s="64" t="s">
        <v>514</v>
      </c>
      <c r="F410" s="64">
        <v>2003</v>
      </c>
      <c r="G410" s="65">
        <v>1048.8800000000001</v>
      </c>
      <c r="H410" s="65">
        <v>0</v>
      </c>
      <c r="I410" s="67" t="s">
        <v>516</v>
      </c>
      <c r="J410" s="67">
        <v>0</v>
      </c>
      <c r="K410" s="67">
        <v>0</v>
      </c>
      <c r="L410" s="67">
        <v>0</v>
      </c>
      <c r="M410" s="67">
        <v>0</v>
      </c>
      <c r="N410" s="67">
        <v>0</v>
      </c>
      <c r="O410" s="67">
        <v>0</v>
      </c>
      <c r="P410" s="67">
        <v>0</v>
      </c>
      <c r="Q410" s="67">
        <v>0</v>
      </c>
      <c r="R410" s="67">
        <v>0</v>
      </c>
      <c r="S410" s="67">
        <v>1048.8800000000001</v>
      </c>
      <c r="T410" s="67">
        <v>0</v>
      </c>
    </row>
    <row r="411" spans="1:20" s="22" customFormat="1" ht="15">
      <c r="A411" s="63">
        <v>1</v>
      </c>
      <c r="B411" s="63">
        <v>3175</v>
      </c>
      <c r="C411" s="63" t="s">
        <v>351</v>
      </c>
      <c r="D411" s="66">
        <v>42128</v>
      </c>
      <c r="E411" s="64" t="s">
        <v>514</v>
      </c>
      <c r="F411" s="64">
        <v>2035</v>
      </c>
      <c r="G411" s="65">
        <v>4656.5600000000004</v>
      </c>
      <c r="H411" s="65">
        <v>0</v>
      </c>
      <c r="I411" s="67" t="s">
        <v>516</v>
      </c>
      <c r="J411" s="67">
        <v>1993.92</v>
      </c>
      <c r="K411" s="67">
        <v>0</v>
      </c>
      <c r="L411" s="67">
        <v>0</v>
      </c>
      <c r="M411" s="67">
        <v>0</v>
      </c>
      <c r="N411" s="67">
        <v>0</v>
      </c>
      <c r="O411" s="67">
        <v>0</v>
      </c>
      <c r="P411" s="67">
        <v>0</v>
      </c>
      <c r="Q411" s="67">
        <v>0</v>
      </c>
      <c r="R411" s="67">
        <v>0</v>
      </c>
      <c r="S411" s="67">
        <v>4656.5600000000004</v>
      </c>
      <c r="T411" s="67">
        <v>1993.92</v>
      </c>
    </row>
    <row r="412" spans="1:20" s="22" customFormat="1" ht="15">
      <c r="A412" s="63">
        <v>1</v>
      </c>
      <c r="B412" s="63">
        <v>3177</v>
      </c>
      <c r="C412" s="63" t="s">
        <v>352</v>
      </c>
      <c r="D412" s="66">
        <v>42135</v>
      </c>
      <c r="E412" s="64" t="s">
        <v>514</v>
      </c>
      <c r="F412" s="64">
        <v>2036</v>
      </c>
      <c r="G412" s="65">
        <v>4656.5600000000004</v>
      </c>
      <c r="H412" s="65">
        <v>0</v>
      </c>
      <c r="I412" s="67" t="s">
        <v>516</v>
      </c>
      <c r="J412" s="67">
        <v>1993.92</v>
      </c>
      <c r="K412" s="67">
        <v>0</v>
      </c>
      <c r="L412" s="67">
        <v>0</v>
      </c>
      <c r="M412" s="67">
        <v>0</v>
      </c>
      <c r="N412" s="67">
        <v>0</v>
      </c>
      <c r="O412" s="67">
        <v>0</v>
      </c>
      <c r="P412" s="67">
        <v>0</v>
      </c>
      <c r="Q412" s="67">
        <v>0</v>
      </c>
      <c r="R412" s="67">
        <v>0</v>
      </c>
      <c r="S412" s="67">
        <v>4656.5600000000004</v>
      </c>
      <c r="T412" s="67">
        <v>1993.92</v>
      </c>
    </row>
    <row r="413" spans="1:20" s="22" customFormat="1" ht="15">
      <c r="A413" s="63">
        <v>1</v>
      </c>
      <c r="B413" s="63">
        <v>3178</v>
      </c>
      <c r="C413" s="63" t="s">
        <v>353</v>
      </c>
      <c r="D413" s="66">
        <v>42142</v>
      </c>
      <c r="E413" s="64" t="s">
        <v>514</v>
      </c>
      <c r="F413" s="64">
        <v>2036</v>
      </c>
      <c r="G413" s="65">
        <v>4656.5600000000004</v>
      </c>
      <c r="H413" s="65">
        <v>0</v>
      </c>
      <c r="I413" s="67" t="s">
        <v>516</v>
      </c>
      <c r="J413" s="67">
        <v>1993.92</v>
      </c>
      <c r="K413" s="67">
        <v>0</v>
      </c>
      <c r="L413" s="67">
        <v>0</v>
      </c>
      <c r="M413" s="67">
        <v>0</v>
      </c>
      <c r="N413" s="67">
        <v>0</v>
      </c>
      <c r="O413" s="67">
        <v>0</v>
      </c>
      <c r="P413" s="67">
        <v>0</v>
      </c>
      <c r="Q413" s="67">
        <v>0</v>
      </c>
      <c r="R413" s="67">
        <v>0</v>
      </c>
      <c r="S413" s="67">
        <v>4656.5600000000004</v>
      </c>
      <c r="T413" s="67">
        <v>1993.92</v>
      </c>
    </row>
    <row r="414" spans="1:20" s="22" customFormat="1" ht="15">
      <c r="A414" s="63">
        <v>1</v>
      </c>
      <c r="B414" s="63">
        <v>3180</v>
      </c>
      <c r="C414" s="63" t="s">
        <v>354</v>
      </c>
      <c r="D414" s="66">
        <v>42156</v>
      </c>
      <c r="E414" s="64" t="s">
        <v>514</v>
      </c>
      <c r="F414" s="64">
        <v>2036</v>
      </c>
      <c r="G414" s="65">
        <v>4656.5600000000004</v>
      </c>
      <c r="H414" s="65">
        <v>0</v>
      </c>
      <c r="I414" s="67" t="s">
        <v>516</v>
      </c>
      <c r="J414" s="67">
        <v>1993.92</v>
      </c>
      <c r="K414" s="67">
        <v>0</v>
      </c>
      <c r="L414" s="67">
        <v>0</v>
      </c>
      <c r="M414" s="67">
        <v>0</v>
      </c>
      <c r="N414" s="67">
        <v>0</v>
      </c>
      <c r="O414" s="67">
        <v>0</v>
      </c>
      <c r="P414" s="67">
        <v>0</v>
      </c>
      <c r="Q414" s="67">
        <v>0</v>
      </c>
      <c r="R414" s="67">
        <v>0</v>
      </c>
      <c r="S414" s="67">
        <v>4656.5600000000004</v>
      </c>
      <c r="T414" s="67">
        <v>1993.92</v>
      </c>
    </row>
    <row r="415" spans="1:20" s="22" customFormat="1" ht="15">
      <c r="A415" s="63">
        <v>1</v>
      </c>
      <c r="B415" s="63">
        <v>3182</v>
      </c>
      <c r="C415" s="63" t="s">
        <v>355</v>
      </c>
      <c r="D415" s="66">
        <v>42186</v>
      </c>
      <c r="E415" s="64" t="s">
        <v>514</v>
      </c>
      <c r="F415" s="64">
        <v>2018</v>
      </c>
      <c r="G415" s="65">
        <v>1537.47</v>
      </c>
      <c r="H415" s="65">
        <v>0</v>
      </c>
      <c r="I415" s="67" t="s">
        <v>516</v>
      </c>
      <c r="J415" s="67">
        <v>0</v>
      </c>
      <c r="K415" s="67">
        <v>0</v>
      </c>
      <c r="L415" s="67">
        <v>0</v>
      </c>
      <c r="M415" s="67">
        <v>0</v>
      </c>
      <c r="N415" s="67">
        <v>0</v>
      </c>
      <c r="O415" s="67">
        <v>0</v>
      </c>
      <c r="P415" s="67">
        <v>0</v>
      </c>
      <c r="Q415" s="67">
        <v>0</v>
      </c>
      <c r="R415" s="67">
        <v>0</v>
      </c>
      <c r="S415" s="67">
        <v>1537.47</v>
      </c>
      <c r="T415" s="67">
        <v>0</v>
      </c>
    </row>
    <row r="416" spans="1:20" s="22" customFormat="1" ht="15">
      <c r="A416" s="63">
        <v>1</v>
      </c>
      <c r="B416" s="63">
        <v>3183</v>
      </c>
      <c r="C416" s="63" t="s">
        <v>356</v>
      </c>
      <c r="D416" s="66">
        <v>42192</v>
      </c>
      <c r="E416" s="64" t="s">
        <v>514</v>
      </c>
      <c r="F416" s="64">
        <v>2012</v>
      </c>
      <c r="G416" s="65">
        <v>1537.47</v>
      </c>
      <c r="H416" s="65">
        <v>0</v>
      </c>
      <c r="I416" s="67" t="s">
        <v>516</v>
      </c>
      <c r="J416" s="67">
        <v>0</v>
      </c>
      <c r="K416" s="67">
        <v>0</v>
      </c>
      <c r="L416" s="67">
        <v>0</v>
      </c>
      <c r="M416" s="67">
        <v>0</v>
      </c>
      <c r="N416" s="67">
        <v>0</v>
      </c>
      <c r="O416" s="67">
        <v>0</v>
      </c>
      <c r="P416" s="67">
        <v>0</v>
      </c>
      <c r="Q416" s="67">
        <v>0</v>
      </c>
      <c r="R416" s="67">
        <v>0</v>
      </c>
      <c r="S416" s="67">
        <v>1537.47</v>
      </c>
      <c r="T416" s="67">
        <v>0</v>
      </c>
    </row>
    <row r="417" spans="1:20" s="22" customFormat="1" ht="15">
      <c r="A417" s="63">
        <v>1</v>
      </c>
      <c r="B417" s="63">
        <v>3194</v>
      </c>
      <c r="C417" s="63" t="s">
        <v>357</v>
      </c>
      <c r="D417" s="66">
        <v>42226</v>
      </c>
      <c r="E417" s="64" t="s">
        <v>514</v>
      </c>
      <c r="F417" s="64">
        <v>2025</v>
      </c>
      <c r="G417" s="65">
        <v>2675.02</v>
      </c>
      <c r="H417" s="65">
        <v>0</v>
      </c>
      <c r="I417" s="67" t="s">
        <v>516</v>
      </c>
      <c r="J417" s="67">
        <v>0</v>
      </c>
      <c r="K417" s="67">
        <v>0</v>
      </c>
      <c r="L417" s="67">
        <v>0</v>
      </c>
      <c r="M417" s="67">
        <v>0</v>
      </c>
      <c r="N417" s="67">
        <v>0</v>
      </c>
      <c r="O417" s="67">
        <v>0</v>
      </c>
      <c r="P417" s="67">
        <v>5739.47</v>
      </c>
      <c r="Q417" s="67">
        <v>0</v>
      </c>
      <c r="R417" s="67">
        <v>0</v>
      </c>
      <c r="S417" s="67">
        <v>2675.02</v>
      </c>
      <c r="T417" s="67">
        <v>5739.47</v>
      </c>
    </row>
    <row r="418" spans="1:20" s="22" customFormat="1" ht="15">
      <c r="A418" s="63">
        <v>3</v>
      </c>
      <c r="B418" s="63">
        <v>3228</v>
      </c>
      <c r="C418" s="63" t="s">
        <v>488</v>
      </c>
      <c r="D418" s="66">
        <v>42706</v>
      </c>
      <c r="E418" s="64" t="s">
        <v>514</v>
      </c>
      <c r="F418" s="64">
        <v>2010</v>
      </c>
      <c r="G418" s="65">
        <v>1537.47</v>
      </c>
      <c r="H418" s="65">
        <v>0</v>
      </c>
      <c r="I418" s="67" t="s">
        <v>516</v>
      </c>
      <c r="J418" s="67">
        <v>0</v>
      </c>
      <c r="K418" s="67">
        <v>174.95</v>
      </c>
      <c r="L418" s="67">
        <v>0</v>
      </c>
      <c r="M418" s="67">
        <v>0</v>
      </c>
      <c r="N418" s="67">
        <v>0</v>
      </c>
      <c r="O418" s="67">
        <v>0</v>
      </c>
      <c r="P418" s="67">
        <v>0</v>
      </c>
      <c r="Q418" s="67">
        <v>0</v>
      </c>
      <c r="R418" s="67">
        <v>0</v>
      </c>
      <c r="S418" s="67">
        <v>1537.47</v>
      </c>
      <c r="T418" s="67">
        <v>174.95</v>
      </c>
    </row>
    <row r="419" spans="1:20" s="22" customFormat="1" ht="15">
      <c r="A419" s="63">
        <v>1</v>
      </c>
      <c r="B419" s="63">
        <v>3229</v>
      </c>
      <c r="C419" s="63" t="s">
        <v>364</v>
      </c>
      <c r="D419" s="66">
        <v>42737</v>
      </c>
      <c r="E419" s="64" t="s">
        <v>514</v>
      </c>
      <c r="F419" s="64">
        <v>2020</v>
      </c>
      <c r="G419" s="65">
        <v>1537.47</v>
      </c>
      <c r="H419" s="65">
        <v>0</v>
      </c>
      <c r="I419" s="67" t="s">
        <v>516</v>
      </c>
      <c r="J419" s="67">
        <v>0</v>
      </c>
      <c r="K419" s="67">
        <v>0</v>
      </c>
      <c r="L419" s="67">
        <v>0</v>
      </c>
      <c r="M419" s="67">
        <v>0</v>
      </c>
      <c r="N419" s="67">
        <v>0</v>
      </c>
      <c r="O419" s="67">
        <v>0</v>
      </c>
      <c r="P419" s="67">
        <v>0</v>
      </c>
      <c r="Q419" s="67">
        <v>0</v>
      </c>
      <c r="R419" s="67">
        <v>0</v>
      </c>
      <c r="S419" s="67">
        <v>1537.47</v>
      </c>
      <c r="T419" s="67">
        <v>0</v>
      </c>
    </row>
    <row r="420" spans="1:20" s="22" customFormat="1" ht="15">
      <c r="A420" s="63">
        <v>1</v>
      </c>
      <c r="B420" s="63">
        <v>3232</v>
      </c>
      <c r="C420" s="63" t="s">
        <v>365</v>
      </c>
      <c r="D420" s="66">
        <v>42737</v>
      </c>
      <c r="E420" s="64" t="s">
        <v>514</v>
      </c>
      <c r="F420" s="64">
        <v>2020</v>
      </c>
      <c r="G420" s="65">
        <v>1537.47</v>
      </c>
      <c r="H420" s="65">
        <v>0</v>
      </c>
      <c r="I420" s="67" t="s">
        <v>516</v>
      </c>
      <c r="J420" s="67">
        <v>0</v>
      </c>
      <c r="K420" s="67">
        <v>0</v>
      </c>
      <c r="L420" s="67">
        <v>0</v>
      </c>
      <c r="M420" s="67">
        <v>0</v>
      </c>
      <c r="N420" s="67">
        <v>0</v>
      </c>
      <c r="O420" s="67">
        <v>0</v>
      </c>
      <c r="P420" s="67">
        <v>0</v>
      </c>
      <c r="Q420" s="67">
        <v>0</v>
      </c>
      <c r="R420" s="67">
        <v>0</v>
      </c>
      <c r="S420" s="67">
        <v>1537.47</v>
      </c>
      <c r="T420" s="67">
        <v>0</v>
      </c>
    </row>
    <row r="421" spans="1:20" s="22" customFormat="1" ht="15">
      <c r="A421" s="63">
        <v>1</v>
      </c>
      <c r="B421" s="63">
        <v>3233</v>
      </c>
      <c r="C421" s="63" t="s">
        <v>366</v>
      </c>
      <c r="D421" s="66">
        <v>42737</v>
      </c>
      <c r="E421" s="64" t="s">
        <v>514</v>
      </c>
      <c r="F421" s="64">
        <v>2014</v>
      </c>
      <c r="G421" s="65">
        <v>1537.47</v>
      </c>
      <c r="H421" s="65">
        <v>0</v>
      </c>
      <c r="I421" s="67" t="s">
        <v>516</v>
      </c>
      <c r="J421" s="67">
        <v>0</v>
      </c>
      <c r="K421" s="67">
        <v>0</v>
      </c>
      <c r="L421" s="67">
        <v>0</v>
      </c>
      <c r="M421" s="67">
        <v>0</v>
      </c>
      <c r="N421" s="67">
        <v>0</v>
      </c>
      <c r="O421" s="67">
        <v>0</v>
      </c>
      <c r="P421" s="67">
        <v>0</v>
      </c>
      <c r="Q421" s="67">
        <v>0</v>
      </c>
      <c r="R421" s="67">
        <v>0</v>
      </c>
      <c r="S421" s="67">
        <v>1537.47</v>
      </c>
      <c r="T421" s="67">
        <v>0</v>
      </c>
    </row>
    <row r="422" spans="1:20" s="22" customFormat="1" ht="15">
      <c r="A422" s="63">
        <v>1</v>
      </c>
      <c r="B422" s="63">
        <v>3234</v>
      </c>
      <c r="C422" s="63" t="s">
        <v>367</v>
      </c>
      <c r="D422" s="66">
        <v>42737</v>
      </c>
      <c r="E422" s="64" t="s">
        <v>514</v>
      </c>
      <c r="F422" s="64">
        <v>2027</v>
      </c>
      <c r="G422" s="65">
        <v>2675.02</v>
      </c>
      <c r="H422" s="65">
        <v>0</v>
      </c>
      <c r="I422" s="67" t="s">
        <v>516</v>
      </c>
      <c r="J422" s="67">
        <v>1993.92</v>
      </c>
      <c r="K422" s="67">
        <v>0</v>
      </c>
      <c r="L422" s="67">
        <v>0</v>
      </c>
      <c r="M422" s="67">
        <v>0</v>
      </c>
      <c r="N422" s="67">
        <v>0</v>
      </c>
      <c r="O422" s="67">
        <v>0</v>
      </c>
      <c r="P422" s="67">
        <v>0</v>
      </c>
      <c r="Q422" s="67">
        <v>0</v>
      </c>
      <c r="R422" s="67">
        <v>0</v>
      </c>
      <c r="S422" s="67">
        <v>2675.02</v>
      </c>
      <c r="T422" s="67">
        <v>1993.92</v>
      </c>
    </row>
    <row r="423" spans="1:20" s="22" customFormat="1" ht="15">
      <c r="A423" s="63">
        <v>1</v>
      </c>
      <c r="B423" s="63">
        <v>3237</v>
      </c>
      <c r="C423" s="63" t="s">
        <v>368</v>
      </c>
      <c r="D423" s="66">
        <v>42751</v>
      </c>
      <c r="E423" s="64" t="s">
        <v>514</v>
      </c>
      <c r="F423" s="64">
        <v>2016</v>
      </c>
      <c r="G423" s="65">
        <v>1537.47</v>
      </c>
      <c r="H423" s="65">
        <v>0</v>
      </c>
      <c r="I423" s="67" t="s">
        <v>516</v>
      </c>
      <c r="J423" s="67">
        <v>0</v>
      </c>
      <c r="K423" s="67">
        <v>0</v>
      </c>
      <c r="L423" s="67">
        <v>0</v>
      </c>
      <c r="M423" s="67">
        <v>0</v>
      </c>
      <c r="N423" s="67">
        <v>0</v>
      </c>
      <c r="O423" s="67">
        <v>0</v>
      </c>
      <c r="P423" s="67">
        <v>0</v>
      </c>
      <c r="Q423" s="67">
        <v>0</v>
      </c>
      <c r="R423" s="67">
        <v>0</v>
      </c>
      <c r="S423" s="67">
        <v>1537.47</v>
      </c>
      <c r="T423" s="67">
        <v>0</v>
      </c>
    </row>
    <row r="424" spans="1:20" s="22" customFormat="1" ht="15">
      <c r="A424" s="63">
        <v>1</v>
      </c>
      <c r="B424" s="63">
        <v>3241</v>
      </c>
      <c r="C424" s="63" t="s">
        <v>369</v>
      </c>
      <c r="D424" s="66">
        <v>42814</v>
      </c>
      <c r="E424" s="64" t="s">
        <v>514</v>
      </c>
      <c r="F424" s="64">
        <v>2020</v>
      </c>
      <c r="G424" s="65">
        <v>1537.47</v>
      </c>
      <c r="H424" s="65">
        <v>0</v>
      </c>
      <c r="I424" s="67" t="s">
        <v>516</v>
      </c>
      <c r="J424" s="67">
        <v>0</v>
      </c>
      <c r="K424" s="67">
        <v>0</v>
      </c>
      <c r="L424" s="67">
        <v>0</v>
      </c>
      <c r="M424" s="67">
        <v>0</v>
      </c>
      <c r="N424" s="67">
        <v>0</v>
      </c>
      <c r="O424" s="67">
        <v>0</v>
      </c>
      <c r="P424" s="67">
        <v>0</v>
      </c>
      <c r="Q424" s="67">
        <v>0</v>
      </c>
      <c r="R424" s="67">
        <v>0</v>
      </c>
      <c r="S424" s="67">
        <v>1537.47</v>
      </c>
      <c r="T424" s="67">
        <v>0</v>
      </c>
    </row>
    <row r="425" spans="1:20" s="22" customFormat="1" ht="15">
      <c r="A425" s="63">
        <v>1</v>
      </c>
      <c r="B425" s="63">
        <v>3242</v>
      </c>
      <c r="C425" s="63" t="s">
        <v>370</v>
      </c>
      <c r="D425" s="66">
        <v>42814</v>
      </c>
      <c r="E425" s="64" t="s">
        <v>514</v>
      </c>
      <c r="F425" s="64">
        <v>2020</v>
      </c>
      <c r="G425" s="65">
        <v>1537.47</v>
      </c>
      <c r="H425" s="65">
        <v>0</v>
      </c>
      <c r="I425" s="67" t="s">
        <v>516</v>
      </c>
      <c r="J425" s="67">
        <v>0</v>
      </c>
      <c r="K425" s="67">
        <v>0</v>
      </c>
      <c r="L425" s="67">
        <v>0</v>
      </c>
      <c r="M425" s="67">
        <v>0</v>
      </c>
      <c r="N425" s="67">
        <v>0</v>
      </c>
      <c r="O425" s="67">
        <v>0</v>
      </c>
      <c r="P425" s="67">
        <v>0</v>
      </c>
      <c r="Q425" s="67">
        <v>0</v>
      </c>
      <c r="R425" s="67">
        <v>0</v>
      </c>
      <c r="S425" s="67">
        <v>1537.47</v>
      </c>
      <c r="T425" s="67">
        <v>0</v>
      </c>
    </row>
    <row r="426" spans="1:20" s="22" customFormat="1" ht="15">
      <c r="A426" s="63">
        <v>1</v>
      </c>
      <c r="B426" s="63">
        <v>3281</v>
      </c>
      <c r="C426" s="63" t="s">
        <v>382</v>
      </c>
      <c r="D426" s="66">
        <v>42870</v>
      </c>
      <c r="E426" s="64" t="s">
        <v>514</v>
      </c>
      <c r="F426" s="64">
        <v>2014</v>
      </c>
      <c r="G426" s="65">
        <v>1537.47</v>
      </c>
      <c r="H426" s="65">
        <v>0</v>
      </c>
      <c r="I426" s="67" t="s">
        <v>516</v>
      </c>
      <c r="J426" s="67">
        <v>0</v>
      </c>
      <c r="K426" s="67">
        <v>0</v>
      </c>
      <c r="L426" s="67">
        <v>0</v>
      </c>
      <c r="M426" s="67">
        <v>0</v>
      </c>
      <c r="N426" s="67">
        <v>0</v>
      </c>
      <c r="O426" s="67">
        <v>0</v>
      </c>
      <c r="P426" s="67">
        <v>0</v>
      </c>
      <c r="Q426" s="67">
        <v>0</v>
      </c>
      <c r="R426" s="67">
        <v>0</v>
      </c>
      <c r="S426" s="67">
        <v>1537.47</v>
      </c>
      <c r="T426" s="67">
        <v>0</v>
      </c>
    </row>
    <row r="427" spans="1:20" s="22" customFormat="1" ht="15">
      <c r="A427" s="63">
        <v>1</v>
      </c>
      <c r="B427" s="63">
        <v>3317</v>
      </c>
      <c r="C427" s="63" t="s">
        <v>390</v>
      </c>
      <c r="D427" s="66">
        <v>42948</v>
      </c>
      <c r="E427" s="64" t="s">
        <v>514</v>
      </c>
      <c r="F427" s="64">
        <v>2008</v>
      </c>
      <c r="G427" s="65">
        <v>1537.49</v>
      </c>
      <c r="H427" s="65">
        <v>0</v>
      </c>
      <c r="I427" s="67" t="s">
        <v>516</v>
      </c>
      <c r="J427" s="67">
        <v>0</v>
      </c>
      <c r="K427" s="67">
        <v>0</v>
      </c>
      <c r="L427" s="67">
        <v>0</v>
      </c>
      <c r="M427" s="67">
        <v>0</v>
      </c>
      <c r="N427" s="67">
        <v>0</v>
      </c>
      <c r="O427" s="67">
        <v>0</v>
      </c>
      <c r="P427" s="67">
        <v>0</v>
      </c>
      <c r="Q427" s="67">
        <v>0</v>
      </c>
      <c r="R427" s="67">
        <v>0</v>
      </c>
      <c r="S427" s="67">
        <v>1537.49</v>
      </c>
      <c r="T427" s="67">
        <v>0</v>
      </c>
    </row>
    <row r="428" spans="1:20" s="22" customFormat="1" ht="15">
      <c r="A428" s="63">
        <v>1</v>
      </c>
      <c r="B428" s="63">
        <v>3322</v>
      </c>
      <c r="C428" s="63" t="s">
        <v>392</v>
      </c>
      <c r="D428" s="66">
        <v>42997</v>
      </c>
      <c r="E428" s="64" t="s">
        <v>514</v>
      </c>
      <c r="F428" s="64">
        <v>1074</v>
      </c>
      <c r="G428" s="65">
        <v>1537.49</v>
      </c>
      <c r="H428" s="65">
        <v>0</v>
      </c>
      <c r="I428" s="67" t="s">
        <v>516</v>
      </c>
      <c r="J428" s="67">
        <v>0</v>
      </c>
      <c r="K428" s="67">
        <v>0</v>
      </c>
      <c r="L428" s="67">
        <v>0</v>
      </c>
      <c r="M428" s="67">
        <v>0</v>
      </c>
      <c r="N428" s="67">
        <v>0</v>
      </c>
      <c r="O428" s="67">
        <v>0</v>
      </c>
      <c r="P428" s="67">
        <v>0</v>
      </c>
      <c r="Q428" s="67">
        <v>0</v>
      </c>
      <c r="R428" s="67">
        <v>0</v>
      </c>
      <c r="S428" s="67">
        <v>1537.49</v>
      </c>
      <c r="T428" s="67">
        <v>0</v>
      </c>
    </row>
    <row r="429" spans="1:20" s="22" customFormat="1" ht="15">
      <c r="A429" s="63">
        <v>1</v>
      </c>
      <c r="B429" s="63">
        <v>3333</v>
      </c>
      <c r="C429" s="63" t="s">
        <v>398</v>
      </c>
      <c r="D429" s="66">
        <v>43192</v>
      </c>
      <c r="E429" s="64" t="s">
        <v>514</v>
      </c>
      <c r="F429" s="64">
        <v>2003</v>
      </c>
      <c r="G429" s="65">
        <v>1152.1300000000001</v>
      </c>
      <c r="H429" s="65">
        <v>0</v>
      </c>
      <c r="I429" s="67" t="s">
        <v>516</v>
      </c>
      <c r="J429" s="67">
        <v>0</v>
      </c>
      <c r="K429" s="67">
        <v>0</v>
      </c>
      <c r="L429" s="67">
        <v>0</v>
      </c>
      <c r="M429" s="67">
        <v>0</v>
      </c>
      <c r="N429" s="67">
        <v>0</v>
      </c>
      <c r="O429" s="67">
        <v>0</v>
      </c>
      <c r="P429" s="67">
        <v>0</v>
      </c>
      <c r="Q429" s="67">
        <v>0</v>
      </c>
      <c r="R429" s="67">
        <v>0</v>
      </c>
      <c r="S429" s="67">
        <v>1152.1300000000001</v>
      </c>
      <c r="T429" s="67">
        <v>0</v>
      </c>
    </row>
    <row r="430" spans="1:20" s="22" customFormat="1" ht="15">
      <c r="A430" s="63">
        <v>1</v>
      </c>
      <c r="B430" s="63">
        <v>3336</v>
      </c>
      <c r="C430" s="63" t="s">
        <v>399</v>
      </c>
      <c r="D430" s="66">
        <v>43255</v>
      </c>
      <c r="E430" s="64" t="s">
        <v>514</v>
      </c>
      <c r="F430" s="64">
        <v>2003</v>
      </c>
      <c r="G430" s="65">
        <v>1152.1300000000001</v>
      </c>
      <c r="H430" s="65">
        <v>0</v>
      </c>
      <c r="I430" s="67" t="s">
        <v>516</v>
      </c>
      <c r="J430" s="67">
        <v>0</v>
      </c>
      <c r="K430" s="67">
        <v>0</v>
      </c>
      <c r="L430" s="67">
        <v>0</v>
      </c>
      <c r="M430" s="67">
        <v>0</v>
      </c>
      <c r="N430" s="67">
        <v>0</v>
      </c>
      <c r="O430" s="67">
        <v>0</v>
      </c>
      <c r="P430" s="67">
        <v>0</v>
      </c>
      <c r="Q430" s="67">
        <v>0</v>
      </c>
      <c r="R430" s="67">
        <v>0</v>
      </c>
      <c r="S430" s="67">
        <v>1152.1300000000001</v>
      </c>
      <c r="T430" s="67">
        <v>0</v>
      </c>
    </row>
    <row r="431" spans="1:20" s="22" customFormat="1" ht="15">
      <c r="A431" s="63">
        <v>1</v>
      </c>
      <c r="B431" s="63">
        <v>3339</v>
      </c>
      <c r="C431" s="63" t="s">
        <v>401</v>
      </c>
      <c r="D431" s="66">
        <v>43271</v>
      </c>
      <c r="E431" s="64" t="s">
        <v>514</v>
      </c>
      <c r="F431" s="64">
        <v>1164</v>
      </c>
      <c r="G431" s="65">
        <v>2675.02</v>
      </c>
      <c r="H431" s="65">
        <v>0</v>
      </c>
      <c r="I431" s="67" t="s">
        <v>516</v>
      </c>
      <c r="J431" s="67">
        <v>0</v>
      </c>
      <c r="K431" s="67">
        <v>0</v>
      </c>
      <c r="L431" s="67">
        <v>0</v>
      </c>
      <c r="M431" s="67">
        <v>0</v>
      </c>
      <c r="N431" s="67">
        <v>0</v>
      </c>
      <c r="O431" s="67">
        <v>0</v>
      </c>
      <c r="P431" s="67">
        <v>0</v>
      </c>
      <c r="Q431" s="67">
        <v>0</v>
      </c>
      <c r="R431" s="67">
        <v>0</v>
      </c>
      <c r="S431" s="67">
        <v>2675.02</v>
      </c>
      <c r="T431" s="67">
        <v>0</v>
      </c>
    </row>
    <row r="432" spans="1:20" s="22" customFormat="1" ht="15">
      <c r="A432" s="63">
        <v>1</v>
      </c>
      <c r="B432" s="63">
        <v>3344</v>
      </c>
      <c r="C432" s="63" t="s">
        <v>405</v>
      </c>
      <c r="D432" s="66">
        <v>43346</v>
      </c>
      <c r="E432" s="64" t="s">
        <v>514</v>
      </c>
      <c r="F432" s="64">
        <v>2003</v>
      </c>
      <c r="G432" s="65">
        <v>1048.8800000000001</v>
      </c>
      <c r="H432" s="65">
        <v>0</v>
      </c>
      <c r="I432" s="67" t="s">
        <v>516</v>
      </c>
      <c r="J432" s="67">
        <v>0</v>
      </c>
      <c r="K432" s="67">
        <v>0</v>
      </c>
      <c r="L432" s="67">
        <v>0</v>
      </c>
      <c r="M432" s="67">
        <v>0</v>
      </c>
      <c r="N432" s="67">
        <v>0</v>
      </c>
      <c r="O432" s="67">
        <v>0</v>
      </c>
      <c r="P432" s="67">
        <v>0</v>
      </c>
      <c r="Q432" s="67">
        <v>0</v>
      </c>
      <c r="R432" s="67">
        <v>0</v>
      </c>
      <c r="S432" s="67">
        <v>1048.8800000000001</v>
      </c>
      <c r="T432" s="67">
        <v>0</v>
      </c>
    </row>
    <row r="433" spans="1:20" s="22" customFormat="1" ht="15">
      <c r="A433" s="63">
        <v>1</v>
      </c>
      <c r="B433" s="63">
        <v>3345</v>
      </c>
      <c r="C433" s="63" t="s">
        <v>406</v>
      </c>
      <c r="D433" s="66">
        <v>43346</v>
      </c>
      <c r="E433" s="64" t="s">
        <v>514</v>
      </c>
      <c r="F433" s="64">
        <v>2042</v>
      </c>
      <c r="G433" s="65">
        <v>1152.1300000000001</v>
      </c>
      <c r="H433" s="65">
        <v>0</v>
      </c>
      <c r="I433" s="67" t="s">
        <v>516</v>
      </c>
      <c r="J433" s="67">
        <v>0</v>
      </c>
      <c r="K433" s="67">
        <v>0</v>
      </c>
      <c r="L433" s="67">
        <v>0</v>
      </c>
      <c r="M433" s="67">
        <v>0</v>
      </c>
      <c r="N433" s="67">
        <v>0</v>
      </c>
      <c r="O433" s="67">
        <v>0</v>
      </c>
      <c r="P433" s="67">
        <v>0</v>
      </c>
      <c r="Q433" s="67">
        <v>0</v>
      </c>
      <c r="R433" s="67">
        <v>0</v>
      </c>
      <c r="S433" s="67">
        <v>1152.1300000000001</v>
      </c>
      <c r="T433" s="67">
        <v>0</v>
      </c>
    </row>
    <row r="434" spans="1:20" s="22" customFormat="1" ht="15">
      <c r="A434" s="63">
        <v>1</v>
      </c>
      <c r="B434" s="63">
        <v>3346</v>
      </c>
      <c r="C434" s="63" t="s">
        <v>407</v>
      </c>
      <c r="D434" s="66">
        <v>43346</v>
      </c>
      <c r="E434" s="64" t="s">
        <v>514</v>
      </c>
      <c r="F434" s="64">
        <v>2003</v>
      </c>
      <c r="G434" s="65">
        <v>1048.8800000000001</v>
      </c>
      <c r="H434" s="65">
        <v>0</v>
      </c>
      <c r="I434" s="67" t="s">
        <v>516</v>
      </c>
      <c r="J434" s="67">
        <v>0</v>
      </c>
      <c r="K434" s="67">
        <v>0</v>
      </c>
      <c r="L434" s="67">
        <v>0</v>
      </c>
      <c r="M434" s="67">
        <v>0</v>
      </c>
      <c r="N434" s="67">
        <v>0</v>
      </c>
      <c r="O434" s="67">
        <v>0</v>
      </c>
      <c r="P434" s="67">
        <v>0</v>
      </c>
      <c r="Q434" s="67">
        <v>0</v>
      </c>
      <c r="R434" s="67">
        <v>0</v>
      </c>
      <c r="S434" s="67">
        <v>1048.8800000000001</v>
      </c>
      <c r="T434" s="67">
        <v>0</v>
      </c>
    </row>
    <row r="435" spans="1:20" s="22" customFormat="1" ht="15">
      <c r="A435" s="63">
        <v>1</v>
      </c>
      <c r="B435" s="63">
        <v>3348</v>
      </c>
      <c r="C435" s="63" t="s">
        <v>408</v>
      </c>
      <c r="D435" s="66">
        <v>43346</v>
      </c>
      <c r="E435" s="64" t="s">
        <v>514</v>
      </c>
      <c r="F435" s="64">
        <v>2042</v>
      </c>
      <c r="G435" s="65">
        <v>1152.1300000000001</v>
      </c>
      <c r="H435" s="65">
        <v>0</v>
      </c>
      <c r="I435" s="67" t="s">
        <v>516</v>
      </c>
      <c r="J435" s="67">
        <v>0</v>
      </c>
      <c r="K435" s="67">
        <v>0</v>
      </c>
      <c r="L435" s="67">
        <v>0</v>
      </c>
      <c r="M435" s="67">
        <v>0</v>
      </c>
      <c r="N435" s="67">
        <v>0</v>
      </c>
      <c r="O435" s="67">
        <v>0</v>
      </c>
      <c r="P435" s="67">
        <v>0</v>
      </c>
      <c r="Q435" s="67">
        <v>0</v>
      </c>
      <c r="R435" s="67">
        <v>0</v>
      </c>
      <c r="S435" s="67">
        <v>1152.1300000000001</v>
      </c>
      <c r="T435" s="67">
        <v>0</v>
      </c>
    </row>
    <row r="436" spans="1:20" s="22" customFormat="1" ht="15">
      <c r="A436" s="63">
        <v>1</v>
      </c>
      <c r="B436" s="63">
        <v>3349</v>
      </c>
      <c r="C436" s="63" t="s">
        <v>409</v>
      </c>
      <c r="D436" s="66">
        <v>43346</v>
      </c>
      <c r="E436" s="64" t="s">
        <v>514</v>
      </c>
      <c r="F436" s="64">
        <v>2003</v>
      </c>
      <c r="G436" s="65">
        <v>1048.8800000000001</v>
      </c>
      <c r="H436" s="65">
        <v>0</v>
      </c>
      <c r="I436" s="67" t="s">
        <v>516</v>
      </c>
      <c r="J436" s="67">
        <v>0</v>
      </c>
      <c r="K436" s="67">
        <v>0</v>
      </c>
      <c r="L436" s="67">
        <v>0</v>
      </c>
      <c r="M436" s="67">
        <v>0</v>
      </c>
      <c r="N436" s="67">
        <v>0</v>
      </c>
      <c r="O436" s="67">
        <v>0</v>
      </c>
      <c r="P436" s="67">
        <v>0</v>
      </c>
      <c r="Q436" s="67">
        <v>0</v>
      </c>
      <c r="R436" s="67">
        <v>0</v>
      </c>
      <c r="S436" s="67">
        <v>1048.8800000000001</v>
      </c>
      <c r="T436" s="67">
        <v>0</v>
      </c>
    </row>
    <row r="437" spans="1:20" s="22" customFormat="1" ht="15">
      <c r="A437" s="63">
        <v>1</v>
      </c>
      <c r="B437" s="63">
        <v>3351</v>
      </c>
      <c r="C437" s="63" t="s">
        <v>410</v>
      </c>
      <c r="D437" s="66">
        <v>43346</v>
      </c>
      <c r="E437" s="64" t="s">
        <v>514</v>
      </c>
      <c r="F437" s="64">
        <v>2003</v>
      </c>
      <c r="G437" s="65">
        <v>1048.8800000000001</v>
      </c>
      <c r="H437" s="65">
        <v>0</v>
      </c>
      <c r="I437" s="67" t="s">
        <v>516</v>
      </c>
      <c r="J437" s="67">
        <v>0</v>
      </c>
      <c r="K437" s="67">
        <v>0</v>
      </c>
      <c r="L437" s="67">
        <v>0</v>
      </c>
      <c r="M437" s="67">
        <v>0</v>
      </c>
      <c r="N437" s="67">
        <v>0</v>
      </c>
      <c r="O437" s="67">
        <v>0</v>
      </c>
      <c r="P437" s="67">
        <v>0</v>
      </c>
      <c r="Q437" s="67">
        <v>0</v>
      </c>
      <c r="R437" s="67">
        <v>0</v>
      </c>
      <c r="S437" s="67">
        <v>1048.8800000000001</v>
      </c>
      <c r="T437" s="67">
        <v>0</v>
      </c>
    </row>
    <row r="438" spans="1:20" s="22" customFormat="1" ht="15">
      <c r="A438" s="63">
        <v>1</v>
      </c>
      <c r="B438" s="63">
        <v>3352</v>
      </c>
      <c r="C438" s="63" t="s">
        <v>411</v>
      </c>
      <c r="D438" s="66">
        <v>43346</v>
      </c>
      <c r="E438" s="64" t="s">
        <v>514</v>
      </c>
      <c r="F438" s="64">
        <v>1140</v>
      </c>
      <c r="G438" s="65">
        <v>1537.48</v>
      </c>
      <c r="H438" s="65">
        <v>0</v>
      </c>
      <c r="I438" s="67" t="s">
        <v>516</v>
      </c>
      <c r="J438" s="67">
        <v>0</v>
      </c>
      <c r="K438" s="67">
        <v>0</v>
      </c>
      <c r="L438" s="67">
        <v>0</v>
      </c>
      <c r="M438" s="67">
        <v>0</v>
      </c>
      <c r="N438" s="67">
        <v>0</v>
      </c>
      <c r="O438" s="67">
        <v>0</v>
      </c>
      <c r="P438" s="67">
        <v>0</v>
      </c>
      <c r="Q438" s="67">
        <v>0</v>
      </c>
      <c r="R438" s="67">
        <v>0</v>
      </c>
      <c r="S438" s="67">
        <v>1537.48</v>
      </c>
      <c r="T438" s="67">
        <v>0</v>
      </c>
    </row>
    <row r="439" spans="1:20" s="22" customFormat="1" ht="15">
      <c r="A439" s="63">
        <v>1</v>
      </c>
      <c r="B439" s="63">
        <v>3353</v>
      </c>
      <c r="C439" s="63" t="s">
        <v>412</v>
      </c>
      <c r="D439" s="66">
        <v>43346</v>
      </c>
      <c r="E439" s="64" t="s">
        <v>514</v>
      </c>
      <c r="F439" s="64">
        <v>2003</v>
      </c>
      <c r="G439" s="65">
        <v>1152.1300000000001</v>
      </c>
      <c r="H439" s="65">
        <v>0</v>
      </c>
      <c r="I439" s="67" t="s">
        <v>516</v>
      </c>
      <c r="J439" s="67">
        <v>0</v>
      </c>
      <c r="K439" s="67">
        <v>0</v>
      </c>
      <c r="L439" s="67">
        <v>0</v>
      </c>
      <c r="M439" s="67">
        <v>0</v>
      </c>
      <c r="N439" s="67">
        <v>0</v>
      </c>
      <c r="O439" s="67">
        <v>0</v>
      </c>
      <c r="P439" s="67">
        <v>0</v>
      </c>
      <c r="Q439" s="67">
        <v>0</v>
      </c>
      <c r="R439" s="67">
        <v>0</v>
      </c>
      <c r="S439" s="67">
        <v>1152.1300000000001</v>
      </c>
      <c r="T439" s="67">
        <v>0</v>
      </c>
    </row>
    <row r="440" spans="1:20" s="22" customFormat="1" ht="15">
      <c r="A440" s="63">
        <v>1</v>
      </c>
      <c r="B440" s="63">
        <v>3354</v>
      </c>
      <c r="C440" s="63" t="s">
        <v>413</v>
      </c>
      <c r="D440" s="66">
        <v>43362</v>
      </c>
      <c r="E440" s="64" t="s">
        <v>514</v>
      </c>
      <c r="F440" s="64">
        <v>2003</v>
      </c>
      <c r="G440" s="65">
        <v>1048.8800000000001</v>
      </c>
      <c r="H440" s="65">
        <v>0</v>
      </c>
      <c r="I440" s="67" t="s">
        <v>516</v>
      </c>
      <c r="J440" s="67">
        <v>0</v>
      </c>
      <c r="K440" s="67">
        <v>0</v>
      </c>
      <c r="L440" s="67">
        <v>0</v>
      </c>
      <c r="M440" s="67">
        <v>0</v>
      </c>
      <c r="N440" s="67">
        <v>0</v>
      </c>
      <c r="O440" s="67">
        <v>0</v>
      </c>
      <c r="P440" s="67">
        <v>0</v>
      </c>
      <c r="Q440" s="67">
        <v>0</v>
      </c>
      <c r="R440" s="67">
        <v>0</v>
      </c>
      <c r="S440" s="67">
        <v>1048.8800000000001</v>
      </c>
      <c r="T440" s="67">
        <v>0</v>
      </c>
    </row>
    <row r="441" spans="1:20" s="22" customFormat="1" ht="15">
      <c r="A441" s="63">
        <v>1</v>
      </c>
      <c r="B441" s="63">
        <v>3355</v>
      </c>
      <c r="C441" s="63" t="s">
        <v>414</v>
      </c>
      <c r="D441" s="66">
        <v>43362</v>
      </c>
      <c r="E441" s="64" t="s">
        <v>514</v>
      </c>
      <c r="F441" s="64">
        <v>2042</v>
      </c>
      <c r="G441" s="65">
        <v>1152.1300000000001</v>
      </c>
      <c r="H441" s="65">
        <v>0</v>
      </c>
      <c r="I441" s="67" t="s">
        <v>516</v>
      </c>
      <c r="J441" s="67">
        <v>0</v>
      </c>
      <c r="K441" s="67">
        <v>0</v>
      </c>
      <c r="L441" s="67">
        <v>0</v>
      </c>
      <c r="M441" s="67">
        <v>0</v>
      </c>
      <c r="N441" s="67">
        <v>0</v>
      </c>
      <c r="O441" s="67">
        <v>0</v>
      </c>
      <c r="P441" s="67">
        <v>0</v>
      </c>
      <c r="Q441" s="67">
        <v>0</v>
      </c>
      <c r="R441" s="67">
        <v>0</v>
      </c>
      <c r="S441" s="67">
        <v>1152.1300000000001</v>
      </c>
      <c r="T441" s="67">
        <v>0</v>
      </c>
    </row>
    <row r="442" spans="1:20" s="22" customFormat="1" ht="15">
      <c r="A442" s="63">
        <v>1</v>
      </c>
      <c r="B442" s="63">
        <v>3356</v>
      </c>
      <c r="C442" s="63" t="s">
        <v>415</v>
      </c>
      <c r="D442" s="66">
        <v>43362</v>
      </c>
      <c r="E442" s="64" t="s">
        <v>514</v>
      </c>
      <c r="F442" s="64">
        <v>2003</v>
      </c>
      <c r="G442" s="65">
        <v>1048.8800000000001</v>
      </c>
      <c r="H442" s="65">
        <v>0</v>
      </c>
      <c r="I442" s="67" t="s">
        <v>516</v>
      </c>
      <c r="J442" s="67">
        <v>0</v>
      </c>
      <c r="K442" s="67">
        <v>0</v>
      </c>
      <c r="L442" s="67">
        <v>0</v>
      </c>
      <c r="M442" s="67">
        <v>0</v>
      </c>
      <c r="N442" s="67">
        <v>0</v>
      </c>
      <c r="O442" s="67">
        <v>0</v>
      </c>
      <c r="P442" s="67">
        <v>0</v>
      </c>
      <c r="Q442" s="67">
        <v>0</v>
      </c>
      <c r="R442" s="67">
        <v>0</v>
      </c>
      <c r="S442" s="67">
        <v>1048.8800000000001</v>
      </c>
      <c r="T442" s="67">
        <v>0</v>
      </c>
    </row>
    <row r="443" spans="1:20" s="22" customFormat="1" ht="15">
      <c r="A443" s="63">
        <v>1</v>
      </c>
      <c r="B443" s="63">
        <v>3364</v>
      </c>
      <c r="C443" s="63" t="s">
        <v>420</v>
      </c>
      <c r="D443" s="66">
        <v>43699</v>
      </c>
      <c r="E443" s="64" t="s">
        <v>514</v>
      </c>
      <c r="F443" s="64">
        <v>2003</v>
      </c>
      <c r="G443" s="65">
        <v>1048.8800000000001</v>
      </c>
      <c r="H443" s="65">
        <v>0</v>
      </c>
      <c r="I443" s="67" t="s">
        <v>516</v>
      </c>
      <c r="J443" s="67">
        <v>0</v>
      </c>
      <c r="K443" s="67">
        <v>0</v>
      </c>
      <c r="L443" s="67">
        <v>0</v>
      </c>
      <c r="M443" s="67">
        <v>0</v>
      </c>
      <c r="N443" s="67">
        <v>0</v>
      </c>
      <c r="O443" s="67">
        <v>0</v>
      </c>
      <c r="P443" s="67">
        <v>0</v>
      </c>
      <c r="Q443" s="67">
        <v>0</v>
      </c>
      <c r="R443" s="67">
        <v>0</v>
      </c>
      <c r="S443" s="67">
        <v>1048.8800000000001</v>
      </c>
      <c r="T443" s="67">
        <v>0</v>
      </c>
    </row>
    <row r="444" spans="1:20" s="22" customFormat="1" ht="15">
      <c r="A444" s="63">
        <v>1</v>
      </c>
      <c r="B444" s="63">
        <v>3376</v>
      </c>
      <c r="C444" s="63" t="s">
        <v>711</v>
      </c>
      <c r="D444" s="66">
        <v>44158</v>
      </c>
      <c r="E444" s="64" t="s">
        <v>514</v>
      </c>
      <c r="F444" s="64">
        <v>2003</v>
      </c>
      <c r="G444" s="65">
        <v>1048.8800000000001</v>
      </c>
      <c r="H444" s="65">
        <v>0</v>
      </c>
      <c r="I444" s="67" t="s">
        <v>516</v>
      </c>
      <c r="J444" s="67">
        <v>0</v>
      </c>
      <c r="K444" s="67">
        <v>0</v>
      </c>
      <c r="L444" s="67">
        <v>0</v>
      </c>
      <c r="M444" s="67">
        <v>0</v>
      </c>
      <c r="N444" s="67">
        <v>0</v>
      </c>
      <c r="O444" s="67">
        <v>0</v>
      </c>
      <c r="P444" s="67">
        <v>0</v>
      </c>
      <c r="Q444" s="67">
        <v>0</v>
      </c>
      <c r="R444" s="67">
        <v>0</v>
      </c>
      <c r="S444" s="67">
        <v>1048.8800000000001</v>
      </c>
      <c r="T444" s="67">
        <v>0</v>
      </c>
    </row>
    <row r="445" spans="1:20" s="22" customFormat="1" ht="15">
      <c r="A445" s="63">
        <v>1</v>
      </c>
      <c r="B445" s="63">
        <v>3243</v>
      </c>
      <c r="C445" s="63" t="s">
        <v>371</v>
      </c>
      <c r="D445" s="66">
        <v>42821</v>
      </c>
      <c r="E445" s="66">
        <v>44260</v>
      </c>
      <c r="F445" s="64">
        <v>1099</v>
      </c>
      <c r="G445" s="65">
        <v>0</v>
      </c>
      <c r="H445" s="65">
        <v>0</v>
      </c>
      <c r="I445" s="67" t="s">
        <v>515</v>
      </c>
      <c r="J445" s="67">
        <v>0</v>
      </c>
      <c r="K445" s="67">
        <v>0</v>
      </c>
      <c r="L445" s="67">
        <v>0</v>
      </c>
      <c r="M445" s="67">
        <v>0</v>
      </c>
      <c r="N445" s="67">
        <v>0</v>
      </c>
      <c r="O445" s="67">
        <v>0</v>
      </c>
      <c r="P445" s="67">
        <v>0</v>
      </c>
      <c r="Q445" s="67">
        <v>2658.56</v>
      </c>
      <c r="R445" s="67">
        <v>10634.24</v>
      </c>
      <c r="S445" s="67">
        <v>2658.56</v>
      </c>
      <c r="T445" s="67">
        <v>10634.24</v>
      </c>
    </row>
    <row r="446" spans="1:20" s="22" customFormat="1" ht="15">
      <c r="A446" s="63">
        <v>1</v>
      </c>
      <c r="B446" s="63">
        <v>3210</v>
      </c>
      <c r="C446" s="63" t="s">
        <v>361</v>
      </c>
      <c r="D446" s="66">
        <v>42415</v>
      </c>
      <c r="E446" s="66">
        <v>44284</v>
      </c>
      <c r="F446" s="64">
        <v>2048</v>
      </c>
      <c r="G446" s="65">
        <v>0</v>
      </c>
      <c r="H446" s="65">
        <v>0</v>
      </c>
      <c r="I446" s="67" t="s">
        <v>515</v>
      </c>
      <c r="J446" s="67">
        <v>0</v>
      </c>
      <c r="K446" s="67">
        <v>0</v>
      </c>
      <c r="L446" s="67">
        <v>0</v>
      </c>
      <c r="M446" s="67">
        <v>0</v>
      </c>
      <c r="N446" s="67">
        <v>0</v>
      </c>
      <c r="O446" s="67">
        <v>253.2</v>
      </c>
      <c r="P446" s="67">
        <v>1012.78</v>
      </c>
      <c r="Q446" s="67">
        <v>0</v>
      </c>
      <c r="R446" s="67">
        <v>0</v>
      </c>
      <c r="S446" s="67">
        <v>253.2</v>
      </c>
      <c r="T446" s="67">
        <v>1012.78</v>
      </c>
    </row>
    <row r="447" spans="1:20" s="22" customFormat="1" ht="15">
      <c r="A447" s="63">
        <v>1</v>
      </c>
      <c r="B447" s="63">
        <v>3261</v>
      </c>
      <c r="C447" s="63" t="s">
        <v>379</v>
      </c>
      <c r="D447" s="66">
        <v>42859</v>
      </c>
      <c r="E447" s="66">
        <v>44284</v>
      </c>
      <c r="F447" s="64">
        <v>1189</v>
      </c>
      <c r="G447" s="65">
        <v>0</v>
      </c>
      <c r="H447" s="65">
        <v>0</v>
      </c>
      <c r="I447" s="67" t="s">
        <v>515</v>
      </c>
      <c r="J447" s="67">
        <v>0</v>
      </c>
      <c r="K447" s="67">
        <v>0</v>
      </c>
      <c r="L447" s="67">
        <v>0</v>
      </c>
      <c r="M447" s="67">
        <v>0</v>
      </c>
      <c r="N447" s="67">
        <v>0</v>
      </c>
      <c r="O447" s="67">
        <v>1434.87</v>
      </c>
      <c r="P447" s="67">
        <v>5739.47</v>
      </c>
      <c r="Q447" s="67">
        <v>0</v>
      </c>
      <c r="R447" s="67">
        <v>0</v>
      </c>
      <c r="S447" s="67">
        <v>1434.87</v>
      </c>
      <c r="T447" s="67">
        <v>5739.47</v>
      </c>
    </row>
    <row r="448" spans="1:20" s="22" customFormat="1" ht="15">
      <c r="A448" s="63">
        <v>1</v>
      </c>
      <c r="B448" s="63">
        <v>2274</v>
      </c>
      <c r="C448" s="63" t="s">
        <v>130</v>
      </c>
      <c r="D448" s="66">
        <v>37883</v>
      </c>
      <c r="E448" s="64" t="s">
        <v>514</v>
      </c>
      <c r="F448" s="64">
        <v>1179</v>
      </c>
      <c r="G448" s="65">
        <v>0</v>
      </c>
      <c r="H448" s="65">
        <v>0</v>
      </c>
      <c r="I448" s="67" t="s">
        <v>515</v>
      </c>
      <c r="J448" s="67">
        <v>0</v>
      </c>
      <c r="K448" s="67">
        <v>0</v>
      </c>
      <c r="L448" s="67">
        <v>0</v>
      </c>
      <c r="M448" s="67">
        <v>0</v>
      </c>
      <c r="N448" s="67">
        <v>0</v>
      </c>
      <c r="O448" s="67">
        <v>0</v>
      </c>
      <c r="P448" s="67">
        <v>9570.82</v>
      </c>
      <c r="Q448" s="67">
        <v>0</v>
      </c>
      <c r="R448" s="67">
        <v>0</v>
      </c>
      <c r="S448" s="67">
        <v>0</v>
      </c>
      <c r="T448" s="67">
        <v>9570.82</v>
      </c>
    </row>
    <row r="449" spans="1:20" s="22" customFormat="1" ht="15">
      <c r="A449" s="63">
        <v>1</v>
      </c>
      <c r="B449" s="63">
        <v>2280</v>
      </c>
      <c r="C449" s="63" t="s">
        <v>131</v>
      </c>
      <c r="D449" s="66">
        <v>38335</v>
      </c>
      <c r="E449" s="64" t="s">
        <v>514</v>
      </c>
      <c r="F449" s="64">
        <v>2051</v>
      </c>
      <c r="G449" s="65">
        <v>0</v>
      </c>
      <c r="H449" s="65">
        <v>0</v>
      </c>
      <c r="I449" s="67" t="s">
        <v>515</v>
      </c>
      <c r="J449" s="67">
        <v>0</v>
      </c>
      <c r="K449" s="67">
        <v>0</v>
      </c>
      <c r="L449" s="67">
        <v>0</v>
      </c>
      <c r="M449" s="67">
        <v>0</v>
      </c>
      <c r="N449" s="67">
        <v>0</v>
      </c>
      <c r="O449" s="67">
        <v>548.59</v>
      </c>
      <c r="P449" s="67">
        <v>2194.37</v>
      </c>
      <c r="Q449" s="67">
        <v>0</v>
      </c>
      <c r="R449" s="67">
        <v>0</v>
      </c>
      <c r="S449" s="67">
        <v>548.59</v>
      </c>
      <c r="T449" s="67">
        <v>2194.37</v>
      </c>
    </row>
    <row r="450" spans="1:20" s="22" customFormat="1" ht="15">
      <c r="A450" s="63">
        <v>1</v>
      </c>
      <c r="B450" s="63">
        <v>2291</v>
      </c>
      <c r="C450" s="63" t="s">
        <v>132</v>
      </c>
      <c r="D450" s="66">
        <v>38657</v>
      </c>
      <c r="E450" s="64" t="s">
        <v>514</v>
      </c>
      <c r="F450" s="64">
        <v>1235</v>
      </c>
      <c r="G450" s="65">
        <v>0</v>
      </c>
      <c r="H450" s="65">
        <v>0</v>
      </c>
      <c r="I450" s="67" t="s">
        <v>515</v>
      </c>
      <c r="J450" s="67">
        <v>0</v>
      </c>
      <c r="K450" s="67">
        <v>0</v>
      </c>
      <c r="L450" s="67">
        <v>0</v>
      </c>
      <c r="M450" s="67">
        <v>0</v>
      </c>
      <c r="N450" s="67">
        <v>0</v>
      </c>
      <c r="O450" s="67">
        <v>759.59</v>
      </c>
      <c r="P450" s="67">
        <v>3038.35</v>
      </c>
      <c r="Q450" s="67">
        <v>0</v>
      </c>
      <c r="R450" s="67">
        <v>0</v>
      </c>
      <c r="S450" s="67">
        <v>759.59</v>
      </c>
      <c r="T450" s="67">
        <v>3038.35</v>
      </c>
    </row>
    <row r="451" spans="1:20" s="22" customFormat="1" ht="15">
      <c r="A451" s="63">
        <v>1</v>
      </c>
      <c r="B451" s="63">
        <v>2295</v>
      </c>
      <c r="C451" s="63" t="s">
        <v>133</v>
      </c>
      <c r="D451" s="66">
        <v>38657</v>
      </c>
      <c r="E451" s="64" t="s">
        <v>514</v>
      </c>
      <c r="F451" s="64">
        <v>1235</v>
      </c>
      <c r="G451" s="65">
        <v>0</v>
      </c>
      <c r="H451" s="65">
        <v>0</v>
      </c>
      <c r="I451" s="67" t="s">
        <v>515</v>
      </c>
      <c r="J451" s="67">
        <v>0</v>
      </c>
      <c r="K451" s="67">
        <v>0</v>
      </c>
      <c r="L451" s="67">
        <v>0</v>
      </c>
      <c r="M451" s="67">
        <v>0</v>
      </c>
      <c r="N451" s="67">
        <v>0</v>
      </c>
      <c r="O451" s="67">
        <v>759.59</v>
      </c>
      <c r="P451" s="67">
        <v>3038.35</v>
      </c>
      <c r="Q451" s="67">
        <v>0</v>
      </c>
      <c r="R451" s="67">
        <v>0</v>
      </c>
      <c r="S451" s="67">
        <v>759.59</v>
      </c>
      <c r="T451" s="67">
        <v>3038.35</v>
      </c>
    </row>
    <row r="452" spans="1:20" s="22" customFormat="1" ht="15">
      <c r="A452" s="63">
        <v>1</v>
      </c>
      <c r="B452" s="63">
        <v>2308</v>
      </c>
      <c r="C452" s="63" t="s">
        <v>134</v>
      </c>
      <c r="D452" s="66">
        <v>38749</v>
      </c>
      <c r="E452" s="64" t="s">
        <v>514</v>
      </c>
      <c r="F452" s="64">
        <v>2048</v>
      </c>
      <c r="G452" s="65">
        <v>0</v>
      </c>
      <c r="H452" s="65">
        <v>0</v>
      </c>
      <c r="I452" s="67" t="s">
        <v>515</v>
      </c>
      <c r="J452" s="67">
        <v>0</v>
      </c>
      <c r="K452" s="67">
        <v>0</v>
      </c>
      <c r="L452" s="67">
        <v>0</v>
      </c>
      <c r="M452" s="67">
        <v>0</v>
      </c>
      <c r="N452" s="67">
        <v>0</v>
      </c>
      <c r="O452" s="67">
        <v>253.2</v>
      </c>
      <c r="P452" s="67">
        <v>1012.78</v>
      </c>
      <c r="Q452" s="67">
        <v>0</v>
      </c>
      <c r="R452" s="67">
        <v>0</v>
      </c>
      <c r="S452" s="67">
        <v>253.2</v>
      </c>
      <c r="T452" s="67">
        <v>1012.78</v>
      </c>
    </row>
    <row r="453" spans="1:20" s="22" customFormat="1" ht="15">
      <c r="A453" s="63">
        <v>1</v>
      </c>
      <c r="B453" s="63">
        <v>2504</v>
      </c>
      <c r="C453" s="63" t="s">
        <v>169</v>
      </c>
      <c r="D453" s="66">
        <v>39576</v>
      </c>
      <c r="E453" s="64" t="s">
        <v>514</v>
      </c>
      <c r="F453" s="64">
        <v>2048</v>
      </c>
      <c r="G453" s="65">
        <v>0</v>
      </c>
      <c r="H453" s="65">
        <v>0</v>
      </c>
      <c r="I453" s="67" t="s">
        <v>515</v>
      </c>
      <c r="J453" s="67">
        <v>0</v>
      </c>
      <c r="K453" s="67">
        <v>0</v>
      </c>
      <c r="L453" s="67">
        <v>0</v>
      </c>
      <c r="M453" s="67">
        <v>0</v>
      </c>
      <c r="N453" s="67">
        <v>0</v>
      </c>
      <c r="O453" s="67">
        <v>253.2</v>
      </c>
      <c r="P453" s="67">
        <v>1012.78</v>
      </c>
      <c r="Q453" s="67">
        <v>0</v>
      </c>
      <c r="R453" s="67">
        <v>0</v>
      </c>
      <c r="S453" s="67">
        <v>253.2</v>
      </c>
      <c r="T453" s="67">
        <v>1012.78</v>
      </c>
    </row>
    <row r="454" spans="1:20" s="22" customFormat="1" ht="15">
      <c r="A454" s="63">
        <v>1</v>
      </c>
      <c r="B454" s="63">
        <v>2506</v>
      </c>
      <c r="C454" s="63" t="s">
        <v>170</v>
      </c>
      <c r="D454" s="66">
        <v>39576</v>
      </c>
      <c r="E454" s="64" t="s">
        <v>514</v>
      </c>
      <c r="F454" s="64">
        <v>2048</v>
      </c>
      <c r="G454" s="65">
        <v>0</v>
      </c>
      <c r="H454" s="65">
        <v>0</v>
      </c>
      <c r="I454" s="67" t="s">
        <v>515</v>
      </c>
      <c r="J454" s="67">
        <v>0</v>
      </c>
      <c r="K454" s="67">
        <v>0</v>
      </c>
      <c r="L454" s="67">
        <v>0</v>
      </c>
      <c r="M454" s="67">
        <v>0</v>
      </c>
      <c r="N454" s="67">
        <v>0</v>
      </c>
      <c r="O454" s="67">
        <v>253.2</v>
      </c>
      <c r="P454" s="67">
        <v>1012.78</v>
      </c>
      <c r="Q454" s="67">
        <v>0</v>
      </c>
      <c r="R454" s="67">
        <v>0</v>
      </c>
      <c r="S454" s="67">
        <v>253.2</v>
      </c>
      <c r="T454" s="67">
        <v>1012.78</v>
      </c>
    </row>
    <row r="455" spans="1:20" s="22" customFormat="1" ht="15">
      <c r="A455" s="63">
        <v>1</v>
      </c>
      <c r="B455" s="63">
        <v>2507</v>
      </c>
      <c r="C455" s="63" t="s">
        <v>171</v>
      </c>
      <c r="D455" s="66">
        <v>39576</v>
      </c>
      <c r="E455" s="64" t="s">
        <v>514</v>
      </c>
      <c r="F455" s="64">
        <v>2048</v>
      </c>
      <c r="G455" s="65">
        <v>0</v>
      </c>
      <c r="H455" s="65">
        <v>0</v>
      </c>
      <c r="I455" s="67" t="s">
        <v>515</v>
      </c>
      <c r="J455" s="67">
        <v>0</v>
      </c>
      <c r="K455" s="67">
        <v>0</v>
      </c>
      <c r="L455" s="67">
        <v>0</v>
      </c>
      <c r="M455" s="67">
        <v>0</v>
      </c>
      <c r="N455" s="67">
        <v>0</v>
      </c>
      <c r="O455" s="67">
        <v>253.2</v>
      </c>
      <c r="P455" s="67">
        <v>1012.78</v>
      </c>
      <c r="Q455" s="67">
        <v>0</v>
      </c>
      <c r="R455" s="67">
        <v>0</v>
      </c>
      <c r="S455" s="67">
        <v>253.2</v>
      </c>
      <c r="T455" s="67">
        <v>1012.78</v>
      </c>
    </row>
    <row r="456" spans="1:20" s="22" customFormat="1" ht="15">
      <c r="A456" s="63">
        <v>1</v>
      </c>
      <c r="B456" s="63">
        <v>2508</v>
      </c>
      <c r="C456" s="63" t="s">
        <v>172</v>
      </c>
      <c r="D456" s="66">
        <v>39576</v>
      </c>
      <c r="E456" s="64" t="s">
        <v>514</v>
      </c>
      <c r="F456" s="64">
        <v>2048</v>
      </c>
      <c r="G456" s="65">
        <v>0</v>
      </c>
      <c r="H456" s="65">
        <v>0</v>
      </c>
      <c r="I456" s="67" t="s">
        <v>515</v>
      </c>
      <c r="J456" s="67">
        <v>0</v>
      </c>
      <c r="K456" s="67">
        <v>0</v>
      </c>
      <c r="L456" s="67">
        <v>0</v>
      </c>
      <c r="M456" s="67">
        <v>0</v>
      </c>
      <c r="N456" s="67">
        <v>0</v>
      </c>
      <c r="O456" s="67">
        <v>253.2</v>
      </c>
      <c r="P456" s="67">
        <v>1012.78</v>
      </c>
      <c r="Q456" s="67">
        <v>0</v>
      </c>
      <c r="R456" s="67">
        <v>0</v>
      </c>
      <c r="S456" s="67">
        <v>253.2</v>
      </c>
      <c r="T456" s="67">
        <v>1012.78</v>
      </c>
    </row>
    <row r="457" spans="1:20" s="22" customFormat="1" ht="15">
      <c r="A457" s="63">
        <v>1</v>
      </c>
      <c r="B457" s="63">
        <v>2509</v>
      </c>
      <c r="C457" s="63" t="s">
        <v>173</v>
      </c>
      <c r="D457" s="66">
        <v>39576</v>
      </c>
      <c r="E457" s="64" t="s">
        <v>514</v>
      </c>
      <c r="F457" s="64">
        <v>2048</v>
      </c>
      <c r="G457" s="65">
        <v>0</v>
      </c>
      <c r="H457" s="65">
        <v>0</v>
      </c>
      <c r="I457" s="67" t="s">
        <v>515</v>
      </c>
      <c r="J457" s="67">
        <v>0</v>
      </c>
      <c r="K457" s="67">
        <v>0</v>
      </c>
      <c r="L457" s="67">
        <v>0</v>
      </c>
      <c r="M457" s="67">
        <v>0</v>
      </c>
      <c r="N457" s="67">
        <v>0</v>
      </c>
      <c r="O457" s="67">
        <v>253.2</v>
      </c>
      <c r="P457" s="67">
        <v>1012.78</v>
      </c>
      <c r="Q457" s="67">
        <v>0</v>
      </c>
      <c r="R457" s="67">
        <v>0</v>
      </c>
      <c r="S457" s="67">
        <v>253.2</v>
      </c>
      <c r="T457" s="67">
        <v>1012.78</v>
      </c>
    </row>
    <row r="458" spans="1:20" s="22" customFormat="1" ht="15">
      <c r="A458" s="63">
        <v>1</v>
      </c>
      <c r="B458" s="63">
        <v>2715</v>
      </c>
      <c r="C458" s="63" t="s">
        <v>212</v>
      </c>
      <c r="D458" s="66">
        <v>39738</v>
      </c>
      <c r="E458" s="64" t="s">
        <v>514</v>
      </c>
      <c r="F458" s="64">
        <v>2048</v>
      </c>
      <c r="G458" s="65">
        <v>0</v>
      </c>
      <c r="H458" s="65">
        <v>0</v>
      </c>
      <c r="I458" s="67" t="s">
        <v>515</v>
      </c>
      <c r="J458" s="67">
        <v>0</v>
      </c>
      <c r="K458" s="67">
        <v>0</v>
      </c>
      <c r="L458" s="67">
        <v>0</v>
      </c>
      <c r="M458" s="67">
        <v>0</v>
      </c>
      <c r="N458" s="67">
        <v>0</v>
      </c>
      <c r="O458" s="67">
        <v>253.2</v>
      </c>
      <c r="P458" s="67">
        <v>1012.78</v>
      </c>
      <c r="Q458" s="67">
        <v>0</v>
      </c>
      <c r="R458" s="67">
        <v>0</v>
      </c>
      <c r="S458" s="67">
        <v>253.2</v>
      </c>
      <c r="T458" s="67">
        <v>1012.78</v>
      </c>
    </row>
    <row r="459" spans="1:20" s="22" customFormat="1" ht="15">
      <c r="A459" s="63">
        <v>1</v>
      </c>
      <c r="B459" s="63">
        <v>2952</v>
      </c>
      <c r="C459" s="63" t="s">
        <v>286</v>
      </c>
      <c r="D459" s="66">
        <v>41589</v>
      </c>
      <c r="E459" s="64" t="s">
        <v>514</v>
      </c>
      <c r="F459" s="64">
        <v>1235</v>
      </c>
      <c r="G459" s="65">
        <v>0</v>
      </c>
      <c r="H459" s="65">
        <v>0</v>
      </c>
      <c r="I459" s="67" t="s">
        <v>515</v>
      </c>
      <c r="J459" s="67">
        <v>0</v>
      </c>
      <c r="K459" s="67">
        <v>0</v>
      </c>
      <c r="L459" s="67">
        <v>0</v>
      </c>
      <c r="M459" s="67">
        <v>0</v>
      </c>
      <c r="N459" s="67">
        <v>0</v>
      </c>
      <c r="O459" s="67">
        <v>759.59</v>
      </c>
      <c r="P459" s="67">
        <v>3038.35</v>
      </c>
      <c r="Q459" s="67">
        <v>0</v>
      </c>
      <c r="R459" s="67">
        <v>0</v>
      </c>
      <c r="S459" s="67">
        <v>759.59</v>
      </c>
      <c r="T459" s="67">
        <v>3038.35</v>
      </c>
    </row>
    <row r="460" spans="1:20" s="22" customFormat="1" ht="15">
      <c r="A460" s="63">
        <v>1</v>
      </c>
      <c r="B460" s="63">
        <v>3081</v>
      </c>
      <c r="C460" s="63" t="s">
        <v>322</v>
      </c>
      <c r="D460" s="66">
        <v>42024</v>
      </c>
      <c r="E460" s="64" t="s">
        <v>514</v>
      </c>
      <c r="F460" s="64">
        <v>2047</v>
      </c>
      <c r="G460" s="65">
        <v>0</v>
      </c>
      <c r="H460" s="65">
        <v>0</v>
      </c>
      <c r="I460" s="67" t="s">
        <v>515</v>
      </c>
      <c r="J460" s="67">
        <v>0</v>
      </c>
      <c r="K460" s="67">
        <v>0</v>
      </c>
      <c r="L460" s="67">
        <v>0</v>
      </c>
      <c r="M460" s="67">
        <v>0</v>
      </c>
      <c r="N460" s="67">
        <v>0</v>
      </c>
      <c r="O460" s="67">
        <v>253.2</v>
      </c>
      <c r="P460" s="67">
        <v>1012.78</v>
      </c>
      <c r="Q460" s="67">
        <v>0</v>
      </c>
      <c r="R460" s="67">
        <v>0</v>
      </c>
      <c r="S460" s="67">
        <v>253.2</v>
      </c>
      <c r="T460" s="67">
        <v>1012.78</v>
      </c>
    </row>
    <row r="461" spans="1:20" s="22" customFormat="1" ht="15">
      <c r="A461" s="63">
        <v>1</v>
      </c>
      <c r="B461" s="63">
        <v>3092</v>
      </c>
      <c r="C461" s="63" t="s">
        <v>325</v>
      </c>
      <c r="D461" s="66">
        <v>42058</v>
      </c>
      <c r="E461" s="64" t="s">
        <v>514</v>
      </c>
      <c r="F461" s="64">
        <v>1101</v>
      </c>
      <c r="G461" s="65">
        <v>0</v>
      </c>
      <c r="H461" s="65">
        <v>0</v>
      </c>
      <c r="I461" s="67" t="s">
        <v>515</v>
      </c>
      <c r="J461" s="67">
        <v>0</v>
      </c>
      <c r="K461" s="67">
        <v>0</v>
      </c>
      <c r="L461" s="67">
        <v>0</v>
      </c>
      <c r="M461" s="67">
        <v>0</v>
      </c>
      <c r="N461" s="67">
        <v>0</v>
      </c>
      <c r="O461" s="67">
        <v>0</v>
      </c>
      <c r="P461" s="67">
        <v>0</v>
      </c>
      <c r="Q461" s="67">
        <v>2392.6999999999998</v>
      </c>
      <c r="R461" s="67">
        <v>9570.82</v>
      </c>
      <c r="S461" s="67">
        <v>2392.6999999999998</v>
      </c>
      <c r="T461" s="67">
        <v>9570.82</v>
      </c>
    </row>
    <row r="462" spans="1:20" s="22" customFormat="1" ht="15">
      <c r="A462" s="63">
        <v>1</v>
      </c>
      <c r="B462" s="63">
        <v>3201</v>
      </c>
      <c r="C462" s="63" t="s">
        <v>358</v>
      </c>
      <c r="D462" s="66">
        <v>42292</v>
      </c>
      <c r="E462" s="64" t="s">
        <v>514</v>
      </c>
      <c r="F462" s="64">
        <v>2047</v>
      </c>
      <c r="G462" s="65">
        <v>0</v>
      </c>
      <c r="H462" s="65">
        <v>0</v>
      </c>
      <c r="I462" s="67" t="s">
        <v>515</v>
      </c>
      <c r="J462" s="67">
        <v>0</v>
      </c>
      <c r="K462" s="67">
        <v>0</v>
      </c>
      <c r="L462" s="67">
        <v>0</v>
      </c>
      <c r="M462" s="67">
        <v>0</v>
      </c>
      <c r="N462" s="67">
        <v>0</v>
      </c>
      <c r="O462" s="67">
        <v>253.2</v>
      </c>
      <c r="P462" s="67">
        <v>1012.78</v>
      </c>
      <c r="Q462" s="67">
        <v>0</v>
      </c>
      <c r="R462" s="67">
        <v>0</v>
      </c>
      <c r="S462" s="67">
        <v>253.2</v>
      </c>
      <c r="T462" s="67">
        <v>1012.78</v>
      </c>
    </row>
    <row r="463" spans="1:20" s="22" customFormat="1" ht="15">
      <c r="A463" s="63">
        <v>1</v>
      </c>
      <c r="B463" s="63">
        <v>3206</v>
      </c>
      <c r="C463" s="63" t="s">
        <v>359</v>
      </c>
      <c r="D463" s="66">
        <v>42522</v>
      </c>
      <c r="E463" s="64" t="s">
        <v>514</v>
      </c>
      <c r="F463" s="64">
        <v>2040</v>
      </c>
      <c r="G463" s="65">
        <v>0</v>
      </c>
      <c r="H463" s="65">
        <v>0</v>
      </c>
      <c r="I463" s="67" t="s">
        <v>515</v>
      </c>
      <c r="J463" s="67">
        <v>0</v>
      </c>
      <c r="K463" s="67">
        <v>0</v>
      </c>
      <c r="L463" s="67">
        <v>0</v>
      </c>
      <c r="M463" s="67">
        <v>0</v>
      </c>
      <c r="N463" s="67">
        <v>0</v>
      </c>
      <c r="O463" s="67">
        <v>0</v>
      </c>
      <c r="P463" s="67">
        <v>5739.47</v>
      </c>
      <c r="Q463" s="67">
        <v>0</v>
      </c>
      <c r="R463" s="67">
        <v>0</v>
      </c>
      <c r="S463" s="67">
        <v>0</v>
      </c>
      <c r="T463" s="67">
        <v>5739.47</v>
      </c>
    </row>
    <row r="464" spans="1:20" s="22" customFormat="1" ht="15">
      <c r="A464" s="63">
        <v>1</v>
      </c>
      <c r="B464" s="63">
        <v>3208</v>
      </c>
      <c r="C464" s="63" t="s">
        <v>360</v>
      </c>
      <c r="D464" s="66">
        <v>42388</v>
      </c>
      <c r="E464" s="64" t="s">
        <v>514</v>
      </c>
      <c r="F464" s="64">
        <v>1235</v>
      </c>
      <c r="G464" s="65">
        <v>0</v>
      </c>
      <c r="H464" s="65">
        <v>0</v>
      </c>
      <c r="I464" s="67" t="s">
        <v>515</v>
      </c>
      <c r="J464" s="67">
        <v>0</v>
      </c>
      <c r="K464" s="67">
        <v>0</v>
      </c>
      <c r="L464" s="67">
        <v>0</v>
      </c>
      <c r="M464" s="67">
        <v>0</v>
      </c>
      <c r="N464" s="67">
        <v>0</v>
      </c>
      <c r="O464" s="67">
        <v>759.59</v>
      </c>
      <c r="P464" s="67">
        <v>3038.35</v>
      </c>
      <c r="Q464" s="67">
        <v>0</v>
      </c>
      <c r="R464" s="67">
        <v>0</v>
      </c>
      <c r="S464" s="67">
        <v>759.59</v>
      </c>
      <c r="T464" s="67">
        <v>3038.35</v>
      </c>
    </row>
    <row r="465" spans="1:20" s="22" customFormat="1" ht="15">
      <c r="A465" s="63">
        <v>1</v>
      </c>
      <c r="B465" s="63">
        <v>3220</v>
      </c>
      <c r="C465" s="63" t="s">
        <v>362</v>
      </c>
      <c r="D465" s="66">
        <v>42552</v>
      </c>
      <c r="E465" s="64" t="s">
        <v>514</v>
      </c>
      <c r="F465" s="64">
        <v>1258</v>
      </c>
      <c r="G465" s="65">
        <v>0</v>
      </c>
      <c r="H465" s="65">
        <v>0</v>
      </c>
      <c r="I465" s="67" t="s">
        <v>515</v>
      </c>
      <c r="J465" s="67">
        <v>0</v>
      </c>
      <c r="K465" s="67">
        <v>0</v>
      </c>
      <c r="L465" s="67">
        <v>0</v>
      </c>
      <c r="M465" s="67">
        <v>0</v>
      </c>
      <c r="N465" s="67">
        <v>0</v>
      </c>
      <c r="O465" s="67">
        <v>1434.87</v>
      </c>
      <c r="P465" s="67">
        <v>5739.47</v>
      </c>
      <c r="Q465" s="67">
        <v>0</v>
      </c>
      <c r="R465" s="67">
        <v>0</v>
      </c>
      <c r="S465" s="67">
        <v>1434.87</v>
      </c>
      <c r="T465" s="67">
        <v>5739.47</v>
      </c>
    </row>
    <row r="466" spans="1:20" s="22" customFormat="1" ht="15">
      <c r="A466" s="63">
        <v>1</v>
      </c>
      <c r="B466" s="63">
        <v>3221</v>
      </c>
      <c r="C466" s="63" t="s">
        <v>363</v>
      </c>
      <c r="D466" s="66">
        <v>42566</v>
      </c>
      <c r="E466" s="64" t="s">
        <v>514</v>
      </c>
      <c r="F466" s="64">
        <v>1091</v>
      </c>
      <c r="G466" s="65">
        <v>0</v>
      </c>
      <c r="H466" s="65">
        <v>0</v>
      </c>
      <c r="I466" s="67" t="s">
        <v>515</v>
      </c>
      <c r="J466" s="67">
        <v>0</v>
      </c>
      <c r="K466" s="67">
        <v>0</v>
      </c>
      <c r="L466" s="67">
        <v>0</v>
      </c>
      <c r="M466" s="67">
        <v>0</v>
      </c>
      <c r="N466" s="67">
        <v>0</v>
      </c>
      <c r="O466" s="67">
        <v>337.59</v>
      </c>
      <c r="P466" s="67">
        <v>1350.38</v>
      </c>
      <c r="Q466" s="67">
        <v>0</v>
      </c>
      <c r="R466" s="67">
        <v>0</v>
      </c>
      <c r="S466" s="67">
        <v>337.59</v>
      </c>
      <c r="T466" s="67">
        <v>1350.38</v>
      </c>
    </row>
    <row r="467" spans="1:20" s="22" customFormat="1" ht="15">
      <c r="A467" s="63">
        <v>1</v>
      </c>
      <c r="B467" s="63">
        <v>3245</v>
      </c>
      <c r="C467" s="63" t="s">
        <v>372</v>
      </c>
      <c r="D467" s="66">
        <v>42828</v>
      </c>
      <c r="E467" s="64" t="s">
        <v>514</v>
      </c>
      <c r="F467" s="64">
        <v>1194</v>
      </c>
      <c r="G467" s="65">
        <v>0</v>
      </c>
      <c r="H467" s="65">
        <v>0</v>
      </c>
      <c r="I467" s="67" t="s">
        <v>515</v>
      </c>
      <c r="J467" s="67">
        <v>0</v>
      </c>
      <c r="K467" s="67">
        <v>0</v>
      </c>
      <c r="L467" s="67">
        <v>0</v>
      </c>
      <c r="M467" s="67">
        <v>1250</v>
      </c>
      <c r="N467" s="67">
        <v>0</v>
      </c>
      <c r="O467" s="67">
        <v>1561.48</v>
      </c>
      <c r="P467" s="67">
        <v>6245.89</v>
      </c>
      <c r="Q467" s="67">
        <v>0</v>
      </c>
      <c r="R467" s="67">
        <v>0</v>
      </c>
      <c r="S467" s="67">
        <v>1561.48</v>
      </c>
      <c r="T467" s="67">
        <v>7495.89</v>
      </c>
    </row>
    <row r="468" spans="1:20" s="22" customFormat="1" ht="15">
      <c r="A468" s="63">
        <v>1</v>
      </c>
      <c r="B468" s="63">
        <v>3247</v>
      </c>
      <c r="C468" s="63" t="s">
        <v>373</v>
      </c>
      <c r="D468" s="66">
        <v>42845</v>
      </c>
      <c r="E468" s="64" t="s">
        <v>514</v>
      </c>
      <c r="F468" s="64">
        <v>1252</v>
      </c>
      <c r="G468" s="65">
        <v>0</v>
      </c>
      <c r="H468" s="65">
        <v>0</v>
      </c>
      <c r="I468" s="67" t="s">
        <v>515</v>
      </c>
      <c r="J468" s="67">
        <v>0</v>
      </c>
      <c r="K468" s="67">
        <v>0</v>
      </c>
      <c r="L468" s="67">
        <v>0</v>
      </c>
      <c r="M468" s="67">
        <v>1250</v>
      </c>
      <c r="N468" s="67">
        <v>0</v>
      </c>
      <c r="O468" s="67">
        <v>1561.48</v>
      </c>
      <c r="P468" s="67">
        <v>6245.89</v>
      </c>
      <c r="Q468" s="67">
        <v>0</v>
      </c>
      <c r="R468" s="67">
        <v>0</v>
      </c>
      <c r="S468" s="67">
        <v>1561.48</v>
      </c>
      <c r="T468" s="67">
        <v>7495.89</v>
      </c>
    </row>
    <row r="469" spans="1:20" s="22" customFormat="1" ht="15">
      <c r="A469" s="63">
        <v>1</v>
      </c>
      <c r="B469" s="63">
        <v>3249</v>
      </c>
      <c r="C469" s="63" t="s">
        <v>374</v>
      </c>
      <c r="D469" s="66">
        <v>42845</v>
      </c>
      <c r="E469" s="64" t="s">
        <v>514</v>
      </c>
      <c r="F469" s="64">
        <v>1094</v>
      </c>
      <c r="G469" s="65">
        <v>0</v>
      </c>
      <c r="H469" s="65">
        <v>0</v>
      </c>
      <c r="I469" s="67" t="s">
        <v>515</v>
      </c>
      <c r="J469" s="67">
        <v>0</v>
      </c>
      <c r="K469" s="67">
        <v>0</v>
      </c>
      <c r="L469" s="67">
        <v>0</v>
      </c>
      <c r="M469" s="67">
        <v>0</v>
      </c>
      <c r="N469" s="67">
        <v>0</v>
      </c>
      <c r="O469" s="67">
        <v>843.99</v>
      </c>
      <c r="P469" s="67">
        <v>3375.95</v>
      </c>
      <c r="Q469" s="67">
        <v>0</v>
      </c>
      <c r="R469" s="67">
        <v>0</v>
      </c>
      <c r="S469" s="67">
        <v>843.99</v>
      </c>
      <c r="T469" s="67">
        <v>3375.95</v>
      </c>
    </row>
    <row r="470" spans="1:20" s="22" customFormat="1" ht="15">
      <c r="A470" s="63">
        <v>1</v>
      </c>
      <c r="B470" s="63">
        <v>3250</v>
      </c>
      <c r="C470" s="63" t="s">
        <v>375</v>
      </c>
      <c r="D470" s="66">
        <v>42845</v>
      </c>
      <c r="E470" s="64" t="s">
        <v>514</v>
      </c>
      <c r="F470" s="64">
        <v>1235</v>
      </c>
      <c r="G470" s="65">
        <v>0</v>
      </c>
      <c r="H470" s="65">
        <v>0</v>
      </c>
      <c r="I470" s="67" t="s">
        <v>515</v>
      </c>
      <c r="J470" s="67">
        <v>0</v>
      </c>
      <c r="K470" s="67">
        <v>0</v>
      </c>
      <c r="L470" s="67">
        <v>0</v>
      </c>
      <c r="M470" s="67">
        <v>0</v>
      </c>
      <c r="N470" s="67">
        <v>0</v>
      </c>
      <c r="O470" s="67">
        <v>759.59</v>
      </c>
      <c r="P470" s="67">
        <v>3038.35</v>
      </c>
      <c r="Q470" s="67">
        <v>0</v>
      </c>
      <c r="R470" s="67">
        <v>0</v>
      </c>
      <c r="S470" s="67">
        <v>759.59</v>
      </c>
      <c r="T470" s="67">
        <v>3038.35</v>
      </c>
    </row>
    <row r="471" spans="1:20" s="22" customFormat="1" ht="15">
      <c r="A471" s="63">
        <v>1</v>
      </c>
      <c r="B471" s="63">
        <v>3256</v>
      </c>
      <c r="C471" s="63" t="s">
        <v>376</v>
      </c>
      <c r="D471" s="66">
        <v>42859</v>
      </c>
      <c r="E471" s="64" t="s">
        <v>514</v>
      </c>
      <c r="F471" s="64">
        <v>1094</v>
      </c>
      <c r="G471" s="65">
        <v>0</v>
      </c>
      <c r="H471" s="65">
        <v>0</v>
      </c>
      <c r="I471" s="67" t="s">
        <v>515</v>
      </c>
      <c r="J471" s="67">
        <v>0</v>
      </c>
      <c r="K471" s="67">
        <v>0</v>
      </c>
      <c r="L471" s="67">
        <v>0</v>
      </c>
      <c r="M471" s="67">
        <v>0</v>
      </c>
      <c r="N471" s="67">
        <v>0</v>
      </c>
      <c r="O471" s="67">
        <v>843.99</v>
      </c>
      <c r="P471" s="67">
        <v>3375.95</v>
      </c>
      <c r="Q471" s="67">
        <v>0</v>
      </c>
      <c r="R471" s="67">
        <v>0</v>
      </c>
      <c r="S471" s="67">
        <v>843.99</v>
      </c>
      <c r="T471" s="67">
        <v>3375.95</v>
      </c>
    </row>
    <row r="472" spans="1:20" s="22" customFormat="1" ht="15">
      <c r="A472" s="63">
        <v>1</v>
      </c>
      <c r="B472" s="63">
        <v>3258</v>
      </c>
      <c r="C472" s="63" t="s">
        <v>377</v>
      </c>
      <c r="D472" s="66">
        <v>42859</v>
      </c>
      <c r="E472" s="64" t="s">
        <v>514</v>
      </c>
      <c r="F472" s="64">
        <v>2049</v>
      </c>
      <c r="G472" s="65">
        <v>0</v>
      </c>
      <c r="H472" s="65">
        <v>0</v>
      </c>
      <c r="I472" s="67" t="s">
        <v>515</v>
      </c>
      <c r="J472" s="67">
        <v>0</v>
      </c>
      <c r="K472" s="67">
        <v>0</v>
      </c>
      <c r="L472" s="67">
        <v>0</v>
      </c>
      <c r="M472" s="67">
        <v>0</v>
      </c>
      <c r="N472" s="67">
        <v>0</v>
      </c>
      <c r="O472" s="67">
        <v>1434.87</v>
      </c>
      <c r="P472" s="67">
        <v>5739.47</v>
      </c>
      <c r="Q472" s="67">
        <v>0</v>
      </c>
      <c r="R472" s="67">
        <v>0</v>
      </c>
      <c r="S472" s="67">
        <v>1434.87</v>
      </c>
      <c r="T472" s="67">
        <v>5739.47</v>
      </c>
    </row>
    <row r="473" spans="1:20" s="22" customFormat="1" ht="15">
      <c r="A473" s="63">
        <v>1</v>
      </c>
      <c r="B473" s="63">
        <v>3260</v>
      </c>
      <c r="C473" s="63" t="s">
        <v>378</v>
      </c>
      <c r="D473" s="66">
        <v>42859</v>
      </c>
      <c r="E473" s="64" t="s">
        <v>514</v>
      </c>
      <c r="F473" s="64">
        <v>1249</v>
      </c>
      <c r="G473" s="65">
        <v>0</v>
      </c>
      <c r="H473" s="65">
        <v>0</v>
      </c>
      <c r="I473" s="67" t="s">
        <v>515</v>
      </c>
      <c r="J473" s="67">
        <v>0</v>
      </c>
      <c r="K473" s="67">
        <v>0</v>
      </c>
      <c r="L473" s="67">
        <v>0</v>
      </c>
      <c r="M473" s="67">
        <v>0</v>
      </c>
      <c r="N473" s="67">
        <v>0</v>
      </c>
      <c r="O473" s="67">
        <v>1434.87</v>
      </c>
      <c r="P473" s="67">
        <v>5739.47</v>
      </c>
      <c r="Q473" s="67">
        <v>0</v>
      </c>
      <c r="R473" s="67">
        <v>0</v>
      </c>
      <c r="S473" s="67">
        <v>1434.87</v>
      </c>
      <c r="T473" s="67">
        <v>5739.47</v>
      </c>
    </row>
    <row r="474" spans="1:20" s="22" customFormat="1" ht="15">
      <c r="A474" s="63">
        <v>1</v>
      </c>
      <c r="B474" s="63">
        <v>3263</v>
      </c>
      <c r="C474" s="63" t="s">
        <v>380</v>
      </c>
      <c r="D474" s="66">
        <v>42859</v>
      </c>
      <c r="E474" s="64" t="s">
        <v>514</v>
      </c>
      <c r="F474" s="64">
        <v>2046</v>
      </c>
      <c r="G474" s="65">
        <v>0</v>
      </c>
      <c r="H474" s="65">
        <v>0</v>
      </c>
      <c r="I474" s="67" t="s">
        <v>515</v>
      </c>
      <c r="J474" s="67">
        <v>0</v>
      </c>
      <c r="K474" s="67">
        <v>0</v>
      </c>
      <c r="L474" s="67">
        <v>0</v>
      </c>
      <c r="M474" s="67">
        <v>0</v>
      </c>
      <c r="N474" s="67">
        <v>0</v>
      </c>
      <c r="O474" s="67">
        <v>1434.87</v>
      </c>
      <c r="P474" s="67">
        <v>5739.47</v>
      </c>
      <c r="Q474" s="67">
        <v>0</v>
      </c>
      <c r="R474" s="67">
        <v>0</v>
      </c>
      <c r="S474" s="67">
        <v>1434.87</v>
      </c>
      <c r="T474" s="67">
        <v>5739.47</v>
      </c>
    </row>
    <row r="475" spans="1:20" s="22" customFormat="1" ht="15">
      <c r="A475" s="63">
        <v>1</v>
      </c>
      <c r="B475" s="63">
        <v>3278</v>
      </c>
      <c r="C475" s="63" t="s">
        <v>381</v>
      </c>
      <c r="D475" s="66">
        <v>42867</v>
      </c>
      <c r="E475" s="64" t="s">
        <v>514</v>
      </c>
      <c r="F475" s="64">
        <v>1235</v>
      </c>
      <c r="G475" s="65">
        <v>0</v>
      </c>
      <c r="H475" s="65">
        <v>0</v>
      </c>
      <c r="I475" s="67" t="s">
        <v>515</v>
      </c>
      <c r="J475" s="67">
        <v>0</v>
      </c>
      <c r="K475" s="67">
        <v>0</v>
      </c>
      <c r="L475" s="67">
        <v>0</v>
      </c>
      <c r="M475" s="67">
        <v>0</v>
      </c>
      <c r="N475" s="67">
        <v>0</v>
      </c>
      <c r="O475" s="67">
        <v>759.59</v>
      </c>
      <c r="P475" s="67">
        <v>3038.35</v>
      </c>
      <c r="Q475" s="67">
        <v>0</v>
      </c>
      <c r="R475" s="67">
        <v>0</v>
      </c>
      <c r="S475" s="67">
        <v>759.59</v>
      </c>
      <c r="T475" s="67">
        <v>3038.35</v>
      </c>
    </row>
    <row r="476" spans="1:20" s="22" customFormat="1" ht="15">
      <c r="A476" s="63">
        <v>1</v>
      </c>
      <c r="B476" s="63">
        <v>3283</v>
      </c>
      <c r="C476" s="63" t="s">
        <v>383</v>
      </c>
      <c r="D476" s="66">
        <v>42879</v>
      </c>
      <c r="E476" s="64" t="s">
        <v>514</v>
      </c>
      <c r="F476" s="64">
        <v>1260</v>
      </c>
      <c r="G476" s="65">
        <v>0</v>
      </c>
      <c r="H476" s="65">
        <v>0</v>
      </c>
      <c r="I476" s="67" t="s">
        <v>515</v>
      </c>
      <c r="J476" s="67">
        <v>0</v>
      </c>
      <c r="K476" s="67">
        <v>0</v>
      </c>
      <c r="L476" s="67">
        <v>0</v>
      </c>
      <c r="M476" s="67">
        <v>0</v>
      </c>
      <c r="N476" s="67">
        <v>0</v>
      </c>
      <c r="O476" s="67">
        <v>1434.87</v>
      </c>
      <c r="P476" s="67">
        <v>5739.47</v>
      </c>
      <c r="Q476" s="67">
        <v>0</v>
      </c>
      <c r="R476" s="67">
        <v>0</v>
      </c>
      <c r="S476" s="67">
        <v>1434.87</v>
      </c>
      <c r="T476" s="67">
        <v>5739.47</v>
      </c>
    </row>
    <row r="477" spans="1:20" s="22" customFormat="1" ht="15">
      <c r="A477" s="63">
        <v>1</v>
      </c>
      <c r="B477" s="63">
        <v>3287</v>
      </c>
      <c r="C477" s="63" t="s">
        <v>384</v>
      </c>
      <c r="D477" s="66">
        <v>42901</v>
      </c>
      <c r="E477" s="64" t="s">
        <v>514</v>
      </c>
      <c r="F477" s="64">
        <v>1094</v>
      </c>
      <c r="G477" s="65">
        <v>0</v>
      </c>
      <c r="H477" s="65">
        <v>0</v>
      </c>
      <c r="I477" s="67" t="s">
        <v>515</v>
      </c>
      <c r="J477" s="67">
        <v>0</v>
      </c>
      <c r="K477" s="67">
        <v>0</v>
      </c>
      <c r="L477" s="67">
        <v>0</v>
      </c>
      <c r="M477" s="67">
        <v>0</v>
      </c>
      <c r="N477" s="67">
        <v>0</v>
      </c>
      <c r="O477" s="67">
        <v>843.99</v>
      </c>
      <c r="P477" s="67">
        <v>3375.95</v>
      </c>
      <c r="Q477" s="67">
        <v>0</v>
      </c>
      <c r="R477" s="67">
        <v>0</v>
      </c>
      <c r="S477" s="67">
        <v>843.99</v>
      </c>
      <c r="T477" s="67">
        <v>3375.95</v>
      </c>
    </row>
    <row r="478" spans="1:20" s="22" customFormat="1" ht="15">
      <c r="A478" s="63">
        <v>1</v>
      </c>
      <c r="B478" s="63">
        <v>3289</v>
      </c>
      <c r="C478" s="63" t="s">
        <v>385</v>
      </c>
      <c r="D478" s="66">
        <v>42887</v>
      </c>
      <c r="E478" s="64" t="s">
        <v>514</v>
      </c>
      <c r="F478" s="64">
        <v>1100</v>
      </c>
      <c r="G478" s="65">
        <v>0</v>
      </c>
      <c r="H478" s="65">
        <v>0</v>
      </c>
      <c r="I478" s="67" t="s">
        <v>515</v>
      </c>
      <c r="J478" s="67">
        <v>0</v>
      </c>
      <c r="K478" s="67">
        <v>0</v>
      </c>
      <c r="L478" s="67">
        <v>0</v>
      </c>
      <c r="M478" s="67">
        <v>0</v>
      </c>
      <c r="N478" s="67">
        <v>0</v>
      </c>
      <c r="O478" s="67">
        <v>2392.6999999999998</v>
      </c>
      <c r="P478" s="67">
        <v>9570.82</v>
      </c>
      <c r="Q478" s="67">
        <v>0</v>
      </c>
      <c r="R478" s="67">
        <v>0</v>
      </c>
      <c r="S478" s="67">
        <v>2392.6999999999998</v>
      </c>
      <c r="T478" s="67">
        <v>9570.82</v>
      </c>
    </row>
    <row r="479" spans="1:20" s="22" customFormat="1" ht="15">
      <c r="A479" s="63">
        <v>1</v>
      </c>
      <c r="B479" s="63">
        <v>3304</v>
      </c>
      <c r="C479" s="63" t="s">
        <v>386</v>
      </c>
      <c r="D479" s="66">
        <v>42906</v>
      </c>
      <c r="E479" s="64" t="s">
        <v>514</v>
      </c>
      <c r="F479" s="64">
        <v>1193</v>
      </c>
      <c r="G479" s="65">
        <v>0</v>
      </c>
      <c r="H479" s="65">
        <v>0</v>
      </c>
      <c r="I479" s="67" t="s">
        <v>515</v>
      </c>
      <c r="J479" s="67">
        <v>0</v>
      </c>
      <c r="K479" s="67">
        <v>0</v>
      </c>
      <c r="L479" s="67">
        <v>0</v>
      </c>
      <c r="M479" s="67">
        <v>0</v>
      </c>
      <c r="N479" s="67">
        <v>0</v>
      </c>
      <c r="O479" s="67">
        <v>337.59</v>
      </c>
      <c r="P479" s="67">
        <v>1350.38</v>
      </c>
      <c r="Q479" s="67">
        <v>0</v>
      </c>
      <c r="R479" s="67">
        <v>0</v>
      </c>
      <c r="S479" s="67">
        <v>337.59</v>
      </c>
      <c r="T479" s="67">
        <v>1350.38</v>
      </c>
    </row>
    <row r="480" spans="1:20" s="22" customFormat="1" ht="15">
      <c r="A480" s="63">
        <v>1</v>
      </c>
      <c r="B480" s="63">
        <v>3312</v>
      </c>
      <c r="C480" s="63" t="s">
        <v>387</v>
      </c>
      <c r="D480" s="66">
        <v>42926</v>
      </c>
      <c r="E480" s="64" t="s">
        <v>514</v>
      </c>
      <c r="F480" s="64">
        <v>2050</v>
      </c>
      <c r="G480" s="65">
        <v>0</v>
      </c>
      <c r="H480" s="65">
        <v>0</v>
      </c>
      <c r="I480" s="67" t="s">
        <v>515</v>
      </c>
      <c r="J480" s="67">
        <v>0</v>
      </c>
      <c r="K480" s="67">
        <v>0</v>
      </c>
      <c r="L480" s="67">
        <v>0</v>
      </c>
      <c r="M480" s="67">
        <v>0</v>
      </c>
      <c r="N480" s="67">
        <v>0</v>
      </c>
      <c r="O480" s="67">
        <v>1434.87</v>
      </c>
      <c r="P480" s="67">
        <v>5379.47</v>
      </c>
      <c r="Q480" s="67">
        <v>0</v>
      </c>
      <c r="R480" s="67">
        <v>0</v>
      </c>
      <c r="S480" s="67">
        <v>1434.87</v>
      </c>
      <c r="T480" s="67">
        <v>5379.47</v>
      </c>
    </row>
    <row r="481" spans="1:20" s="22" customFormat="1" ht="15">
      <c r="A481" s="63">
        <v>1</v>
      </c>
      <c r="B481" s="63">
        <v>3314</v>
      </c>
      <c r="C481" s="63" t="s">
        <v>388</v>
      </c>
      <c r="D481" s="66">
        <v>42928</v>
      </c>
      <c r="E481" s="64" t="s">
        <v>514</v>
      </c>
      <c r="F481" s="64">
        <v>1094</v>
      </c>
      <c r="G481" s="65">
        <v>0</v>
      </c>
      <c r="H481" s="65">
        <v>0</v>
      </c>
      <c r="I481" s="67" t="s">
        <v>515</v>
      </c>
      <c r="J481" s="67">
        <v>0</v>
      </c>
      <c r="K481" s="67">
        <v>0</v>
      </c>
      <c r="L481" s="67">
        <v>0</v>
      </c>
      <c r="M481" s="67">
        <v>0</v>
      </c>
      <c r="N481" s="67">
        <v>0</v>
      </c>
      <c r="O481" s="67">
        <v>843.99</v>
      </c>
      <c r="P481" s="67">
        <v>3375.95</v>
      </c>
      <c r="Q481" s="67">
        <v>0</v>
      </c>
      <c r="R481" s="67">
        <v>0</v>
      </c>
      <c r="S481" s="67">
        <v>843.99</v>
      </c>
      <c r="T481" s="67">
        <v>3375.95</v>
      </c>
    </row>
    <row r="482" spans="1:20" s="22" customFormat="1" ht="15">
      <c r="A482" s="63">
        <v>1</v>
      </c>
      <c r="B482" s="63">
        <v>3316</v>
      </c>
      <c r="C482" s="63" t="s">
        <v>389</v>
      </c>
      <c r="D482" s="66">
        <v>42948</v>
      </c>
      <c r="E482" s="64" t="s">
        <v>514</v>
      </c>
      <c r="F482" s="64">
        <v>2048</v>
      </c>
      <c r="G482" s="65">
        <v>0</v>
      </c>
      <c r="H482" s="65">
        <v>0</v>
      </c>
      <c r="I482" s="67" t="s">
        <v>515</v>
      </c>
      <c r="J482" s="67">
        <v>0</v>
      </c>
      <c r="K482" s="67">
        <v>0</v>
      </c>
      <c r="L482" s="67">
        <v>0</v>
      </c>
      <c r="M482" s="67">
        <v>0</v>
      </c>
      <c r="N482" s="67">
        <v>0</v>
      </c>
      <c r="O482" s="67">
        <v>253.2</v>
      </c>
      <c r="P482" s="67">
        <v>1012.78</v>
      </c>
      <c r="Q482" s="67">
        <v>0</v>
      </c>
      <c r="R482" s="67">
        <v>0</v>
      </c>
      <c r="S482" s="67">
        <v>253.2</v>
      </c>
      <c r="T482" s="67">
        <v>1012.78</v>
      </c>
    </row>
    <row r="483" spans="1:20" s="22" customFormat="1" ht="15">
      <c r="A483" s="63">
        <v>1</v>
      </c>
      <c r="B483" s="63">
        <v>3319</v>
      </c>
      <c r="C483" s="63" t="s">
        <v>391</v>
      </c>
      <c r="D483" s="66">
        <v>42979</v>
      </c>
      <c r="E483" s="64" t="s">
        <v>514</v>
      </c>
      <c r="F483" s="64">
        <v>2047</v>
      </c>
      <c r="G483" s="65">
        <v>0</v>
      </c>
      <c r="H483" s="65">
        <v>0</v>
      </c>
      <c r="I483" s="67" t="s">
        <v>515</v>
      </c>
      <c r="J483" s="67">
        <v>0</v>
      </c>
      <c r="K483" s="67">
        <v>0</v>
      </c>
      <c r="L483" s="67">
        <v>0</v>
      </c>
      <c r="M483" s="67">
        <v>0</v>
      </c>
      <c r="N483" s="67">
        <v>0</v>
      </c>
      <c r="O483" s="67">
        <v>253.2</v>
      </c>
      <c r="P483" s="67">
        <v>1265.98</v>
      </c>
      <c r="Q483" s="67">
        <v>0</v>
      </c>
      <c r="R483" s="67">
        <v>0</v>
      </c>
      <c r="S483" s="67">
        <v>253.2</v>
      </c>
      <c r="T483" s="67">
        <v>1265.98</v>
      </c>
    </row>
    <row r="484" spans="1:20" s="22" customFormat="1" ht="15">
      <c r="A484" s="63">
        <v>1</v>
      </c>
      <c r="B484" s="63">
        <v>3324</v>
      </c>
      <c r="C484" s="63" t="s">
        <v>393</v>
      </c>
      <c r="D484" s="66">
        <v>43040</v>
      </c>
      <c r="E484" s="64" t="s">
        <v>514</v>
      </c>
      <c r="F484" s="64">
        <v>1251</v>
      </c>
      <c r="G484" s="65">
        <v>0</v>
      </c>
      <c r="H484" s="65">
        <v>0</v>
      </c>
      <c r="I484" s="67" t="s">
        <v>515</v>
      </c>
      <c r="J484" s="67">
        <v>0</v>
      </c>
      <c r="K484" s="67">
        <v>0</v>
      </c>
      <c r="L484" s="67">
        <v>0</v>
      </c>
      <c r="M484" s="67">
        <v>0</v>
      </c>
      <c r="N484" s="67">
        <v>0</v>
      </c>
      <c r="O484" s="67">
        <v>1561.48</v>
      </c>
      <c r="P484" s="67">
        <v>6245.89</v>
      </c>
      <c r="Q484" s="67">
        <v>0</v>
      </c>
      <c r="R484" s="67">
        <v>0</v>
      </c>
      <c r="S484" s="67">
        <v>1561.48</v>
      </c>
      <c r="T484" s="67">
        <v>6245.89</v>
      </c>
    </row>
    <row r="485" spans="1:20" s="22" customFormat="1" ht="15">
      <c r="A485" s="63">
        <v>1</v>
      </c>
      <c r="B485" s="63">
        <v>3325</v>
      </c>
      <c r="C485" s="63" t="s">
        <v>394</v>
      </c>
      <c r="D485" s="66">
        <v>43053</v>
      </c>
      <c r="E485" s="64" t="s">
        <v>514</v>
      </c>
      <c r="F485" s="64">
        <v>1230</v>
      </c>
      <c r="G485" s="65">
        <v>0</v>
      </c>
      <c r="H485" s="65">
        <v>0</v>
      </c>
      <c r="I485" s="67" t="s">
        <v>515</v>
      </c>
      <c r="J485" s="67">
        <v>0</v>
      </c>
      <c r="K485" s="67">
        <v>0</v>
      </c>
      <c r="L485" s="67">
        <v>0</v>
      </c>
      <c r="M485" s="67">
        <v>0</v>
      </c>
      <c r="N485" s="67">
        <v>0</v>
      </c>
      <c r="O485" s="67">
        <v>1434.87</v>
      </c>
      <c r="P485" s="67">
        <v>5739.47</v>
      </c>
      <c r="Q485" s="67">
        <v>0</v>
      </c>
      <c r="R485" s="67">
        <v>0</v>
      </c>
      <c r="S485" s="67">
        <v>1434.87</v>
      </c>
      <c r="T485" s="67">
        <v>5739.47</v>
      </c>
    </row>
    <row r="486" spans="1:20" s="22" customFormat="1" ht="15">
      <c r="A486" s="63">
        <v>1</v>
      </c>
      <c r="B486" s="63">
        <v>3327</v>
      </c>
      <c r="C486" s="63" t="s">
        <v>395</v>
      </c>
      <c r="D486" s="66">
        <v>43102</v>
      </c>
      <c r="E486" s="64" t="s">
        <v>514</v>
      </c>
      <c r="F486" s="64">
        <v>1184</v>
      </c>
      <c r="G486" s="65">
        <v>0</v>
      </c>
      <c r="H486" s="65">
        <v>0</v>
      </c>
      <c r="I486" s="67" t="s">
        <v>515</v>
      </c>
      <c r="J486" s="67">
        <v>0</v>
      </c>
      <c r="K486" s="67">
        <v>0</v>
      </c>
      <c r="L486" s="67">
        <v>0</v>
      </c>
      <c r="M486" s="67">
        <v>0</v>
      </c>
      <c r="N486" s="67">
        <v>0</v>
      </c>
      <c r="O486" s="67">
        <v>1434.87</v>
      </c>
      <c r="P486" s="67">
        <v>5739.47</v>
      </c>
      <c r="Q486" s="67">
        <v>0</v>
      </c>
      <c r="R486" s="67">
        <v>0</v>
      </c>
      <c r="S486" s="67">
        <v>1434.87</v>
      </c>
      <c r="T486" s="67">
        <v>5739.47</v>
      </c>
    </row>
    <row r="487" spans="1:20" s="22" customFormat="1" ht="15">
      <c r="A487" s="63">
        <v>1</v>
      </c>
      <c r="B487" s="63">
        <v>3328</v>
      </c>
      <c r="C487" s="63" t="s">
        <v>396</v>
      </c>
      <c r="D487" s="66">
        <v>43108</v>
      </c>
      <c r="E487" s="64" t="s">
        <v>514</v>
      </c>
      <c r="F487" s="64">
        <v>1182</v>
      </c>
      <c r="G487" s="65">
        <v>0</v>
      </c>
      <c r="H487" s="65">
        <v>0</v>
      </c>
      <c r="I487" s="67" t="s">
        <v>515</v>
      </c>
      <c r="J487" s="67">
        <v>0</v>
      </c>
      <c r="K487" s="67">
        <v>0</v>
      </c>
      <c r="L487" s="67">
        <v>0</v>
      </c>
      <c r="M487" s="67">
        <v>0</v>
      </c>
      <c r="N487" s="67">
        <v>0</v>
      </c>
      <c r="O487" s="67">
        <v>1434.87</v>
      </c>
      <c r="P487" s="67">
        <v>5739.47</v>
      </c>
      <c r="Q487" s="67">
        <v>0</v>
      </c>
      <c r="R487" s="67">
        <v>0</v>
      </c>
      <c r="S487" s="67">
        <v>1434.87</v>
      </c>
      <c r="T487" s="67">
        <v>5739.47</v>
      </c>
    </row>
    <row r="488" spans="1:20" s="22" customFormat="1" ht="15">
      <c r="A488" s="63">
        <v>1</v>
      </c>
      <c r="B488" s="63">
        <v>3329</v>
      </c>
      <c r="C488" s="63" t="s">
        <v>397</v>
      </c>
      <c r="D488" s="66">
        <v>43138</v>
      </c>
      <c r="E488" s="64" t="s">
        <v>514</v>
      </c>
      <c r="F488" s="64">
        <v>1235</v>
      </c>
      <c r="G488" s="65">
        <v>0</v>
      </c>
      <c r="H488" s="65">
        <v>0</v>
      </c>
      <c r="I488" s="67" t="s">
        <v>515</v>
      </c>
      <c r="J488" s="67">
        <v>0</v>
      </c>
      <c r="K488" s="67">
        <v>0</v>
      </c>
      <c r="L488" s="67">
        <v>0</v>
      </c>
      <c r="M488" s="67">
        <v>0</v>
      </c>
      <c r="N488" s="67">
        <v>0</v>
      </c>
      <c r="O488" s="67">
        <v>759.59</v>
      </c>
      <c r="P488" s="67">
        <v>3038.35</v>
      </c>
      <c r="Q488" s="67">
        <v>0</v>
      </c>
      <c r="R488" s="67">
        <v>0</v>
      </c>
      <c r="S488" s="67">
        <v>759.59</v>
      </c>
      <c r="T488" s="67">
        <v>3038.35</v>
      </c>
    </row>
    <row r="489" spans="1:20" s="22" customFormat="1" ht="15">
      <c r="A489" s="63">
        <v>1</v>
      </c>
      <c r="B489" s="63">
        <v>3338</v>
      </c>
      <c r="C489" s="63" t="s">
        <v>400</v>
      </c>
      <c r="D489" s="66">
        <v>43262</v>
      </c>
      <c r="E489" s="64" t="s">
        <v>514</v>
      </c>
      <c r="F489" s="64">
        <v>2039</v>
      </c>
      <c r="G489" s="65">
        <v>0</v>
      </c>
      <c r="H489" s="65">
        <v>0</v>
      </c>
      <c r="I489" s="67" t="s">
        <v>515</v>
      </c>
      <c r="J489" s="67">
        <v>0</v>
      </c>
      <c r="K489" s="67">
        <v>0</v>
      </c>
      <c r="L489" s="67">
        <v>0</v>
      </c>
      <c r="M489" s="67">
        <v>0</v>
      </c>
      <c r="N489" s="67">
        <v>0</v>
      </c>
      <c r="O489" s="67">
        <v>1434.87</v>
      </c>
      <c r="P489" s="67">
        <v>5739.47</v>
      </c>
      <c r="Q489" s="67">
        <v>0</v>
      </c>
      <c r="R489" s="67">
        <v>0</v>
      </c>
      <c r="S489" s="67">
        <v>1434.87</v>
      </c>
      <c r="T489" s="67">
        <v>5739.47</v>
      </c>
    </row>
    <row r="490" spans="1:20" s="22" customFormat="1" ht="15">
      <c r="A490" s="63">
        <v>1</v>
      </c>
      <c r="B490" s="63">
        <v>3340</v>
      </c>
      <c r="C490" s="63" t="s">
        <v>402</v>
      </c>
      <c r="D490" s="66">
        <v>43286</v>
      </c>
      <c r="E490" s="64" t="s">
        <v>514</v>
      </c>
      <c r="F490" s="64">
        <v>1255</v>
      </c>
      <c r="G490" s="65">
        <v>0</v>
      </c>
      <c r="H490" s="65">
        <v>0</v>
      </c>
      <c r="I490" s="67" t="s">
        <v>515</v>
      </c>
      <c r="J490" s="67">
        <v>0</v>
      </c>
      <c r="K490" s="67">
        <v>0</v>
      </c>
      <c r="L490" s="67">
        <v>0</v>
      </c>
      <c r="M490" s="67">
        <v>0</v>
      </c>
      <c r="N490" s="67">
        <v>0</v>
      </c>
      <c r="O490" s="67">
        <v>1434.87</v>
      </c>
      <c r="P490" s="67">
        <v>5739.47</v>
      </c>
      <c r="Q490" s="67">
        <v>0</v>
      </c>
      <c r="R490" s="67">
        <v>0</v>
      </c>
      <c r="S490" s="67">
        <v>1434.87</v>
      </c>
      <c r="T490" s="67">
        <v>5739.47</v>
      </c>
    </row>
    <row r="491" spans="1:20" s="22" customFormat="1" ht="15">
      <c r="A491" s="63">
        <v>1</v>
      </c>
      <c r="B491" s="63">
        <v>3341</v>
      </c>
      <c r="C491" s="63" t="s">
        <v>403</v>
      </c>
      <c r="D491" s="66">
        <v>43293</v>
      </c>
      <c r="E491" s="64" t="s">
        <v>514</v>
      </c>
      <c r="F491" s="64">
        <v>1235</v>
      </c>
      <c r="G491" s="65">
        <v>0</v>
      </c>
      <c r="H491" s="65">
        <v>0</v>
      </c>
      <c r="I491" s="67" t="s">
        <v>515</v>
      </c>
      <c r="J491" s="67">
        <v>0</v>
      </c>
      <c r="K491" s="67">
        <v>0</v>
      </c>
      <c r="L491" s="67">
        <v>0</v>
      </c>
      <c r="M491" s="67">
        <v>0</v>
      </c>
      <c r="N491" s="67">
        <v>0</v>
      </c>
      <c r="O491" s="67">
        <v>759.59</v>
      </c>
      <c r="P491" s="67">
        <v>3038.35</v>
      </c>
      <c r="Q491" s="67">
        <v>0</v>
      </c>
      <c r="R491" s="67">
        <v>0</v>
      </c>
      <c r="S491" s="67">
        <v>759.59</v>
      </c>
      <c r="T491" s="67">
        <v>3038.35</v>
      </c>
    </row>
    <row r="492" spans="1:20" s="22" customFormat="1" ht="15">
      <c r="A492" s="63">
        <v>1</v>
      </c>
      <c r="B492" s="63">
        <v>3343</v>
      </c>
      <c r="C492" s="63" t="s">
        <v>404</v>
      </c>
      <c r="D492" s="66">
        <v>43321</v>
      </c>
      <c r="E492" s="64" t="s">
        <v>514</v>
      </c>
      <c r="F492" s="64">
        <v>2047</v>
      </c>
      <c r="G492" s="65">
        <v>0</v>
      </c>
      <c r="H492" s="65">
        <v>0</v>
      </c>
      <c r="I492" s="67" t="s">
        <v>515</v>
      </c>
      <c r="J492" s="67">
        <v>0</v>
      </c>
      <c r="K492" s="67">
        <v>0</v>
      </c>
      <c r="L492" s="67">
        <v>0</v>
      </c>
      <c r="M492" s="67">
        <v>0</v>
      </c>
      <c r="N492" s="67">
        <v>0</v>
      </c>
      <c r="O492" s="67">
        <v>253.2</v>
      </c>
      <c r="P492" s="67">
        <v>1012.78</v>
      </c>
      <c r="Q492" s="67">
        <v>0</v>
      </c>
      <c r="R492" s="67">
        <v>0</v>
      </c>
      <c r="S492" s="67">
        <v>253.2</v>
      </c>
      <c r="T492" s="67">
        <v>1012.78</v>
      </c>
    </row>
    <row r="493" spans="1:20" s="22" customFormat="1" ht="15">
      <c r="A493" s="63">
        <v>1</v>
      </c>
      <c r="B493" s="63">
        <v>3358</v>
      </c>
      <c r="C493" s="63" t="s">
        <v>416</v>
      </c>
      <c r="D493" s="66">
        <v>43501</v>
      </c>
      <c r="E493" s="64" t="s">
        <v>514</v>
      </c>
      <c r="F493" s="64">
        <v>2038</v>
      </c>
      <c r="G493" s="65">
        <v>0</v>
      </c>
      <c r="H493" s="65">
        <v>0</v>
      </c>
      <c r="I493" s="67" t="s">
        <v>515</v>
      </c>
      <c r="J493" s="67">
        <v>0</v>
      </c>
      <c r="K493" s="67">
        <v>0</v>
      </c>
      <c r="L493" s="67">
        <v>0</v>
      </c>
      <c r="M493" s="67">
        <v>0</v>
      </c>
      <c r="N493" s="67">
        <v>0</v>
      </c>
      <c r="O493" s="67">
        <v>0</v>
      </c>
      <c r="P493" s="67">
        <v>0</v>
      </c>
      <c r="Q493" s="67">
        <v>2392.6999999999998</v>
      </c>
      <c r="R493" s="67">
        <v>9570.82</v>
      </c>
      <c r="S493" s="67">
        <v>2392.6999999999998</v>
      </c>
      <c r="T493" s="67">
        <v>9570.82</v>
      </c>
    </row>
    <row r="494" spans="1:20" s="22" customFormat="1" ht="15">
      <c r="A494" s="63">
        <v>1</v>
      </c>
      <c r="B494" s="63">
        <v>3359</v>
      </c>
      <c r="C494" s="63" t="s">
        <v>417</v>
      </c>
      <c r="D494" s="66">
        <v>43514</v>
      </c>
      <c r="E494" s="64" t="s">
        <v>514</v>
      </c>
      <c r="F494" s="64">
        <v>1259</v>
      </c>
      <c r="G494" s="65">
        <v>0</v>
      </c>
      <c r="H494" s="65">
        <v>0</v>
      </c>
      <c r="I494" s="67" t="s">
        <v>515</v>
      </c>
      <c r="J494" s="67">
        <v>0</v>
      </c>
      <c r="K494" s="67">
        <v>0</v>
      </c>
      <c r="L494" s="67">
        <v>0</v>
      </c>
      <c r="M494" s="67">
        <v>0</v>
      </c>
      <c r="N494" s="67">
        <v>0</v>
      </c>
      <c r="O494" s="67">
        <v>1434.97</v>
      </c>
      <c r="P494" s="67">
        <v>5739.47</v>
      </c>
      <c r="Q494" s="67">
        <v>0</v>
      </c>
      <c r="R494" s="67">
        <v>0</v>
      </c>
      <c r="S494" s="67">
        <v>1434.97</v>
      </c>
      <c r="T494" s="67">
        <v>5739.47</v>
      </c>
    </row>
    <row r="495" spans="1:20" s="22" customFormat="1" ht="15">
      <c r="A495" s="63">
        <v>1</v>
      </c>
      <c r="B495" s="63">
        <v>3361</v>
      </c>
      <c r="C495" s="63" t="s">
        <v>418</v>
      </c>
      <c r="D495" s="66">
        <v>43587</v>
      </c>
      <c r="E495" s="64" t="s">
        <v>514</v>
      </c>
      <c r="F495" s="64">
        <v>1235</v>
      </c>
      <c r="G495" s="65">
        <v>0</v>
      </c>
      <c r="H495" s="65">
        <v>0</v>
      </c>
      <c r="I495" s="67" t="s">
        <v>515</v>
      </c>
      <c r="J495" s="67">
        <v>0</v>
      </c>
      <c r="K495" s="67">
        <v>0</v>
      </c>
      <c r="L495" s="67">
        <v>0</v>
      </c>
      <c r="M495" s="67">
        <v>0</v>
      </c>
      <c r="N495" s="67">
        <v>0</v>
      </c>
      <c r="O495" s="67">
        <v>759.59</v>
      </c>
      <c r="P495" s="67">
        <v>3038.35</v>
      </c>
      <c r="Q495" s="67">
        <v>0</v>
      </c>
      <c r="R495" s="67">
        <v>0</v>
      </c>
      <c r="S495" s="67">
        <v>759.59</v>
      </c>
      <c r="T495" s="67">
        <v>3038.35</v>
      </c>
    </row>
    <row r="496" spans="1:20" s="22" customFormat="1" ht="15">
      <c r="A496" s="63">
        <v>1</v>
      </c>
      <c r="B496" s="63">
        <v>3362</v>
      </c>
      <c r="C496" s="63" t="s">
        <v>419</v>
      </c>
      <c r="D496" s="66">
        <v>43587</v>
      </c>
      <c r="E496" s="64" t="s">
        <v>514</v>
      </c>
      <c r="F496" s="64">
        <v>1091</v>
      </c>
      <c r="G496" s="65">
        <v>0</v>
      </c>
      <c r="H496" s="65">
        <v>0</v>
      </c>
      <c r="I496" s="67" t="s">
        <v>515</v>
      </c>
      <c r="J496" s="67">
        <v>0</v>
      </c>
      <c r="K496" s="67">
        <v>0</v>
      </c>
      <c r="L496" s="67">
        <v>0</v>
      </c>
      <c r="M496" s="67">
        <v>0</v>
      </c>
      <c r="N496" s="67">
        <v>0</v>
      </c>
      <c r="O496" s="67">
        <v>337.59</v>
      </c>
      <c r="P496" s="67">
        <v>1350.38</v>
      </c>
      <c r="Q496" s="67">
        <v>0</v>
      </c>
      <c r="R496" s="67">
        <v>0</v>
      </c>
      <c r="S496" s="67">
        <v>337.59</v>
      </c>
      <c r="T496" s="67">
        <v>1350.38</v>
      </c>
    </row>
    <row r="497" spans="1:20" s="22" customFormat="1" ht="15">
      <c r="A497" s="63">
        <v>1</v>
      </c>
      <c r="B497" s="63">
        <v>3365</v>
      </c>
      <c r="C497" s="63" t="s">
        <v>421</v>
      </c>
      <c r="D497" s="66">
        <v>43844</v>
      </c>
      <c r="E497" s="64" t="s">
        <v>514</v>
      </c>
      <c r="F497" s="64">
        <v>2044</v>
      </c>
      <c r="G497" s="65">
        <v>0</v>
      </c>
      <c r="H497" s="65">
        <v>0</v>
      </c>
      <c r="I497" s="67" t="s">
        <v>515</v>
      </c>
      <c r="J497" s="67">
        <v>0</v>
      </c>
      <c r="K497" s="67">
        <v>0</v>
      </c>
      <c r="L497" s="67">
        <v>0</v>
      </c>
      <c r="M497" s="67">
        <v>0</v>
      </c>
      <c r="N497" s="67">
        <v>0</v>
      </c>
      <c r="O497" s="67">
        <v>1434.87</v>
      </c>
      <c r="P497" s="67">
        <v>5739.47</v>
      </c>
      <c r="Q497" s="67">
        <v>0</v>
      </c>
      <c r="R497" s="67">
        <v>0</v>
      </c>
      <c r="S497" s="67">
        <v>1434.87</v>
      </c>
      <c r="T497" s="67">
        <v>5739.47</v>
      </c>
    </row>
    <row r="498" spans="1:20" s="22" customFormat="1" ht="15">
      <c r="A498" s="63">
        <v>1</v>
      </c>
      <c r="B498" s="63">
        <v>3366</v>
      </c>
      <c r="C498" s="63" t="s">
        <v>422</v>
      </c>
      <c r="D498" s="66">
        <v>43857</v>
      </c>
      <c r="E498" s="64" t="s">
        <v>514</v>
      </c>
      <c r="F498" s="64">
        <v>1195</v>
      </c>
      <c r="G498" s="65">
        <v>0</v>
      </c>
      <c r="H498" s="65">
        <v>0</v>
      </c>
      <c r="I498" s="67" t="s">
        <v>515</v>
      </c>
      <c r="J498" s="67">
        <v>0</v>
      </c>
      <c r="K498" s="67">
        <v>0</v>
      </c>
      <c r="L498" s="67">
        <v>0</v>
      </c>
      <c r="M498" s="67">
        <v>0</v>
      </c>
      <c r="N498" s="67">
        <v>0</v>
      </c>
      <c r="O498" s="67">
        <v>1434.87</v>
      </c>
      <c r="P498" s="67">
        <v>5739.47</v>
      </c>
      <c r="Q498" s="67">
        <v>0</v>
      </c>
      <c r="R498" s="67">
        <v>0</v>
      </c>
      <c r="S498" s="67">
        <v>1434.87</v>
      </c>
      <c r="T498" s="67">
        <v>5739.47</v>
      </c>
    </row>
    <row r="499" spans="1:20" s="22" customFormat="1" ht="15">
      <c r="A499" s="63">
        <v>1</v>
      </c>
      <c r="B499" s="63">
        <v>3367</v>
      </c>
      <c r="C499" s="63" t="s">
        <v>616</v>
      </c>
      <c r="D499" s="66">
        <v>43864</v>
      </c>
      <c r="E499" s="64" t="s">
        <v>514</v>
      </c>
      <c r="F499" s="64">
        <v>1094</v>
      </c>
      <c r="G499" s="65">
        <v>0</v>
      </c>
      <c r="H499" s="65">
        <v>0</v>
      </c>
      <c r="I499" s="67" t="s">
        <v>515</v>
      </c>
      <c r="J499" s="67">
        <v>0</v>
      </c>
      <c r="K499" s="67">
        <v>0</v>
      </c>
      <c r="L499" s="67">
        <v>0</v>
      </c>
      <c r="M499" s="67">
        <v>0</v>
      </c>
      <c r="N499" s="67">
        <v>0</v>
      </c>
      <c r="O499" s="67">
        <v>843.99</v>
      </c>
      <c r="P499" s="67">
        <v>3375.95</v>
      </c>
      <c r="Q499" s="67">
        <v>0</v>
      </c>
      <c r="R499" s="67">
        <v>0</v>
      </c>
      <c r="S499" s="67">
        <v>843.99</v>
      </c>
      <c r="T499" s="67">
        <v>3375.95</v>
      </c>
    </row>
    <row r="500" spans="1:20" s="22" customFormat="1" ht="15">
      <c r="A500" s="63">
        <v>1</v>
      </c>
      <c r="B500" s="63">
        <v>3370</v>
      </c>
      <c r="C500" s="63" t="s">
        <v>615</v>
      </c>
      <c r="D500" s="66">
        <v>43970</v>
      </c>
      <c r="E500" s="64" t="s">
        <v>514</v>
      </c>
      <c r="F500" s="64">
        <v>1257</v>
      </c>
      <c r="G500" s="65">
        <v>0</v>
      </c>
      <c r="H500" s="65">
        <v>0</v>
      </c>
      <c r="I500" s="67" t="s">
        <v>515</v>
      </c>
      <c r="J500" s="67">
        <v>0</v>
      </c>
      <c r="K500" s="67">
        <v>0</v>
      </c>
      <c r="L500" s="67">
        <v>0</v>
      </c>
      <c r="M500" s="67">
        <v>0</v>
      </c>
      <c r="N500" s="67">
        <v>0</v>
      </c>
      <c r="O500" s="67">
        <v>1561.48</v>
      </c>
      <c r="P500" s="67">
        <v>6245.89</v>
      </c>
      <c r="Q500" s="67">
        <v>0</v>
      </c>
      <c r="R500" s="67">
        <v>0</v>
      </c>
      <c r="S500" s="67">
        <v>1561.48</v>
      </c>
      <c r="T500" s="67">
        <v>6245.89</v>
      </c>
    </row>
    <row r="501" spans="1:20" s="22" customFormat="1" ht="15">
      <c r="A501" s="63">
        <v>1</v>
      </c>
      <c r="B501" s="63">
        <v>3373</v>
      </c>
      <c r="C501" s="63" t="s">
        <v>622</v>
      </c>
      <c r="D501" s="66">
        <v>44013</v>
      </c>
      <c r="E501" s="64" t="s">
        <v>514</v>
      </c>
      <c r="F501" s="64">
        <v>2045</v>
      </c>
      <c r="G501" s="65">
        <v>0</v>
      </c>
      <c r="H501" s="65">
        <v>0</v>
      </c>
      <c r="I501" s="67" t="s">
        <v>515</v>
      </c>
      <c r="J501" s="67">
        <v>0</v>
      </c>
      <c r="K501" s="67">
        <v>0</v>
      </c>
      <c r="L501" s="67">
        <v>0</v>
      </c>
      <c r="M501" s="67">
        <v>0</v>
      </c>
      <c r="N501" s="67">
        <v>0</v>
      </c>
      <c r="O501" s="67">
        <v>1434.87</v>
      </c>
      <c r="P501" s="67">
        <v>5739.47</v>
      </c>
      <c r="Q501" s="67">
        <v>0</v>
      </c>
      <c r="R501" s="67">
        <v>0</v>
      </c>
      <c r="S501" s="67">
        <v>1434.87</v>
      </c>
      <c r="T501" s="67">
        <v>5739.47</v>
      </c>
    </row>
    <row r="502" spans="1:20" s="22" customFormat="1" ht="15">
      <c r="A502" s="63">
        <v>1</v>
      </c>
      <c r="B502" s="63">
        <v>3375</v>
      </c>
      <c r="C502" s="63" t="s">
        <v>623</v>
      </c>
      <c r="D502" s="66">
        <v>44046</v>
      </c>
      <c r="E502" s="64" t="s">
        <v>514</v>
      </c>
      <c r="F502" s="64">
        <v>1185</v>
      </c>
      <c r="G502" s="65">
        <v>0</v>
      </c>
      <c r="H502" s="65">
        <v>0</v>
      </c>
      <c r="I502" s="67" t="s">
        <v>515</v>
      </c>
      <c r="J502" s="67">
        <v>0</v>
      </c>
      <c r="K502" s="67">
        <v>0</v>
      </c>
      <c r="L502" s="67">
        <v>0</v>
      </c>
      <c r="M502" s="67">
        <v>0</v>
      </c>
      <c r="N502" s="67">
        <v>0</v>
      </c>
      <c r="O502" s="67">
        <v>1434.87</v>
      </c>
      <c r="P502" s="67">
        <v>5739.47</v>
      </c>
      <c r="Q502" s="67">
        <v>0</v>
      </c>
      <c r="R502" s="67">
        <v>0</v>
      </c>
      <c r="S502" s="67">
        <v>1434.87</v>
      </c>
      <c r="T502" s="67">
        <v>5739.47</v>
      </c>
    </row>
    <row r="503" spans="1:20" s="22" customFormat="1" ht="15">
      <c r="A503" s="63">
        <v>1</v>
      </c>
      <c r="B503" s="63">
        <v>3378</v>
      </c>
      <c r="C503" s="63" t="s">
        <v>715</v>
      </c>
      <c r="D503" s="66">
        <v>44210</v>
      </c>
      <c r="E503" s="64" t="s">
        <v>514</v>
      </c>
      <c r="F503" s="64">
        <v>1188</v>
      </c>
      <c r="G503" s="65">
        <v>0</v>
      </c>
      <c r="H503" s="65">
        <v>0</v>
      </c>
      <c r="I503" s="67" t="s">
        <v>515</v>
      </c>
      <c r="J503" s="67">
        <v>0</v>
      </c>
      <c r="K503" s="67">
        <v>0</v>
      </c>
      <c r="L503" s="67">
        <v>0</v>
      </c>
      <c r="M503" s="67">
        <v>0</v>
      </c>
      <c r="N503" s="67">
        <v>0</v>
      </c>
      <c r="O503" s="67">
        <v>1434.87</v>
      </c>
      <c r="P503" s="67">
        <v>5739.47</v>
      </c>
      <c r="Q503" s="67">
        <v>0</v>
      </c>
      <c r="R503" s="67">
        <v>0</v>
      </c>
      <c r="S503" s="67">
        <v>1434.87</v>
      </c>
      <c r="T503" s="67">
        <v>5739.47</v>
      </c>
    </row>
    <row r="504" spans="1:20" ht="15">
      <c r="A504" s="63">
        <v>1</v>
      </c>
      <c r="B504" s="63">
        <v>3379</v>
      </c>
      <c r="C504" s="63" t="s">
        <v>716</v>
      </c>
      <c r="D504" s="66">
        <v>44210</v>
      </c>
      <c r="E504" s="64" t="s">
        <v>514</v>
      </c>
      <c r="F504" s="64">
        <v>1094</v>
      </c>
      <c r="G504" s="65">
        <v>0</v>
      </c>
      <c r="H504" s="65">
        <v>0</v>
      </c>
      <c r="I504" s="67" t="s">
        <v>515</v>
      </c>
      <c r="J504" s="67">
        <v>0</v>
      </c>
      <c r="K504" s="67">
        <v>0</v>
      </c>
      <c r="L504" s="67">
        <v>0</v>
      </c>
      <c r="M504" s="67">
        <v>0</v>
      </c>
      <c r="N504" s="67">
        <v>0</v>
      </c>
      <c r="O504" s="67">
        <v>843.99</v>
      </c>
      <c r="P504" s="67">
        <v>3375.95</v>
      </c>
      <c r="Q504" s="67">
        <v>0</v>
      </c>
      <c r="R504" s="67">
        <v>0</v>
      </c>
      <c r="S504" s="67">
        <v>843.99</v>
      </c>
      <c r="T504" s="67">
        <v>3375.95</v>
      </c>
    </row>
    <row r="505" spans="1:20" ht="15">
      <c r="A505" s="63">
        <v>1</v>
      </c>
      <c r="B505" s="63">
        <v>3380</v>
      </c>
      <c r="C505" s="63" t="s">
        <v>717</v>
      </c>
      <c r="D505" s="66">
        <v>44230</v>
      </c>
      <c r="E505" s="64" t="s">
        <v>514</v>
      </c>
      <c r="F505" s="64">
        <v>2047</v>
      </c>
      <c r="G505" s="65">
        <v>0</v>
      </c>
      <c r="H505" s="65">
        <v>0</v>
      </c>
      <c r="I505" s="67" t="s">
        <v>515</v>
      </c>
      <c r="J505" s="67">
        <v>0</v>
      </c>
      <c r="K505" s="67">
        <v>0</v>
      </c>
      <c r="L505" s="67">
        <v>0</v>
      </c>
      <c r="M505" s="67">
        <v>0</v>
      </c>
      <c r="N505" s="67">
        <v>0</v>
      </c>
      <c r="O505" s="67">
        <v>253.2</v>
      </c>
      <c r="P505" s="67">
        <v>1012.78</v>
      </c>
      <c r="Q505" s="67">
        <v>0</v>
      </c>
      <c r="R505" s="67">
        <v>0</v>
      </c>
      <c r="S505" s="67">
        <v>253.2</v>
      </c>
      <c r="T505" s="67">
        <v>1012.78</v>
      </c>
    </row>
    <row r="506" spans="1:20" ht="15">
      <c r="A506" s="63">
        <v>1</v>
      </c>
      <c r="B506" s="63">
        <v>3381</v>
      </c>
      <c r="C506" s="63" t="s">
        <v>718</v>
      </c>
      <c r="D506" s="66">
        <v>44230</v>
      </c>
      <c r="E506" s="64" t="s">
        <v>514</v>
      </c>
      <c r="F506" s="64">
        <v>2048</v>
      </c>
      <c r="G506" s="65">
        <v>0</v>
      </c>
      <c r="H506" s="65">
        <v>0</v>
      </c>
      <c r="I506" s="67" t="s">
        <v>515</v>
      </c>
      <c r="J506" s="67">
        <v>0</v>
      </c>
      <c r="K506" s="67">
        <v>0</v>
      </c>
      <c r="L506" s="67">
        <v>0</v>
      </c>
      <c r="M506" s="67">
        <v>0</v>
      </c>
      <c r="N506" s="67">
        <v>0</v>
      </c>
      <c r="O506" s="67">
        <v>253.2</v>
      </c>
      <c r="P506" s="67">
        <v>1012.78</v>
      </c>
      <c r="Q506" s="67">
        <v>0</v>
      </c>
      <c r="R506" s="67">
        <v>0</v>
      </c>
      <c r="S506" s="67">
        <v>253.2</v>
      </c>
      <c r="T506" s="67">
        <v>1012.78</v>
      </c>
    </row>
    <row r="507" spans="1:20" ht="15">
      <c r="A507" s="63">
        <v>1</v>
      </c>
      <c r="B507" s="63">
        <v>3382</v>
      </c>
      <c r="C507" s="63" t="s">
        <v>719</v>
      </c>
      <c r="D507" s="66">
        <v>44230</v>
      </c>
      <c r="E507" s="64" t="s">
        <v>514</v>
      </c>
      <c r="F507" s="64">
        <v>1231</v>
      </c>
      <c r="G507" s="65">
        <v>0</v>
      </c>
      <c r="H507" s="65">
        <v>0</v>
      </c>
      <c r="I507" s="67" t="s">
        <v>515</v>
      </c>
      <c r="J507" s="67">
        <v>0</v>
      </c>
      <c r="K507" s="67">
        <v>0</v>
      </c>
      <c r="L507" s="67">
        <v>0</v>
      </c>
      <c r="M507" s="67">
        <v>0</v>
      </c>
      <c r="N507" s="67">
        <v>0</v>
      </c>
      <c r="O507" s="67">
        <v>1561.48</v>
      </c>
      <c r="P507" s="67">
        <v>6245.89</v>
      </c>
      <c r="Q507" s="67">
        <v>0</v>
      </c>
      <c r="R507" s="67">
        <v>0</v>
      </c>
      <c r="S507" s="67">
        <v>1561.48</v>
      </c>
      <c r="T507" s="67">
        <v>6245.89</v>
      </c>
    </row>
    <row r="508" spans="1:20" ht="15">
      <c r="A508" s="63">
        <v>1</v>
      </c>
      <c r="B508" s="63">
        <v>3383</v>
      </c>
      <c r="C508" s="63" t="s">
        <v>723</v>
      </c>
      <c r="D508" s="66">
        <v>44260</v>
      </c>
      <c r="E508" s="64" t="s">
        <v>514</v>
      </c>
      <c r="F508" s="64">
        <v>1099</v>
      </c>
      <c r="G508" s="65">
        <v>0</v>
      </c>
      <c r="H508" s="65">
        <v>0</v>
      </c>
      <c r="I508" s="67" t="s">
        <v>515</v>
      </c>
      <c r="J508" s="67">
        <v>0</v>
      </c>
      <c r="K508" s="67">
        <v>0</v>
      </c>
      <c r="L508" s="67">
        <v>0</v>
      </c>
      <c r="M508" s="67">
        <v>0</v>
      </c>
      <c r="N508" s="67">
        <v>0</v>
      </c>
      <c r="O508" s="67">
        <v>0</v>
      </c>
      <c r="P508" s="67">
        <v>0</v>
      </c>
      <c r="Q508" s="67">
        <v>2658.56</v>
      </c>
      <c r="R508" s="67">
        <v>10634.24</v>
      </c>
      <c r="S508" s="67">
        <v>2658.56</v>
      </c>
      <c r="T508" s="67">
        <v>10634.24</v>
      </c>
    </row>
    <row r="509" spans="1:20" s="22" customFormat="1" ht="15">
      <c r="A509" s="63">
        <v>1</v>
      </c>
      <c r="B509" s="63">
        <v>8249</v>
      </c>
      <c r="C509" s="63" t="s">
        <v>423</v>
      </c>
      <c r="D509" s="66">
        <v>38285</v>
      </c>
      <c r="E509" s="64" t="s">
        <v>514</v>
      </c>
      <c r="F509" s="64">
        <v>1091</v>
      </c>
      <c r="G509" s="65">
        <v>0</v>
      </c>
      <c r="H509" s="65">
        <v>0</v>
      </c>
      <c r="I509" s="67" t="s">
        <v>515</v>
      </c>
      <c r="J509" s="67">
        <v>0</v>
      </c>
      <c r="K509" s="67">
        <v>0</v>
      </c>
      <c r="L509" s="67">
        <v>0</v>
      </c>
      <c r="M509" s="67">
        <v>0</v>
      </c>
      <c r="N509" s="67">
        <v>0</v>
      </c>
      <c r="O509" s="67">
        <v>548.59</v>
      </c>
      <c r="P509" s="67">
        <v>2194.37</v>
      </c>
      <c r="Q509" s="67">
        <v>0</v>
      </c>
      <c r="R509" s="67">
        <v>0</v>
      </c>
      <c r="S509" s="67">
        <v>548.59</v>
      </c>
      <c r="T509" s="67">
        <v>2194.37</v>
      </c>
    </row>
  </sheetData>
  <sortState ref="A4:T509">
    <sortCondition ref="I4:I509"/>
  </sortState>
  <conditionalFormatting sqref="B1:B1048576">
    <cfRule type="duplicateValues" dxfId="5" priority="1"/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14" sqref="F14"/>
    </sheetView>
  </sheetViews>
  <sheetFormatPr defaultRowHeight="12"/>
  <cols>
    <col min="1" max="1" width="7.7109375" style="36" bestFit="1" customWidth="1"/>
    <col min="2" max="3" width="9.140625" style="36"/>
    <col min="4" max="4" width="34.42578125" style="36" bestFit="1" customWidth="1"/>
    <col min="5" max="5" width="12.42578125" style="36" bestFit="1" customWidth="1"/>
    <col min="6" max="6" width="44.85546875" style="36" bestFit="1" customWidth="1"/>
    <col min="7" max="7" width="11.5703125" style="37" bestFit="1" customWidth="1"/>
    <col min="8" max="8" width="9.140625" style="37"/>
    <col min="9" max="9" width="10.7109375" style="36" bestFit="1" customWidth="1"/>
    <col min="10" max="16384" width="9.140625" style="22"/>
  </cols>
  <sheetData>
    <row r="1" spans="1:9" ht="12" customHeight="1"/>
    <row r="2" spans="1:9">
      <c r="A2" s="60" t="s">
        <v>600</v>
      </c>
      <c r="B2" s="60" t="s">
        <v>498</v>
      </c>
      <c r="C2" s="60" t="s">
        <v>499</v>
      </c>
      <c r="D2" s="60" t="s">
        <v>2</v>
      </c>
      <c r="E2" s="60" t="s">
        <v>624</v>
      </c>
      <c r="F2" s="60" t="s">
        <v>617</v>
      </c>
      <c r="G2" s="60" t="s">
        <v>618</v>
      </c>
      <c r="H2" s="60" t="s">
        <v>619</v>
      </c>
      <c r="I2" s="60" t="s">
        <v>620</v>
      </c>
    </row>
    <row r="3" spans="1:9">
      <c r="A3" s="59"/>
      <c r="B3" s="59"/>
      <c r="C3" s="59"/>
      <c r="D3" s="59"/>
      <c r="E3" s="59"/>
      <c r="F3" s="59"/>
      <c r="G3" s="59"/>
      <c r="H3" s="59"/>
      <c r="I3" s="59"/>
    </row>
    <row r="4" spans="1:9" ht="15">
      <c r="A4" s="33">
        <v>1</v>
      </c>
      <c r="B4" s="33">
        <v>1</v>
      </c>
      <c r="C4" s="33">
        <v>1427</v>
      </c>
      <c r="D4" s="38" t="s">
        <v>46</v>
      </c>
      <c r="E4" s="33">
        <v>4171</v>
      </c>
      <c r="F4" s="33" t="s">
        <v>728</v>
      </c>
      <c r="G4" s="49">
        <v>44256</v>
      </c>
      <c r="H4" s="62">
        <v>5</v>
      </c>
      <c r="I4" s="49">
        <v>44260</v>
      </c>
    </row>
    <row r="5" spans="1:9" ht="15">
      <c r="A5" s="33">
        <v>2</v>
      </c>
      <c r="B5" s="33">
        <v>1</v>
      </c>
      <c r="C5" s="33">
        <v>2574</v>
      </c>
      <c r="D5" s="38" t="s">
        <v>183</v>
      </c>
      <c r="E5" s="33">
        <v>2102</v>
      </c>
      <c r="F5" s="33" t="s">
        <v>729</v>
      </c>
      <c r="G5" s="49">
        <v>44256</v>
      </c>
      <c r="H5" s="50">
        <v>20</v>
      </c>
      <c r="I5" s="49">
        <v>44275</v>
      </c>
    </row>
    <row r="6" spans="1:9" ht="15">
      <c r="A6" s="33">
        <v>3</v>
      </c>
      <c r="B6" s="33">
        <v>59</v>
      </c>
      <c r="C6" s="20">
        <v>2696</v>
      </c>
      <c r="D6" s="38" t="s">
        <v>493</v>
      </c>
      <c r="E6" s="33">
        <v>2252</v>
      </c>
      <c r="F6" s="33" t="s">
        <v>730</v>
      </c>
      <c r="G6" s="49">
        <v>44256</v>
      </c>
      <c r="H6" s="62">
        <v>30</v>
      </c>
      <c r="I6" s="49">
        <v>44285</v>
      </c>
    </row>
    <row r="7" spans="1:9" ht="15">
      <c r="A7" s="33">
        <v>4</v>
      </c>
      <c r="B7" s="33">
        <v>14</v>
      </c>
      <c r="C7" s="33">
        <v>2906</v>
      </c>
      <c r="D7" s="38" t="s">
        <v>443</v>
      </c>
      <c r="E7" s="33">
        <v>2208</v>
      </c>
      <c r="F7" s="33" t="s">
        <v>731</v>
      </c>
      <c r="G7" s="49">
        <v>44256</v>
      </c>
      <c r="H7" s="50">
        <v>30</v>
      </c>
      <c r="I7" s="49">
        <v>44285</v>
      </c>
    </row>
    <row r="8" spans="1:9" ht="15">
      <c r="A8" s="33">
        <v>5</v>
      </c>
      <c r="B8" s="33">
        <v>1</v>
      </c>
      <c r="C8" s="33">
        <v>3245</v>
      </c>
      <c r="D8" s="38" t="s">
        <v>372</v>
      </c>
      <c r="E8" s="33">
        <v>1101</v>
      </c>
      <c r="F8" s="33" t="s">
        <v>732</v>
      </c>
      <c r="G8" s="49">
        <v>44256</v>
      </c>
      <c r="H8" s="62">
        <v>14</v>
      </c>
      <c r="I8" s="49">
        <v>44269</v>
      </c>
    </row>
    <row r="9" spans="1:9" ht="15">
      <c r="A9" s="33">
        <v>6</v>
      </c>
      <c r="B9" s="33">
        <v>14</v>
      </c>
      <c r="C9" s="33">
        <v>1916</v>
      </c>
      <c r="D9" s="38" t="s">
        <v>440</v>
      </c>
      <c r="E9" s="33">
        <v>2208</v>
      </c>
      <c r="F9" s="33" t="s">
        <v>731</v>
      </c>
      <c r="G9" s="49">
        <v>44256</v>
      </c>
      <c r="H9" s="50">
        <v>20</v>
      </c>
      <c r="I9" s="49">
        <v>44275</v>
      </c>
    </row>
    <row r="10" spans="1:9" ht="15">
      <c r="A10" s="33">
        <v>7</v>
      </c>
      <c r="B10" s="33">
        <v>1</v>
      </c>
      <c r="C10" s="33">
        <v>2995</v>
      </c>
      <c r="D10" s="38" t="s">
        <v>293</v>
      </c>
      <c r="E10" s="33">
        <v>1071</v>
      </c>
      <c r="F10" s="33" t="s">
        <v>733</v>
      </c>
      <c r="G10" s="49">
        <v>44256</v>
      </c>
      <c r="H10" s="50">
        <v>30</v>
      </c>
      <c r="I10" s="49">
        <v>44285</v>
      </c>
    </row>
    <row r="11" spans="1:9" ht="15">
      <c r="A11" s="33">
        <v>8</v>
      </c>
      <c r="B11" s="33">
        <v>1</v>
      </c>
      <c r="C11" s="33">
        <v>2585</v>
      </c>
      <c r="D11" s="38" t="s">
        <v>186</v>
      </c>
      <c r="E11" s="33">
        <v>1160</v>
      </c>
      <c r="F11" s="33" t="s">
        <v>734</v>
      </c>
      <c r="G11" s="49">
        <v>44256</v>
      </c>
      <c r="H11" s="50">
        <v>20</v>
      </c>
      <c r="I11" s="49">
        <v>44275</v>
      </c>
    </row>
    <row r="12" spans="1:9" ht="15">
      <c r="A12" s="33">
        <v>9</v>
      </c>
      <c r="B12" s="33">
        <v>1</v>
      </c>
      <c r="C12" s="33">
        <v>3000</v>
      </c>
      <c r="D12" s="38" t="s">
        <v>297</v>
      </c>
      <c r="E12" s="33">
        <v>1072</v>
      </c>
      <c r="F12" s="33" t="s">
        <v>735</v>
      </c>
      <c r="G12" s="49">
        <v>44256</v>
      </c>
      <c r="H12" s="50">
        <v>30</v>
      </c>
      <c r="I12" s="49">
        <v>44285</v>
      </c>
    </row>
    <row r="13" spans="1:9" ht="15">
      <c r="A13" s="33">
        <v>10</v>
      </c>
      <c r="B13" s="33">
        <v>35</v>
      </c>
      <c r="C13" s="33">
        <v>2634</v>
      </c>
      <c r="D13" s="38" t="s">
        <v>465</v>
      </c>
      <c r="E13" s="33">
        <v>2227</v>
      </c>
      <c r="F13" s="33" t="s">
        <v>736</v>
      </c>
      <c r="G13" s="49">
        <v>44256</v>
      </c>
      <c r="H13" s="50">
        <v>20</v>
      </c>
      <c r="I13" s="49">
        <v>44275</v>
      </c>
    </row>
    <row r="14" spans="1:9" ht="15">
      <c r="A14" s="33">
        <v>11</v>
      </c>
      <c r="B14" s="33">
        <v>1</v>
      </c>
      <c r="C14" s="33">
        <v>1908</v>
      </c>
      <c r="D14" s="38" t="s">
        <v>80</v>
      </c>
      <c r="E14" s="33">
        <v>1020</v>
      </c>
      <c r="F14" s="33" t="s">
        <v>737</v>
      </c>
      <c r="G14" s="49">
        <v>44256</v>
      </c>
      <c r="H14" s="50">
        <v>30</v>
      </c>
      <c r="I14" s="49">
        <v>44285</v>
      </c>
    </row>
    <row r="15" spans="1:9" ht="15">
      <c r="A15" s="33">
        <v>12</v>
      </c>
      <c r="B15" s="33">
        <v>1</v>
      </c>
      <c r="C15" s="33">
        <v>397</v>
      </c>
      <c r="D15" s="38" t="s">
        <v>4</v>
      </c>
      <c r="E15" s="33">
        <v>1114</v>
      </c>
      <c r="F15" s="33" t="s">
        <v>738</v>
      </c>
      <c r="G15" s="49">
        <v>44256</v>
      </c>
      <c r="H15" s="50">
        <v>30</v>
      </c>
      <c r="I15" s="49">
        <v>44285</v>
      </c>
    </row>
    <row r="16" spans="1:9" ht="15">
      <c r="A16" s="33">
        <v>13</v>
      </c>
      <c r="B16" s="33">
        <v>2</v>
      </c>
      <c r="C16" s="20">
        <v>2718</v>
      </c>
      <c r="D16" s="38" t="s">
        <v>456</v>
      </c>
      <c r="E16" s="33">
        <v>2201</v>
      </c>
      <c r="F16" s="33" t="s">
        <v>739</v>
      </c>
      <c r="G16" s="49">
        <v>44256</v>
      </c>
      <c r="H16" s="62">
        <v>30</v>
      </c>
      <c r="I16" s="49">
        <v>44285</v>
      </c>
    </row>
    <row r="17" spans="1:9" ht="15">
      <c r="A17" s="33">
        <v>14</v>
      </c>
      <c r="B17" s="33">
        <v>1</v>
      </c>
      <c r="C17" s="33">
        <v>3220</v>
      </c>
      <c r="D17" s="38" t="s">
        <v>362</v>
      </c>
      <c r="E17" s="33">
        <v>1230</v>
      </c>
      <c r="F17" s="33" t="s">
        <v>740</v>
      </c>
      <c r="G17" s="49">
        <v>44256</v>
      </c>
      <c r="H17" s="50">
        <v>20</v>
      </c>
      <c r="I17" s="49">
        <v>44275</v>
      </c>
    </row>
    <row r="18" spans="1:9" ht="15">
      <c r="A18" s="33">
        <v>15</v>
      </c>
      <c r="B18" s="33">
        <v>1</v>
      </c>
      <c r="C18" s="33">
        <v>1652</v>
      </c>
      <c r="D18" s="38" t="s">
        <v>66</v>
      </c>
      <c r="E18" s="33">
        <v>3111</v>
      </c>
      <c r="F18" s="33" t="s">
        <v>741</v>
      </c>
      <c r="G18" s="49">
        <v>44256</v>
      </c>
      <c r="H18" s="50">
        <v>20</v>
      </c>
      <c r="I18" s="49">
        <v>44275</v>
      </c>
    </row>
    <row r="19" spans="1:9" ht="15">
      <c r="A19" s="33">
        <v>16</v>
      </c>
      <c r="B19" s="33">
        <v>1</v>
      </c>
      <c r="C19" s="33">
        <v>1589</v>
      </c>
      <c r="D19" s="38" t="s">
        <v>60</v>
      </c>
      <c r="E19" s="33">
        <v>3111</v>
      </c>
      <c r="F19" s="33" t="s">
        <v>741</v>
      </c>
      <c r="G19" s="49">
        <v>44256</v>
      </c>
      <c r="H19" s="50">
        <v>30</v>
      </c>
      <c r="I19" s="49">
        <v>44285</v>
      </c>
    </row>
    <row r="20" spans="1:9" ht="15">
      <c r="A20" s="33">
        <v>17</v>
      </c>
      <c r="B20" s="33">
        <v>1</v>
      </c>
      <c r="C20" s="33">
        <v>2659</v>
      </c>
      <c r="D20" s="38" t="s">
        <v>194</v>
      </c>
      <c r="E20" s="33">
        <v>1161</v>
      </c>
      <c r="F20" s="33" t="s">
        <v>742</v>
      </c>
      <c r="G20" s="49">
        <v>44256</v>
      </c>
      <c r="H20" s="50">
        <v>15</v>
      </c>
      <c r="I20" s="49">
        <v>44270</v>
      </c>
    </row>
    <row r="21" spans="1:9" ht="15">
      <c r="A21" s="33">
        <v>18</v>
      </c>
      <c r="B21" s="33">
        <v>1</v>
      </c>
      <c r="C21" s="20">
        <v>1056</v>
      </c>
      <c r="D21" s="38" t="s">
        <v>18</v>
      </c>
      <c r="E21" s="33">
        <v>4172</v>
      </c>
      <c r="F21" s="33" t="s">
        <v>743</v>
      </c>
      <c r="G21" s="49">
        <v>44256</v>
      </c>
      <c r="H21" s="62">
        <v>30</v>
      </c>
      <c r="I21" s="49">
        <v>44285</v>
      </c>
    </row>
    <row r="22" spans="1:9" ht="15">
      <c r="A22" s="33">
        <v>19</v>
      </c>
      <c r="B22" s="33">
        <v>1</v>
      </c>
      <c r="C22" s="33">
        <v>3229</v>
      </c>
      <c r="D22" s="38" t="s">
        <v>364</v>
      </c>
      <c r="E22" s="33">
        <v>1192</v>
      </c>
      <c r="F22" s="33" t="s">
        <v>725</v>
      </c>
      <c r="G22" s="49">
        <v>44256</v>
      </c>
      <c r="H22" s="50">
        <v>30</v>
      </c>
      <c r="I22" s="49">
        <v>44285</v>
      </c>
    </row>
    <row r="23" spans="1:9" ht="15">
      <c r="A23" s="33">
        <v>20</v>
      </c>
      <c r="B23" s="33">
        <v>1</v>
      </c>
      <c r="C23" s="20">
        <v>2941</v>
      </c>
      <c r="D23" s="38" t="s">
        <v>283</v>
      </c>
      <c r="E23" s="33">
        <v>2200</v>
      </c>
      <c r="F23" s="33" t="s">
        <v>744</v>
      </c>
      <c r="G23" s="49">
        <v>44263</v>
      </c>
      <c r="H23" s="62">
        <v>20</v>
      </c>
      <c r="I23" s="49">
        <v>44282</v>
      </c>
    </row>
    <row r="24" spans="1:9" ht="15">
      <c r="A24" s="33">
        <v>21</v>
      </c>
      <c r="B24" s="33">
        <v>1</v>
      </c>
      <c r="C24" s="33">
        <v>2857</v>
      </c>
      <c r="D24" s="38" t="s">
        <v>249</v>
      </c>
      <c r="E24" s="33">
        <v>1114</v>
      </c>
      <c r="F24" s="33" t="s">
        <v>738</v>
      </c>
      <c r="G24" s="49">
        <v>44270</v>
      </c>
      <c r="H24" s="50">
        <v>14</v>
      </c>
      <c r="I24" s="49">
        <v>44283</v>
      </c>
    </row>
    <row r="25" spans="1:9" ht="15">
      <c r="A25" s="33">
        <v>22</v>
      </c>
      <c r="B25" s="33">
        <v>1</v>
      </c>
      <c r="C25" s="20">
        <v>1263</v>
      </c>
      <c r="D25" s="38" t="s">
        <v>33</v>
      </c>
      <c r="E25" s="33">
        <v>4171</v>
      </c>
      <c r="F25" s="33" t="s">
        <v>728</v>
      </c>
      <c r="G25" s="49">
        <v>44270</v>
      </c>
      <c r="H25" s="62">
        <v>14</v>
      </c>
      <c r="I25" s="49">
        <v>44283</v>
      </c>
    </row>
    <row r="28" spans="1:9" ht="15">
      <c r="A28" s="52" t="s">
        <v>726</v>
      </c>
      <c r="B28" s="52"/>
      <c r="C28" s="52"/>
      <c r="D28" s="51"/>
    </row>
    <row r="29" spans="1:9" ht="15">
      <c r="A29" s="61" t="s">
        <v>727</v>
      </c>
      <c r="B29" s="61"/>
      <c r="C29" s="61"/>
      <c r="D29" s="61"/>
    </row>
  </sheetData>
  <mergeCells count="10">
    <mergeCell ref="H2:H3"/>
    <mergeCell ref="I2:I3"/>
    <mergeCell ref="A29:D29"/>
    <mergeCell ref="A2:A3"/>
    <mergeCell ref="B2:B3"/>
    <mergeCell ref="C2:C3"/>
    <mergeCell ref="D2:D3"/>
    <mergeCell ref="E2:E3"/>
    <mergeCell ref="F2:F3"/>
    <mergeCell ref="G2:G3"/>
  </mergeCells>
  <conditionalFormatting sqref="A2:A11">
    <cfRule type="duplicateValues" dxfId="4" priority="3"/>
  </conditionalFormatting>
  <conditionalFormatting sqref="C18:C20 C4:C16">
    <cfRule type="duplicateValues" dxfId="3" priority="2"/>
  </conditionalFormatting>
  <conditionalFormatting sqref="C4:C20">
    <cfRule type="duplicateValues" dxfId="2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10"/>
  <sheetViews>
    <sheetView workbookViewId="0">
      <pane ySplit="4" topLeftCell="A5" activePane="bottomLeft" state="frozen"/>
      <selection pane="bottomLeft" activeCell="F7" sqref="F7"/>
    </sheetView>
  </sheetViews>
  <sheetFormatPr defaultRowHeight="12"/>
  <cols>
    <col min="1" max="1" width="5" style="23" customWidth="1"/>
    <col min="2" max="2" width="8" style="23" bestFit="1" customWidth="1"/>
    <col min="3" max="3" width="31.7109375" style="23" bestFit="1" customWidth="1"/>
    <col min="4" max="5" width="15.140625" style="23" bestFit="1" customWidth="1"/>
    <col min="6" max="6" width="15.140625" style="3" bestFit="1" customWidth="1"/>
    <col min="7" max="7" width="14.140625" style="23" bestFit="1" customWidth="1"/>
    <col min="8" max="8" width="15.140625" style="16" bestFit="1" customWidth="1"/>
    <col min="9" max="9" width="10.5703125" style="42" customWidth="1"/>
    <col min="10" max="10" width="11" style="15" bestFit="1" customWidth="1"/>
    <col min="11" max="11" width="11" style="15" customWidth="1"/>
    <col min="12" max="13" width="15.140625" style="9" bestFit="1" customWidth="1"/>
    <col min="14" max="14" width="15.140625" style="15" bestFit="1" customWidth="1"/>
    <col min="15" max="15" width="14.140625" style="15" bestFit="1" customWidth="1"/>
    <col min="16" max="16" width="8" style="15" bestFit="1" customWidth="1"/>
    <col min="17" max="16384" width="9.140625" style="15"/>
  </cols>
  <sheetData>
    <row r="1" spans="1:16">
      <c r="A1" s="79"/>
      <c r="M1" s="9" t="s">
        <v>610</v>
      </c>
    </row>
    <row r="2" spans="1:16">
      <c r="A2" s="81" t="s">
        <v>746</v>
      </c>
      <c r="B2" s="80"/>
      <c r="C2" s="80"/>
      <c r="D2" s="80"/>
      <c r="E2" s="80"/>
      <c r="F2" s="73"/>
      <c r="G2" s="80"/>
      <c r="H2" s="80"/>
      <c r="L2" s="9" t="s">
        <v>609</v>
      </c>
      <c r="M2" s="9">
        <v>701</v>
      </c>
    </row>
    <row r="3" spans="1:16">
      <c r="J3" s="16"/>
      <c r="K3" s="16"/>
      <c r="L3" s="9" t="s">
        <v>611</v>
      </c>
      <c r="M3" s="31" t="s">
        <v>712</v>
      </c>
    </row>
    <row r="4" spans="1:16">
      <c r="A4" s="81" t="s">
        <v>0</v>
      </c>
      <c r="B4" s="81" t="s">
        <v>1</v>
      </c>
      <c r="C4" s="81" t="s">
        <v>2</v>
      </c>
      <c r="D4" s="89" t="s">
        <v>612</v>
      </c>
      <c r="E4" s="90" t="s">
        <v>611</v>
      </c>
      <c r="F4" s="77" t="s">
        <v>613</v>
      </c>
      <c r="G4" s="89" t="s">
        <v>614</v>
      </c>
      <c r="H4" s="88" t="s">
        <v>608</v>
      </c>
      <c r="L4" s="31" t="s">
        <v>713</v>
      </c>
      <c r="M4" s="31" t="s">
        <v>745</v>
      </c>
    </row>
    <row r="5" spans="1:16">
      <c r="A5" s="84">
        <v>1</v>
      </c>
      <c r="B5" s="84">
        <v>200</v>
      </c>
      <c r="C5" s="82" t="s">
        <v>3</v>
      </c>
      <c r="D5" s="85">
        <v>3914.56</v>
      </c>
      <c r="E5" s="85">
        <f>D5-H5</f>
        <v>966.38999999999987</v>
      </c>
      <c r="F5" s="78">
        <v>1330.95</v>
      </c>
      <c r="G5" s="85">
        <v>1617.22</v>
      </c>
      <c r="H5" s="85">
        <f>F5+G5</f>
        <v>2948.17</v>
      </c>
      <c r="I5" s="42" t="str">
        <f>VLOOKUP(B5,'FOLHA RESUMIDA'!C:D,2,0)</f>
        <v>MARIA DO CARMO DE SOUSA</v>
      </c>
    </row>
    <row r="6" spans="1:16">
      <c r="A6" s="84">
        <v>1</v>
      </c>
      <c r="B6" s="84">
        <v>397</v>
      </c>
      <c r="C6" s="82" t="s">
        <v>4</v>
      </c>
      <c r="D6" s="85">
        <v>5576.08</v>
      </c>
      <c r="E6" s="85">
        <f t="shared" ref="E6:E69" si="0">D6-H6</f>
        <v>5576.08</v>
      </c>
      <c r="F6" s="78">
        <v>0</v>
      </c>
      <c r="G6" s="85">
        <v>0</v>
      </c>
      <c r="H6" s="85">
        <f t="shared" ref="H6:H69" si="1">F6+G6</f>
        <v>0</v>
      </c>
      <c r="I6" s="42" t="str">
        <f>VLOOKUP(B6,'FOLHA RESUMIDA'!C:D,2,0)</f>
        <v>MARIA AMARA MEDEIROS</v>
      </c>
    </row>
    <row r="7" spans="1:16">
      <c r="A7" s="84">
        <v>1</v>
      </c>
      <c r="B7" s="84">
        <v>508</v>
      </c>
      <c r="C7" s="82" t="s">
        <v>5</v>
      </c>
      <c r="D7" s="85">
        <v>4141.45</v>
      </c>
      <c r="E7" s="85">
        <f t="shared" si="0"/>
        <v>1430.7199999999998</v>
      </c>
      <c r="F7" s="78">
        <v>1408.09</v>
      </c>
      <c r="G7" s="85">
        <v>1302.6400000000001</v>
      </c>
      <c r="H7" s="85">
        <f t="shared" si="1"/>
        <v>2710.73</v>
      </c>
      <c r="I7" s="42" t="str">
        <f>VLOOKUP(B7,'FOLHA RESUMIDA'!C:D,2,0)</f>
        <v>SANDRA EMIDIO PEREIRA</v>
      </c>
      <c r="L7" s="16" t="s">
        <v>612</v>
      </c>
      <c r="M7" s="10" t="s">
        <v>611</v>
      </c>
      <c r="N7" s="16" t="s">
        <v>613</v>
      </c>
      <c r="O7" s="16" t="s">
        <v>614</v>
      </c>
      <c r="P7" s="11" t="s">
        <v>608</v>
      </c>
    </row>
    <row r="8" spans="1:16">
      <c r="A8" s="84">
        <v>1</v>
      </c>
      <c r="B8" s="84">
        <v>510</v>
      </c>
      <c r="C8" s="82" t="s">
        <v>6</v>
      </c>
      <c r="D8" s="85">
        <v>3356.17</v>
      </c>
      <c r="E8" s="85">
        <f t="shared" si="0"/>
        <v>1042.4700000000003</v>
      </c>
      <c r="F8" s="78">
        <v>1141.0999999999999</v>
      </c>
      <c r="G8" s="85">
        <v>1172.5999999999999</v>
      </c>
      <c r="H8" s="85">
        <f t="shared" si="1"/>
        <v>2313.6999999999998</v>
      </c>
      <c r="I8" s="42" t="str">
        <f>VLOOKUP(B8,'FOLHA RESUMIDA'!C:D,2,0)</f>
        <v>FRANCISCO FERREIRA DE SOUSA</v>
      </c>
    </row>
    <row r="9" spans="1:16">
      <c r="A9" s="84">
        <v>1</v>
      </c>
      <c r="B9" s="84">
        <v>542</v>
      </c>
      <c r="C9" s="82" t="s">
        <v>7</v>
      </c>
      <c r="D9" s="85">
        <v>1958.52</v>
      </c>
      <c r="E9" s="85">
        <f t="shared" si="0"/>
        <v>397.86999999999989</v>
      </c>
      <c r="F9" s="78">
        <v>548.88</v>
      </c>
      <c r="G9" s="85">
        <v>1011.77</v>
      </c>
      <c r="H9" s="85">
        <f t="shared" si="1"/>
        <v>1560.65</v>
      </c>
      <c r="I9" s="42" t="str">
        <f>VLOOKUP(B9,'FOLHA RESUMIDA'!C:D,2,0)</f>
        <v>ANA MARTA MARCELINO DA SILVA</v>
      </c>
    </row>
    <row r="10" spans="1:16">
      <c r="A10" s="84">
        <v>1</v>
      </c>
      <c r="B10" s="84">
        <v>788</v>
      </c>
      <c r="C10" s="82" t="s">
        <v>8</v>
      </c>
      <c r="D10" s="85">
        <v>2732.9</v>
      </c>
      <c r="E10" s="85">
        <f t="shared" si="0"/>
        <v>892.25</v>
      </c>
      <c r="F10" s="78">
        <v>929.19</v>
      </c>
      <c r="G10" s="85">
        <v>911.46</v>
      </c>
      <c r="H10" s="85">
        <f t="shared" si="1"/>
        <v>1840.65</v>
      </c>
      <c r="I10" s="42" t="str">
        <f>VLOOKUP(B10,'FOLHA RESUMIDA'!C:D,2,0)</f>
        <v>IVONEIDE FRANCISCA S ALMEIDA</v>
      </c>
    </row>
    <row r="11" spans="1:16">
      <c r="A11" s="84">
        <v>1</v>
      </c>
      <c r="B11" s="84">
        <v>820</v>
      </c>
      <c r="C11" s="82" t="s">
        <v>9</v>
      </c>
      <c r="D11" s="85">
        <v>2069.0500000000002</v>
      </c>
      <c r="E11" s="85">
        <f t="shared" si="0"/>
        <v>937.73</v>
      </c>
      <c r="F11" s="78">
        <v>537.95000000000005</v>
      </c>
      <c r="G11" s="85">
        <v>593.37</v>
      </c>
      <c r="H11" s="85">
        <f t="shared" si="1"/>
        <v>1131.3200000000002</v>
      </c>
      <c r="I11" s="42" t="str">
        <f>VLOOKUP(B11,'FOLHA RESUMIDA'!C:D,2,0)</f>
        <v>JOSE TELMO DA PAIXAO</v>
      </c>
    </row>
    <row r="12" spans="1:16">
      <c r="A12" s="84">
        <v>1</v>
      </c>
      <c r="B12" s="84">
        <v>830</v>
      </c>
      <c r="C12" s="82" t="s">
        <v>10</v>
      </c>
      <c r="D12" s="85">
        <v>4079.44</v>
      </c>
      <c r="E12" s="85">
        <f t="shared" si="0"/>
        <v>1250.7199999999998</v>
      </c>
      <c r="F12" s="78">
        <v>1387.01</v>
      </c>
      <c r="G12" s="85">
        <v>1441.71</v>
      </c>
      <c r="H12" s="85">
        <f t="shared" si="1"/>
        <v>2828.7200000000003</v>
      </c>
      <c r="I12" s="42" t="str">
        <f>VLOOKUP(B12,'FOLHA RESUMIDA'!C:D,2,0)</f>
        <v>CARLOS ANTONIO DA SILVA</v>
      </c>
    </row>
    <row r="13" spans="1:16">
      <c r="A13" s="84">
        <v>1</v>
      </c>
      <c r="B13" s="84">
        <v>863</v>
      </c>
      <c r="C13" s="82" t="s">
        <v>11</v>
      </c>
      <c r="D13" s="85">
        <v>2069.0500000000002</v>
      </c>
      <c r="E13" s="85">
        <f t="shared" si="0"/>
        <v>910.58000000000015</v>
      </c>
      <c r="F13" s="78">
        <v>703.48</v>
      </c>
      <c r="G13" s="85">
        <v>454.99</v>
      </c>
      <c r="H13" s="85">
        <f t="shared" si="1"/>
        <v>1158.47</v>
      </c>
      <c r="I13" s="42" t="str">
        <f>VLOOKUP(B13,'FOLHA RESUMIDA'!C:D,2,0)</f>
        <v>JOSE AMARO DOS SANTOS</v>
      </c>
    </row>
    <row r="14" spans="1:16">
      <c r="A14" s="84">
        <v>1</v>
      </c>
      <c r="B14" s="84">
        <v>871</v>
      </c>
      <c r="C14" s="82" t="s">
        <v>12</v>
      </c>
      <c r="D14" s="85">
        <v>4386.8599999999997</v>
      </c>
      <c r="E14" s="85">
        <f t="shared" si="0"/>
        <v>1947.04</v>
      </c>
      <c r="F14" s="78">
        <v>1491.53</v>
      </c>
      <c r="G14" s="85">
        <v>948.29</v>
      </c>
      <c r="H14" s="85">
        <f t="shared" si="1"/>
        <v>2439.8199999999997</v>
      </c>
      <c r="I14" s="42" t="str">
        <f>VLOOKUP(B14,'FOLHA RESUMIDA'!C:D,2,0)</f>
        <v>MARIA LUISA P DE LEMOS</v>
      </c>
    </row>
    <row r="15" spans="1:16">
      <c r="A15" s="84">
        <v>1</v>
      </c>
      <c r="B15" s="84">
        <v>897</v>
      </c>
      <c r="C15" s="82" t="s">
        <v>13</v>
      </c>
      <c r="D15" s="85">
        <v>1543.95</v>
      </c>
      <c r="E15" s="85">
        <f t="shared" si="0"/>
        <v>981.12</v>
      </c>
      <c r="F15" s="78">
        <v>416.87</v>
      </c>
      <c r="G15" s="85">
        <v>145.96</v>
      </c>
      <c r="H15" s="85">
        <f t="shared" si="1"/>
        <v>562.83000000000004</v>
      </c>
      <c r="I15" s="42" t="str">
        <f>VLOOKUP(B15,'FOLHA RESUMIDA'!C:D,2,0)</f>
        <v>EUNICE DE ASSIS CALIXTO</v>
      </c>
    </row>
    <row r="16" spans="1:16">
      <c r="A16" s="84">
        <v>1</v>
      </c>
      <c r="B16" s="84">
        <v>996</v>
      </c>
      <c r="C16" s="82" t="s">
        <v>14</v>
      </c>
      <c r="D16" s="85">
        <v>3503.94</v>
      </c>
      <c r="E16" s="85">
        <f t="shared" si="0"/>
        <v>1156.92</v>
      </c>
      <c r="F16" s="78">
        <v>1091.33</v>
      </c>
      <c r="G16" s="85">
        <v>1255.69</v>
      </c>
      <c r="H16" s="85">
        <f t="shared" si="1"/>
        <v>2347.02</v>
      </c>
      <c r="I16" s="42" t="str">
        <f>VLOOKUP(B16,'FOLHA RESUMIDA'!C:D,2,0)</f>
        <v>FIRMINO SIQUEIRA DA SILVA</v>
      </c>
    </row>
    <row r="17" spans="1:13">
      <c r="A17" s="84">
        <v>1</v>
      </c>
      <c r="B17" s="84">
        <v>1008</v>
      </c>
      <c r="C17" s="82" t="s">
        <v>15</v>
      </c>
      <c r="D17" s="85">
        <v>1787.3</v>
      </c>
      <c r="E17" s="85">
        <f t="shared" si="0"/>
        <v>450.16999999999985</v>
      </c>
      <c r="F17" s="78">
        <v>607.67999999999995</v>
      </c>
      <c r="G17" s="85">
        <v>729.45</v>
      </c>
      <c r="H17" s="85">
        <f t="shared" si="1"/>
        <v>1337.13</v>
      </c>
      <c r="I17" s="42" t="str">
        <f>VLOOKUP(B17,'FOLHA RESUMIDA'!C:D,2,0)</f>
        <v>MARIO JOSE DO NASCIMENTO</v>
      </c>
    </row>
    <row r="18" spans="1:13">
      <c r="A18" s="84">
        <v>1</v>
      </c>
      <c r="B18" s="84">
        <v>1037</v>
      </c>
      <c r="C18" s="82" t="s">
        <v>16</v>
      </c>
      <c r="D18" s="85">
        <v>3354.83</v>
      </c>
      <c r="E18" s="85">
        <f t="shared" si="0"/>
        <v>1394.31</v>
      </c>
      <c r="F18" s="78">
        <v>1039.3599999999999</v>
      </c>
      <c r="G18" s="85">
        <v>921.16</v>
      </c>
      <c r="H18" s="85">
        <f t="shared" si="1"/>
        <v>1960.52</v>
      </c>
      <c r="I18" s="42" t="str">
        <f>VLOOKUP(B18,'FOLHA RESUMIDA'!C:D,2,0)</f>
        <v>DAVI INACIO FILHO</v>
      </c>
    </row>
    <row r="19" spans="1:13">
      <c r="A19" s="84">
        <v>1</v>
      </c>
      <c r="B19" s="84">
        <v>1051</v>
      </c>
      <c r="C19" s="82" t="s">
        <v>17</v>
      </c>
      <c r="D19" s="85">
        <v>16436.740000000002</v>
      </c>
      <c r="E19" s="85">
        <f t="shared" si="0"/>
        <v>5650.2300000000014</v>
      </c>
      <c r="F19" s="78">
        <v>5588.49</v>
      </c>
      <c r="G19" s="85">
        <v>5198.0200000000004</v>
      </c>
      <c r="H19" s="85">
        <f t="shared" si="1"/>
        <v>10786.51</v>
      </c>
      <c r="I19" s="42" t="str">
        <f>VLOOKUP(B19,'FOLHA RESUMIDA'!C:D,2,0)</f>
        <v>GEORGE HAROLD DE B  WALMSLEY</v>
      </c>
    </row>
    <row r="20" spans="1:13">
      <c r="A20" s="84">
        <v>1</v>
      </c>
      <c r="B20" s="84">
        <v>1056</v>
      </c>
      <c r="C20" s="82" t="s">
        <v>18</v>
      </c>
      <c r="D20" s="85">
        <v>5748.49</v>
      </c>
      <c r="E20" s="85">
        <f t="shared" si="0"/>
        <v>5448.51</v>
      </c>
      <c r="F20" s="78">
        <v>0</v>
      </c>
      <c r="G20" s="85">
        <v>299.98</v>
      </c>
      <c r="H20" s="85">
        <f t="shared" si="1"/>
        <v>299.98</v>
      </c>
      <c r="I20" s="42" t="str">
        <f>VLOOKUP(B20,'FOLHA RESUMIDA'!C:D,2,0)</f>
        <v>VALERIA MARIA DA SILVA</v>
      </c>
    </row>
    <row r="21" spans="1:13">
      <c r="A21" s="84">
        <v>1</v>
      </c>
      <c r="B21" s="84">
        <v>1067</v>
      </c>
      <c r="C21" s="82" t="s">
        <v>19</v>
      </c>
      <c r="D21" s="85">
        <v>5204.67</v>
      </c>
      <c r="E21" s="85">
        <f t="shared" si="0"/>
        <v>2545.06</v>
      </c>
      <c r="F21" s="78">
        <v>1336.67</v>
      </c>
      <c r="G21" s="85">
        <v>1322.94</v>
      </c>
      <c r="H21" s="85">
        <f t="shared" si="1"/>
        <v>2659.61</v>
      </c>
      <c r="I21" s="42" t="str">
        <f>VLOOKUP(B21,'FOLHA RESUMIDA'!C:D,2,0)</f>
        <v>ALCINEIA JOSE CABRAL DE MELO</v>
      </c>
    </row>
    <row r="22" spans="1:13">
      <c r="A22" s="84">
        <v>1</v>
      </c>
      <c r="B22" s="84">
        <v>1071</v>
      </c>
      <c r="C22" s="82" t="s">
        <v>20</v>
      </c>
      <c r="D22" s="85">
        <v>1702.21</v>
      </c>
      <c r="E22" s="85">
        <f t="shared" si="0"/>
        <v>390.5300000000002</v>
      </c>
      <c r="F22" s="78">
        <v>578.75</v>
      </c>
      <c r="G22" s="85">
        <v>732.93</v>
      </c>
      <c r="H22" s="85">
        <f t="shared" si="1"/>
        <v>1311.6799999999998</v>
      </c>
      <c r="I22" s="42" t="str">
        <f>VLOOKUP(B22,'FOLHA RESUMIDA'!C:D,2,0)</f>
        <v>MARIA JOSE DA HORA</v>
      </c>
    </row>
    <row r="23" spans="1:13">
      <c r="A23" s="84">
        <v>1</v>
      </c>
      <c r="B23" s="84">
        <v>1080</v>
      </c>
      <c r="C23" s="82" t="s">
        <v>21</v>
      </c>
      <c r="D23" s="85">
        <v>3356.17</v>
      </c>
      <c r="E23" s="85">
        <f t="shared" si="0"/>
        <v>765.27000000000044</v>
      </c>
      <c r="F23" s="78">
        <v>1141.0999999999999</v>
      </c>
      <c r="G23" s="85">
        <v>1449.8</v>
      </c>
      <c r="H23" s="85">
        <f t="shared" si="1"/>
        <v>2590.8999999999996</v>
      </c>
      <c r="I23" s="42" t="str">
        <f>VLOOKUP(B23,'FOLHA RESUMIDA'!C:D,2,0)</f>
        <v>VALDIRENE ANDRE PEREIRA</v>
      </c>
    </row>
    <row r="24" spans="1:13" s="24" customFormat="1">
      <c r="A24" s="84">
        <v>1</v>
      </c>
      <c r="B24" s="84">
        <v>1099</v>
      </c>
      <c r="C24" s="82" t="s">
        <v>22</v>
      </c>
      <c r="D24" s="85">
        <v>3056.95</v>
      </c>
      <c r="E24" s="85">
        <f t="shared" si="0"/>
        <v>409.81999999999971</v>
      </c>
      <c r="F24" s="78">
        <v>1039.3599999999999</v>
      </c>
      <c r="G24" s="85">
        <v>1607.77</v>
      </c>
      <c r="H24" s="85">
        <f t="shared" si="1"/>
        <v>2647.13</v>
      </c>
      <c r="I24" s="42" t="str">
        <f>VLOOKUP(B24,'FOLHA RESUMIDA'!C:D,2,0)</f>
        <v>VALERIA DA SILVA SOUZA</v>
      </c>
      <c r="L24" s="9"/>
      <c r="M24" s="9"/>
    </row>
    <row r="25" spans="1:13">
      <c r="A25" s="84">
        <v>1</v>
      </c>
      <c r="B25" s="84">
        <v>1125</v>
      </c>
      <c r="C25" s="82" t="s">
        <v>23</v>
      </c>
      <c r="D25" s="85">
        <v>2514.9499999999998</v>
      </c>
      <c r="E25" s="85">
        <f t="shared" si="0"/>
        <v>813.36999999999989</v>
      </c>
      <c r="F25" s="78">
        <v>855.08</v>
      </c>
      <c r="G25" s="85">
        <v>846.5</v>
      </c>
      <c r="H25" s="85">
        <f t="shared" si="1"/>
        <v>1701.58</v>
      </c>
      <c r="I25" s="42" t="str">
        <f>VLOOKUP(B25,'FOLHA RESUMIDA'!C:D,2,0)</f>
        <v>IVANILDO FELIX DA SILVA</v>
      </c>
    </row>
    <row r="26" spans="1:13">
      <c r="A26" s="84">
        <v>1</v>
      </c>
      <c r="B26" s="84">
        <v>1126</v>
      </c>
      <c r="C26" s="82" t="s">
        <v>24</v>
      </c>
      <c r="D26" s="85">
        <v>5247.17</v>
      </c>
      <c r="E26" s="85">
        <f t="shared" si="0"/>
        <v>2004.69</v>
      </c>
      <c r="F26" s="78">
        <v>1784.04</v>
      </c>
      <c r="G26" s="85">
        <v>1458.44</v>
      </c>
      <c r="H26" s="85">
        <f t="shared" si="1"/>
        <v>3242.48</v>
      </c>
      <c r="I26" s="42" t="str">
        <f>VLOOKUP(B26,'FOLHA RESUMIDA'!C:D,2,0)</f>
        <v>ALUISIO GOMES FERREIRA FILHO</v>
      </c>
    </row>
    <row r="27" spans="1:13">
      <c r="A27" s="84">
        <v>2</v>
      </c>
      <c r="B27" s="84">
        <v>1135</v>
      </c>
      <c r="C27" s="82" t="s">
        <v>424</v>
      </c>
      <c r="D27" s="85">
        <v>2761.12</v>
      </c>
      <c r="E27" s="85">
        <f t="shared" si="0"/>
        <v>1067.6799999999998</v>
      </c>
      <c r="F27" s="78">
        <v>938.78</v>
      </c>
      <c r="G27" s="85">
        <v>754.66</v>
      </c>
      <c r="H27" s="85">
        <f t="shared" si="1"/>
        <v>1693.44</v>
      </c>
      <c r="I27" s="42" t="str">
        <f>VLOOKUP(B27,'FOLHA RESUMIDA'!C:D,2,0)</f>
        <v>ANTONIO LUIZ DOS SANTOS</v>
      </c>
    </row>
    <row r="28" spans="1:13">
      <c r="A28" s="84">
        <v>1</v>
      </c>
      <c r="B28" s="84">
        <v>1159</v>
      </c>
      <c r="C28" s="82" t="s">
        <v>25</v>
      </c>
      <c r="D28" s="85">
        <v>1543.95</v>
      </c>
      <c r="E28" s="85">
        <f t="shared" si="0"/>
        <v>933.57</v>
      </c>
      <c r="F28" s="78">
        <v>463.19</v>
      </c>
      <c r="G28" s="85">
        <v>147.19</v>
      </c>
      <c r="H28" s="85">
        <f t="shared" si="1"/>
        <v>610.38</v>
      </c>
      <c r="I28" s="42" t="str">
        <f>VLOOKUP(B28,'FOLHA RESUMIDA'!C:D,2,0)</f>
        <v>VERA LUCIA MARIA C  DA SILVA</v>
      </c>
    </row>
    <row r="29" spans="1:13">
      <c r="A29" s="84">
        <v>1</v>
      </c>
      <c r="B29" s="84">
        <v>1164</v>
      </c>
      <c r="C29" s="82" t="s">
        <v>26</v>
      </c>
      <c r="D29" s="85">
        <v>4283.3900000000003</v>
      </c>
      <c r="E29" s="85">
        <f t="shared" si="0"/>
        <v>1003.0100000000002</v>
      </c>
      <c r="F29" s="78">
        <v>1456.35</v>
      </c>
      <c r="G29" s="85">
        <v>1824.03</v>
      </c>
      <c r="H29" s="85">
        <f t="shared" si="1"/>
        <v>3280.38</v>
      </c>
      <c r="I29" s="42" t="str">
        <f>VLOOKUP(B29,'FOLHA RESUMIDA'!C:D,2,0)</f>
        <v>TERESINHA MARIA DE F  FELIX</v>
      </c>
    </row>
    <row r="30" spans="1:13">
      <c r="A30" s="84">
        <v>1</v>
      </c>
      <c r="B30" s="84">
        <v>1169</v>
      </c>
      <c r="C30" s="82" t="s">
        <v>27</v>
      </c>
      <c r="D30" s="85">
        <v>3134.45</v>
      </c>
      <c r="E30" s="85">
        <f t="shared" si="0"/>
        <v>1436.8999999999996</v>
      </c>
      <c r="F30" s="78">
        <v>897.83</v>
      </c>
      <c r="G30" s="85">
        <v>799.72</v>
      </c>
      <c r="H30" s="85">
        <f t="shared" si="1"/>
        <v>1697.5500000000002</v>
      </c>
      <c r="I30" s="42" t="str">
        <f>VLOOKUP(B30,'FOLHA RESUMIDA'!C:D,2,0)</f>
        <v>MARIA DO CARMO SANTOS</v>
      </c>
    </row>
    <row r="31" spans="1:13">
      <c r="A31" s="84">
        <v>1</v>
      </c>
      <c r="B31" s="84">
        <v>1177</v>
      </c>
      <c r="C31" s="82" t="s">
        <v>28</v>
      </c>
      <c r="D31" s="85">
        <v>3044.14</v>
      </c>
      <c r="E31" s="85">
        <f t="shared" si="0"/>
        <v>1429.83</v>
      </c>
      <c r="F31" s="78">
        <v>1035.01</v>
      </c>
      <c r="G31" s="85">
        <v>579.29999999999995</v>
      </c>
      <c r="H31" s="85">
        <f t="shared" si="1"/>
        <v>1614.31</v>
      </c>
      <c r="I31" s="42" t="str">
        <f>VLOOKUP(B31,'FOLHA RESUMIDA'!C:D,2,0)</f>
        <v>SELMA MARIA P DO NASCIMENTO</v>
      </c>
    </row>
    <row r="32" spans="1:13">
      <c r="A32" s="84">
        <v>1</v>
      </c>
      <c r="B32" s="84">
        <v>1221</v>
      </c>
      <c r="C32" s="82" t="s">
        <v>29</v>
      </c>
      <c r="D32" s="85">
        <v>7783.09</v>
      </c>
      <c r="E32" s="85">
        <f t="shared" si="0"/>
        <v>2385.3999999999996</v>
      </c>
      <c r="F32" s="78">
        <v>2646.25</v>
      </c>
      <c r="G32" s="85">
        <v>2751.44</v>
      </c>
      <c r="H32" s="85">
        <f t="shared" si="1"/>
        <v>5397.6900000000005</v>
      </c>
      <c r="I32" s="42" t="str">
        <f>VLOOKUP(B32,'FOLHA RESUMIDA'!C:D,2,0)</f>
        <v>JOSE CARLOS TENORIO DE MELO</v>
      </c>
    </row>
    <row r="33" spans="1:9">
      <c r="A33" s="84">
        <v>1</v>
      </c>
      <c r="B33" s="84">
        <v>1229</v>
      </c>
      <c r="C33" s="82" t="s">
        <v>30</v>
      </c>
      <c r="D33" s="85">
        <v>4153.22</v>
      </c>
      <c r="E33" s="85">
        <f t="shared" si="0"/>
        <v>1439.4700000000003</v>
      </c>
      <c r="F33" s="78">
        <v>1091.33</v>
      </c>
      <c r="G33" s="85">
        <v>1622.42</v>
      </c>
      <c r="H33" s="85">
        <f t="shared" si="1"/>
        <v>2713.75</v>
      </c>
      <c r="I33" s="42" t="str">
        <f>VLOOKUP(B33,'FOLHA RESUMIDA'!C:D,2,0)</f>
        <v>IVANETE RODRIGUES DOS SANTOS</v>
      </c>
    </row>
    <row r="34" spans="1:9">
      <c r="A34" s="84">
        <v>1</v>
      </c>
      <c r="B34" s="84">
        <v>1243</v>
      </c>
      <c r="C34" s="82" t="s">
        <v>31</v>
      </c>
      <c r="D34" s="85">
        <v>2069.0500000000002</v>
      </c>
      <c r="E34" s="85">
        <f t="shared" si="0"/>
        <v>873.44</v>
      </c>
      <c r="F34" s="78">
        <v>703.48</v>
      </c>
      <c r="G34" s="85">
        <v>492.13</v>
      </c>
      <c r="H34" s="85">
        <f t="shared" si="1"/>
        <v>1195.6100000000001</v>
      </c>
      <c r="I34" s="42" t="str">
        <f>VLOOKUP(B34,'FOLHA RESUMIDA'!C:D,2,0)</f>
        <v>MARIA EUGENIA VILARIM LIMA</v>
      </c>
    </row>
    <row r="35" spans="1:9">
      <c r="A35" s="84">
        <v>1</v>
      </c>
      <c r="B35" s="84">
        <v>1258</v>
      </c>
      <c r="C35" s="82" t="s">
        <v>32</v>
      </c>
      <c r="D35" s="85">
        <v>4959.29</v>
      </c>
      <c r="E35" s="85">
        <f t="shared" si="0"/>
        <v>2031.4499999999998</v>
      </c>
      <c r="F35" s="78">
        <v>1686.16</v>
      </c>
      <c r="G35" s="85">
        <v>1241.68</v>
      </c>
      <c r="H35" s="85">
        <f t="shared" si="1"/>
        <v>2927.84</v>
      </c>
      <c r="I35" s="42" t="str">
        <f>VLOOKUP(B35,'FOLHA RESUMIDA'!C:D,2,0)</f>
        <v>ADIGALENE RODRIGUES DA SILVA</v>
      </c>
    </row>
    <row r="36" spans="1:9">
      <c r="A36" s="84">
        <v>1</v>
      </c>
      <c r="B36" s="84">
        <v>1263</v>
      </c>
      <c r="C36" s="82" t="s">
        <v>33</v>
      </c>
      <c r="D36" s="85">
        <v>12612.7</v>
      </c>
      <c r="E36" s="85">
        <f t="shared" si="0"/>
        <v>7578.85</v>
      </c>
      <c r="F36" s="78">
        <v>0</v>
      </c>
      <c r="G36" s="85">
        <v>5033.8500000000004</v>
      </c>
      <c r="H36" s="85">
        <f t="shared" si="1"/>
        <v>5033.8500000000004</v>
      </c>
      <c r="I36" s="42" t="str">
        <f>VLOOKUP(B36,'FOLHA RESUMIDA'!C:D,2,0)</f>
        <v>JOVITA MARIA DE FARIAS BRAGA</v>
      </c>
    </row>
    <row r="37" spans="1:9">
      <c r="A37" s="84">
        <v>1</v>
      </c>
      <c r="B37" s="84">
        <v>1267</v>
      </c>
      <c r="C37" s="82" t="s">
        <v>34</v>
      </c>
      <c r="D37" s="85">
        <v>16786.310000000001</v>
      </c>
      <c r="E37" s="85">
        <f t="shared" si="0"/>
        <v>5767.6100000000006</v>
      </c>
      <c r="F37" s="78">
        <v>5707.35</v>
      </c>
      <c r="G37" s="85">
        <v>5311.35</v>
      </c>
      <c r="H37" s="85">
        <f t="shared" si="1"/>
        <v>11018.7</v>
      </c>
      <c r="I37" s="42" t="str">
        <f>VLOOKUP(B37,'FOLHA RESUMIDA'!C:D,2,0)</f>
        <v>MARCO AURELIO O DE OLIVEIRA</v>
      </c>
    </row>
    <row r="38" spans="1:9">
      <c r="A38" s="84">
        <v>1</v>
      </c>
      <c r="B38" s="84">
        <v>1269</v>
      </c>
      <c r="C38" s="82" t="s">
        <v>35</v>
      </c>
      <c r="D38" s="85">
        <v>1543.95</v>
      </c>
      <c r="E38" s="85">
        <f t="shared" si="0"/>
        <v>327.93000000000006</v>
      </c>
      <c r="F38" s="78">
        <v>524.94000000000005</v>
      </c>
      <c r="G38" s="85">
        <v>691.08</v>
      </c>
      <c r="H38" s="85">
        <f t="shared" si="1"/>
        <v>1216.02</v>
      </c>
      <c r="I38" s="42" t="str">
        <f>VLOOKUP(B38,'FOLHA RESUMIDA'!C:D,2,0)</f>
        <v>VALDECY FERREIRA DA COSTA</v>
      </c>
    </row>
    <row r="39" spans="1:9">
      <c r="A39" s="84">
        <v>1</v>
      </c>
      <c r="B39" s="84">
        <v>1328</v>
      </c>
      <c r="C39" s="82" t="s">
        <v>37</v>
      </c>
      <c r="D39" s="85">
        <v>3044.14</v>
      </c>
      <c r="E39" s="85">
        <f t="shared" si="0"/>
        <v>1090.3999999999999</v>
      </c>
      <c r="F39" s="78">
        <v>1035.01</v>
      </c>
      <c r="G39" s="85">
        <v>918.73</v>
      </c>
      <c r="H39" s="85">
        <f t="shared" si="1"/>
        <v>1953.74</v>
      </c>
      <c r="I39" s="42" t="str">
        <f>VLOOKUP(B39,'FOLHA RESUMIDA'!C:D,2,0)</f>
        <v>LIZETE ALFREDINA DA SILVA</v>
      </c>
    </row>
    <row r="40" spans="1:9">
      <c r="A40" s="84">
        <v>1</v>
      </c>
      <c r="B40" s="84">
        <v>1330</v>
      </c>
      <c r="C40" s="82" t="s">
        <v>38</v>
      </c>
      <c r="D40" s="85">
        <v>3023.76</v>
      </c>
      <c r="E40" s="85">
        <f t="shared" si="0"/>
        <v>1583.6400000000003</v>
      </c>
      <c r="F40" s="78">
        <v>942.72</v>
      </c>
      <c r="G40" s="85">
        <v>497.4</v>
      </c>
      <c r="H40" s="85">
        <f t="shared" si="1"/>
        <v>1440.12</v>
      </c>
      <c r="I40" s="42" t="str">
        <f>VLOOKUP(B40,'FOLHA RESUMIDA'!C:D,2,0)</f>
        <v>IVANISE MARIA DA LUZ SANTOS</v>
      </c>
    </row>
    <row r="41" spans="1:9">
      <c r="A41" s="84">
        <v>1</v>
      </c>
      <c r="B41" s="84">
        <v>1333</v>
      </c>
      <c r="C41" s="82" t="s">
        <v>39</v>
      </c>
      <c r="D41" s="85">
        <v>3056.95</v>
      </c>
      <c r="E41" s="85">
        <f t="shared" si="0"/>
        <v>1023.9299999999998</v>
      </c>
      <c r="F41" s="78">
        <v>1039.3599999999999</v>
      </c>
      <c r="G41" s="85">
        <v>993.66</v>
      </c>
      <c r="H41" s="85">
        <f t="shared" si="1"/>
        <v>2033.02</v>
      </c>
      <c r="I41" s="42" t="str">
        <f>VLOOKUP(B41,'FOLHA RESUMIDA'!C:D,2,0)</f>
        <v>JORGE CUNHA OLIVEIRA</v>
      </c>
    </row>
    <row r="42" spans="1:9">
      <c r="A42" s="84">
        <v>1</v>
      </c>
      <c r="B42" s="84">
        <v>1337</v>
      </c>
      <c r="C42" s="82" t="s">
        <v>40</v>
      </c>
      <c r="D42" s="85">
        <v>3791.81</v>
      </c>
      <c r="E42" s="85">
        <f t="shared" si="0"/>
        <v>1710.0899999999997</v>
      </c>
      <c r="F42" s="78">
        <v>1289.22</v>
      </c>
      <c r="G42" s="85">
        <v>792.5</v>
      </c>
      <c r="H42" s="85">
        <f t="shared" si="1"/>
        <v>2081.7200000000003</v>
      </c>
      <c r="I42" s="42" t="str">
        <f>VLOOKUP(B42,'FOLHA RESUMIDA'!C:D,2,0)</f>
        <v>ROSILDA BARBOSA DOS SANTOS</v>
      </c>
    </row>
    <row r="43" spans="1:9">
      <c r="A43" s="84">
        <v>1</v>
      </c>
      <c r="B43" s="84">
        <v>1363</v>
      </c>
      <c r="C43" s="82" t="s">
        <v>41</v>
      </c>
      <c r="D43" s="85">
        <v>4065.12</v>
      </c>
      <c r="E43" s="85">
        <f t="shared" si="0"/>
        <v>1142.5299999999997</v>
      </c>
      <c r="F43" s="78">
        <v>1382.14</v>
      </c>
      <c r="G43" s="85">
        <v>1540.45</v>
      </c>
      <c r="H43" s="85">
        <f t="shared" si="1"/>
        <v>2922.59</v>
      </c>
      <c r="I43" s="42" t="str">
        <f>VLOOKUP(B43,'FOLHA RESUMIDA'!C:D,2,0)</f>
        <v>JOSE CARLOS FERREIRA DE ARRUDA</v>
      </c>
    </row>
    <row r="44" spans="1:9">
      <c r="A44" s="84">
        <v>1</v>
      </c>
      <c r="B44" s="84">
        <v>1369</v>
      </c>
      <c r="C44" s="82" t="s">
        <v>42</v>
      </c>
      <c r="D44" s="85">
        <v>2404.5500000000002</v>
      </c>
      <c r="E44" s="85">
        <f t="shared" si="0"/>
        <v>1093.9100000000003</v>
      </c>
      <c r="F44" s="78">
        <v>700.53</v>
      </c>
      <c r="G44" s="85">
        <v>610.11</v>
      </c>
      <c r="H44" s="85">
        <f t="shared" si="1"/>
        <v>1310.6399999999999</v>
      </c>
      <c r="I44" s="42" t="str">
        <f>VLOOKUP(B44,'FOLHA RESUMIDA'!C:D,2,0)</f>
        <v>ELIANE BATISTA DE CASTILHO</v>
      </c>
    </row>
    <row r="45" spans="1:9">
      <c r="A45" s="84">
        <v>1</v>
      </c>
      <c r="B45" s="84">
        <v>1393</v>
      </c>
      <c r="C45" s="82" t="s">
        <v>43</v>
      </c>
      <c r="D45" s="85">
        <v>3044.14</v>
      </c>
      <c r="E45" s="85">
        <f t="shared" si="0"/>
        <v>805.00999999999976</v>
      </c>
      <c r="F45" s="78">
        <v>1035.01</v>
      </c>
      <c r="G45" s="85">
        <v>1204.1199999999999</v>
      </c>
      <c r="H45" s="85">
        <f t="shared" si="1"/>
        <v>2239.13</v>
      </c>
      <c r="I45" s="42" t="str">
        <f>VLOOKUP(B45,'FOLHA RESUMIDA'!C:D,2,0)</f>
        <v>MANOEL CORREIA DOS SANTOS</v>
      </c>
    </row>
    <row r="46" spans="1:9">
      <c r="A46" s="84">
        <v>1</v>
      </c>
      <c r="B46" s="84">
        <v>1413</v>
      </c>
      <c r="C46" s="82" t="s">
        <v>44</v>
      </c>
      <c r="D46" s="85">
        <v>20924.53</v>
      </c>
      <c r="E46" s="85">
        <f t="shared" si="0"/>
        <v>9809.9999999999982</v>
      </c>
      <c r="F46" s="78">
        <v>6959.68</v>
      </c>
      <c r="G46" s="85">
        <v>4154.8500000000004</v>
      </c>
      <c r="H46" s="85">
        <f t="shared" si="1"/>
        <v>11114.53</v>
      </c>
      <c r="I46" s="42" t="str">
        <f>VLOOKUP(B46,'FOLHA RESUMIDA'!C:D,2,0)</f>
        <v>LEDUAR GUEDES DE LIMA</v>
      </c>
    </row>
    <row r="47" spans="1:9">
      <c r="A47" s="84">
        <v>1</v>
      </c>
      <c r="B47" s="84">
        <v>1418</v>
      </c>
      <c r="C47" s="82" t="s">
        <v>45</v>
      </c>
      <c r="D47" s="85">
        <v>3700.16</v>
      </c>
      <c r="E47" s="85">
        <f t="shared" si="0"/>
        <v>1233.4799999999996</v>
      </c>
      <c r="F47" s="78">
        <v>1258.05</v>
      </c>
      <c r="G47" s="85">
        <v>1208.6300000000001</v>
      </c>
      <c r="H47" s="85">
        <f t="shared" si="1"/>
        <v>2466.6800000000003</v>
      </c>
      <c r="I47" s="42" t="str">
        <f>VLOOKUP(B47,'FOLHA RESUMIDA'!C:D,2,0)</f>
        <v>ELVIS GOMES PEREIRA</v>
      </c>
    </row>
    <row r="48" spans="1:9">
      <c r="A48" s="84">
        <v>1</v>
      </c>
      <c r="B48" s="84">
        <v>1427</v>
      </c>
      <c r="C48" s="82" t="s">
        <v>46</v>
      </c>
      <c r="D48" s="85">
        <v>11521.22</v>
      </c>
      <c r="E48" s="85">
        <f t="shared" si="0"/>
        <v>5212.8399999999992</v>
      </c>
      <c r="F48" s="78">
        <v>0</v>
      </c>
      <c r="G48" s="85">
        <v>6308.38</v>
      </c>
      <c r="H48" s="85">
        <f t="shared" si="1"/>
        <v>6308.38</v>
      </c>
      <c r="I48" s="42" t="str">
        <f>VLOOKUP(B48,'FOLHA RESUMIDA'!C:D,2,0)</f>
        <v>ANA MARIA ELOI DA H  DA SILVA</v>
      </c>
    </row>
    <row r="49" spans="1:9">
      <c r="A49" s="84">
        <v>1</v>
      </c>
      <c r="B49" s="84">
        <v>1429</v>
      </c>
      <c r="C49" s="82" t="s">
        <v>47</v>
      </c>
      <c r="D49" s="85">
        <v>4313.6000000000004</v>
      </c>
      <c r="E49" s="85">
        <f t="shared" si="0"/>
        <v>767.72000000000025</v>
      </c>
      <c r="F49" s="78">
        <v>1353.66</v>
      </c>
      <c r="G49" s="85">
        <v>2192.2199999999998</v>
      </c>
      <c r="H49" s="85">
        <f t="shared" si="1"/>
        <v>3545.88</v>
      </c>
      <c r="I49" s="42" t="str">
        <f>VLOOKUP(B49,'FOLHA RESUMIDA'!C:D,2,0)</f>
        <v>JOSE HENRIQUE DA PAZ</v>
      </c>
    </row>
    <row r="50" spans="1:9">
      <c r="A50" s="84">
        <v>1</v>
      </c>
      <c r="B50" s="84">
        <v>1454</v>
      </c>
      <c r="C50" s="82" t="s">
        <v>48</v>
      </c>
      <c r="D50" s="85">
        <v>3645.26</v>
      </c>
      <c r="E50" s="85">
        <f t="shared" si="0"/>
        <v>1505.2600000000002</v>
      </c>
      <c r="F50" s="78">
        <v>1239.3900000000001</v>
      </c>
      <c r="G50" s="85">
        <v>900.61</v>
      </c>
      <c r="H50" s="85">
        <f t="shared" si="1"/>
        <v>2140</v>
      </c>
      <c r="I50" s="42" t="str">
        <f>VLOOKUP(B50,'FOLHA RESUMIDA'!C:D,2,0)</f>
        <v>MAURICIO LOPES DA SILVA</v>
      </c>
    </row>
    <row r="51" spans="1:9">
      <c r="A51" s="84">
        <v>1</v>
      </c>
      <c r="B51" s="84">
        <v>1475</v>
      </c>
      <c r="C51" s="82" t="s">
        <v>49</v>
      </c>
      <c r="D51" s="85">
        <v>3044.14</v>
      </c>
      <c r="E51" s="85">
        <f t="shared" si="0"/>
        <v>471.53999999999996</v>
      </c>
      <c r="F51" s="78">
        <v>1035.01</v>
      </c>
      <c r="G51" s="85">
        <v>1537.59</v>
      </c>
      <c r="H51" s="85">
        <f t="shared" si="1"/>
        <v>2572.6</v>
      </c>
      <c r="I51" s="42" t="str">
        <f>VLOOKUP(B51,'FOLHA RESUMIDA'!C:D,2,0)</f>
        <v>MARTA ARAUJO DA F  SANTANA</v>
      </c>
    </row>
    <row r="52" spans="1:9">
      <c r="A52" s="84">
        <v>1</v>
      </c>
      <c r="B52" s="84">
        <v>1483</v>
      </c>
      <c r="C52" s="82" t="s">
        <v>50</v>
      </c>
      <c r="D52" s="85">
        <v>1702.21</v>
      </c>
      <c r="E52" s="85">
        <f t="shared" si="0"/>
        <v>890.85</v>
      </c>
      <c r="F52" s="78">
        <v>170.22</v>
      </c>
      <c r="G52" s="85">
        <v>641.14</v>
      </c>
      <c r="H52" s="85">
        <f t="shared" si="1"/>
        <v>811.36</v>
      </c>
      <c r="I52" s="42" t="str">
        <f>VLOOKUP(B52,'FOLHA RESUMIDA'!C:D,2,0)</f>
        <v>REGINA LEANDRO SANTOS DE LIMA</v>
      </c>
    </row>
    <row r="53" spans="1:9">
      <c r="A53" s="84">
        <v>1</v>
      </c>
      <c r="B53" s="84">
        <v>1522</v>
      </c>
      <c r="C53" s="82" t="s">
        <v>51</v>
      </c>
      <c r="D53" s="85">
        <v>1470.44</v>
      </c>
      <c r="E53" s="85">
        <f t="shared" si="0"/>
        <v>398.03999999999996</v>
      </c>
      <c r="F53" s="78">
        <v>499.95</v>
      </c>
      <c r="G53" s="85">
        <v>572.45000000000005</v>
      </c>
      <c r="H53" s="85">
        <f t="shared" si="1"/>
        <v>1072.4000000000001</v>
      </c>
      <c r="I53" s="42" t="str">
        <f>VLOOKUP(B53,'FOLHA RESUMIDA'!C:D,2,0)</f>
        <v>TEREZINHA P  DA SILVA CORREIA</v>
      </c>
    </row>
    <row r="54" spans="1:9">
      <c r="A54" s="84">
        <v>1</v>
      </c>
      <c r="B54" s="84">
        <v>1536</v>
      </c>
      <c r="C54" s="82" t="s">
        <v>52</v>
      </c>
      <c r="D54" s="85">
        <v>2761.12</v>
      </c>
      <c r="E54" s="85">
        <f t="shared" si="0"/>
        <v>1251.77</v>
      </c>
      <c r="F54" s="78">
        <v>938.78</v>
      </c>
      <c r="G54" s="85">
        <v>570.57000000000005</v>
      </c>
      <c r="H54" s="85">
        <f t="shared" si="1"/>
        <v>1509.35</v>
      </c>
      <c r="I54" s="42" t="str">
        <f>VLOOKUP(B54,'FOLHA RESUMIDA'!C:D,2,0)</f>
        <v>MARIA ADRIAO DA SILVA</v>
      </c>
    </row>
    <row r="55" spans="1:9">
      <c r="A55" s="84">
        <v>1</v>
      </c>
      <c r="B55" s="84">
        <v>1545</v>
      </c>
      <c r="C55" s="82" t="s">
        <v>53</v>
      </c>
      <c r="D55" s="85">
        <v>3300.23</v>
      </c>
      <c r="E55" s="85">
        <f t="shared" si="0"/>
        <v>1734.27</v>
      </c>
      <c r="F55" s="78">
        <v>1122.08</v>
      </c>
      <c r="G55" s="85">
        <v>443.88</v>
      </c>
      <c r="H55" s="85">
        <f t="shared" si="1"/>
        <v>1565.96</v>
      </c>
      <c r="I55" s="42" t="str">
        <f>VLOOKUP(B55,'FOLHA RESUMIDA'!C:D,2,0)</f>
        <v>HERON VILAR DE ANDRADE</v>
      </c>
    </row>
    <row r="56" spans="1:9">
      <c r="A56" s="84">
        <v>1</v>
      </c>
      <c r="B56" s="84">
        <v>1549</v>
      </c>
      <c r="C56" s="82" t="s">
        <v>54</v>
      </c>
      <c r="D56" s="85">
        <v>3196.35</v>
      </c>
      <c r="E56" s="85">
        <f t="shared" si="0"/>
        <v>477.15999999999985</v>
      </c>
      <c r="F56" s="78">
        <v>1086.76</v>
      </c>
      <c r="G56" s="85">
        <v>1632.43</v>
      </c>
      <c r="H56" s="85">
        <f t="shared" si="1"/>
        <v>2719.19</v>
      </c>
      <c r="I56" s="42" t="str">
        <f>VLOOKUP(B56,'FOLHA RESUMIDA'!C:D,2,0)</f>
        <v>JOSE JOAQUIM DA SILVA FILHO</v>
      </c>
    </row>
    <row r="57" spans="1:9">
      <c r="A57" s="84">
        <v>1</v>
      </c>
      <c r="B57" s="84">
        <v>1553</v>
      </c>
      <c r="C57" s="82" t="s">
        <v>55</v>
      </c>
      <c r="D57" s="85">
        <v>3056.95</v>
      </c>
      <c r="E57" s="85">
        <f t="shared" si="0"/>
        <v>372.17000000000007</v>
      </c>
      <c r="F57" s="78">
        <v>1039.3599999999999</v>
      </c>
      <c r="G57" s="85">
        <v>1645.42</v>
      </c>
      <c r="H57" s="85">
        <f t="shared" si="1"/>
        <v>2684.7799999999997</v>
      </c>
      <c r="I57" s="42" t="str">
        <f>VLOOKUP(B57,'FOLHA RESUMIDA'!C:D,2,0)</f>
        <v>MARIA DO CARMO A DOS SANTOS</v>
      </c>
    </row>
    <row r="58" spans="1:9">
      <c r="A58" s="84">
        <v>1</v>
      </c>
      <c r="B58" s="84">
        <v>1554</v>
      </c>
      <c r="C58" s="82" t="s">
        <v>56</v>
      </c>
      <c r="D58" s="85">
        <v>4722.45</v>
      </c>
      <c r="E58" s="85">
        <f t="shared" si="0"/>
        <v>2037.9699999999998</v>
      </c>
      <c r="F58" s="78">
        <v>1605.63</v>
      </c>
      <c r="G58" s="85">
        <v>1078.8499999999999</v>
      </c>
      <c r="H58" s="85">
        <f t="shared" si="1"/>
        <v>2684.48</v>
      </c>
      <c r="I58" s="42" t="str">
        <f>VLOOKUP(B58,'FOLHA RESUMIDA'!C:D,2,0)</f>
        <v>SONEIDE P DO NASCIMENTO CORREA</v>
      </c>
    </row>
    <row r="59" spans="1:9">
      <c r="A59" s="84">
        <v>1</v>
      </c>
      <c r="B59" s="84">
        <v>1561</v>
      </c>
      <c r="C59" s="82" t="s">
        <v>57</v>
      </c>
      <c r="D59" s="85">
        <v>1470.44</v>
      </c>
      <c r="E59" s="85">
        <f t="shared" si="0"/>
        <v>413.02</v>
      </c>
      <c r="F59" s="78">
        <v>499.95</v>
      </c>
      <c r="G59" s="85">
        <v>557.47</v>
      </c>
      <c r="H59" s="85">
        <f t="shared" si="1"/>
        <v>1057.42</v>
      </c>
      <c r="I59" s="42" t="str">
        <f>VLOOKUP(B59,'FOLHA RESUMIDA'!C:D,2,0)</f>
        <v>ANDRE LUIZ MACIEL FERREIRA</v>
      </c>
    </row>
    <row r="60" spans="1:9">
      <c r="A60" s="84">
        <v>1</v>
      </c>
      <c r="B60" s="84">
        <v>1577</v>
      </c>
      <c r="C60" s="82" t="s">
        <v>58</v>
      </c>
      <c r="D60" s="85">
        <v>1470.44</v>
      </c>
      <c r="E60" s="85">
        <f t="shared" si="0"/>
        <v>786.12000000000012</v>
      </c>
      <c r="F60" s="78">
        <v>499.95</v>
      </c>
      <c r="G60" s="85">
        <v>184.37</v>
      </c>
      <c r="H60" s="85">
        <f t="shared" si="1"/>
        <v>684.31999999999994</v>
      </c>
      <c r="I60" s="42" t="str">
        <f>VLOOKUP(B60,'FOLHA RESUMIDA'!C:D,2,0)</f>
        <v>ANTONIA TAVARES DE FRANCA</v>
      </c>
    </row>
    <row r="61" spans="1:9">
      <c r="A61" s="84">
        <v>1</v>
      </c>
      <c r="B61" s="84">
        <v>1588</v>
      </c>
      <c r="C61" s="82" t="s">
        <v>59</v>
      </c>
      <c r="D61" s="85">
        <v>1543.95</v>
      </c>
      <c r="E61" s="85">
        <f t="shared" si="0"/>
        <v>899.96</v>
      </c>
      <c r="F61" s="78">
        <v>524.94000000000005</v>
      </c>
      <c r="G61" s="85">
        <v>119.05</v>
      </c>
      <c r="H61" s="85">
        <f t="shared" si="1"/>
        <v>643.99</v>
      </c>
      <c r="I61" s="42" t="str">
        <f>VLOOKUP(B61,'FOLHA RESUMIDA'!C:D,2,0)</f>
        <v>MARIA ANDREA DOS SANTOS</v>
      </c>
    </row>
    <row r="62" spans="1:9">
      <c r="A62" s="84">
        <v>1</v>
      </c>
      <c r="B62" s="84">
        <v>1589</v>
      </c>
      <c r="C62" s="82" t="s">
        <v>60</v>
      </c>
      <c r="D62" s="85">
        <v>1975.99</v>
      </c>
      <c r="E62" s="85">
        <f t="shared" si="0"/>
        <v>1975.99</v>
      </c>
      <c r="F62" s="78">
        <v>0</v>
      </c>
      <c r="G62" s="85">
        <v>0</v>
      </c>
      <c r="H62" s="85">
        <f t="shared" si="1"/>
        <v>0</v>
      </c>
      <c r="I62" s="42" t="str">
        <f>VLOOKUP(B62,'FOLHA RESUMIDA'!C:D,2,0)</f>
        <v>SEVERINA DE SANTANA NEVES</v>
      </c>
    </row>
    <row r="63" spans="1:9">
      <c r="A63" s="84">
        <v>1</v>
      </c>
      <c r="B63" s="84">
        <v>1596</v>
      </c>
      <c r="C63" s="82" t="s">
        <v>61</v>
      </c>
      <c r="D63" s="85">
        <v>2069.0500000000002</v>
      </c>
      <c r="E63" s="85">
        <f t="shared" si="0"/>
        <v>1237.6600000000003</v>
      </c>
      <c r="F63" s="78">
        <v>703.48</v>
      </c>
      <c r="G63" s="85">
        <v>127.91</v>
      </c>
      <c r="H63" s="85">
        <f t="shared" si="1"/>
        <v>831.39</v>
      </c>
      <c r="I63" s="42" t="str">
        <f>VLOOKUP(B63,'FOLHA RESUMIDA'!C:D,2,0)</f>
        <v>IVANE FRANCISCO DE AZEVEDO</v>
      </c>
    </row>
    <row r="64" spans="1:9">
      <c r="A64" s="84">
        <v>1</v>
      </c>
      <c r="B64" s="84">
        <v>1597</v>
      </c>
      <c r="C64" s="82" t="s">
        <v>62</v>
      </c>
      <c r="D64" s="85">
        <v>3044.14</v>
      </c>
      <c r="E64" s="85">
        <f t="shared" si="0"/>
        <v>1589.07</v>
      </c>
      <c r="F64" s="78">
        <v>1035.01</v>
      </c>
      <c r="G64" s="85">
        <v>420.06</v>
      </c>
      <c r="H64" s="85">
        <f t="shared" si="1"/>
        <v>1455.07</v>
      </c>
      <c r="I64" s="42" t="str">
        <f>VLOOKUP(B64,'FOLHA RESUMIDA'!C:D,2,0)</f>
        <v>DILMA NEUZA DAS MERCES</v>
      </c>
    </row>
    <row r="65" spans="1:9">
      <c r="A65" s="84">
        <v>1</v>
      </c>
      <c r="B65" s="84">
        <v>1631</v>
      </c>
      <c r="C65" s="82" t="s">
        <v>63</v>
      </c>
      <c r="D65" s="85">
        <v>1876.7</v>
      </c>
      <c r="E65" s="85">
        <f t="shared" si="0"/>
        <v>775.06</v>
      </c>
      <c r="F65" s="78">
        <v>638.08000000000004</v>
      </c>
      <c r="G65" s="85">
        <v>463.56</v>
      </c>
      <c r="H65" s="85">
        <f t="shared" si="1"/>
        <v>1101.6400000000001</v>
      </c>
      <c r="I65" s="42" t="str">
        <f>VLOOKUP(B65,'FOLHA RESUMIDA'!C:D,2,0)</f>
        <v>GERSON MARTINS DA SILVA</v>
      </c>
    </row>
    <row r="66" spans="1:9">
      <c r="A66" s="84">
        <v>1</v>
      </c>
      <c r="B66" s="84">
        <v>1641</v>
      </c>
      <c r="C66" s="82" t="s">
        <v>64</v>
      </c>
      <c r="D66" s="85">
        <v>2260.2600000000002</v>
      </c>
      <c r="E66" s="85">
        <f t="shared" si="0"/>
        <v>614.11000000000013</v>
      </c>
      <c r="F66" s="78">
        <v>638.08000000000004</v>
      </c>
      <c r="G66" s="85">
        <v>1008.07</v>
      </c>
      <c r="H66" s="85">
        <f t="shared" si="1"/>
        <v>1646.15</v>
      </c>
      <c r="I66" s="42" t="str">
        <f>VLOOKUP(B66,'FOLHA RESUMIDA'!C:D,2,0)</f>
        <v>JOAO FELICIANO ALVES</v>
      </c>
    </row>
    <row r="67" spans="1:9">
      <c r="A67" s="84">
        <v>1</v>
      </c>
      <c r="B67" s="84">
        <v>1650</v>
      </c>
      <c r="C67" s="82" t="s">
        <v>65</v>
      </c>
      <c r="D67" s="85">
        <v>1791.78</v>
      </c>
      <c r="E67" s="85">
        <f t="shared" si="0"/>
        <v>1213.03</v>
      </c>
      <c r="F67" s="78">
        <v>578.75</v>
      </c>
      <c r="G67" s="85">
        <v>0</v>
      </c>
      <c r="H67" s="85">
        <f t="shared" si="1"/>
        <v>578.75</v>
      </c>
      <c r="I67" s="42" t="str">
        <f>VLOOKUP(B67,'FOLHA RESUMIDA'!C:D,2,0)</f>
        <v>JANETE MARIA DA SILVA</v>
      </c>
    </row>
    <row r="68" spans="1:9">
      <c r="A68" s="84">
        <v>1</v>
      </c>
      <c r="B68" s="84">
        <v>1652</v>
      </c>
      <c r="C68" s="82" t="s">
        <v>66</v>
      </c>
      <c r="D68" s="85">
        <v>3285.06</v>
      </c>
      <c r="E68" s="85">
        <f t="shared" si="0"/>
        <v>2652.7799999999997</v>
      </c>
      <c r="F68" s="78">
        <v>0</v>
      </c>
      <c r="G68" s="85">
        <v>632.28</v>
      </c>
      <c r="H68" s="85">
        <f t="shared" si="1"/>
        <v>632.28</v>
      </c>
      <c r="I68" s="42" t="str">
        <f>VLOOKUP(B68,'FOLHA RESUMIDA'!C:D,2,0)</f>
        <v>ROMILDO NUNES DIAS</v>
      </c>
    </row>
    <row r="69" spans="1:9">
      <c r="A69" s="84">
        <v>1</v>
      </c>
      <c r="B69" s="84">
        <v>1665</v>
      </c>
      <c r="C69" s="82" t="s">
        <v>67</v>
      </c>
      <c r="D69" s="85">
        <v>1876.7</v>
      </c>
      <c r="E69" s="85">
        <f t="shared" si="0"/>
        <v>1000.41</v>
      </c>
      <c r="F69" s="78">
        <v>638.08000000000004</v>
      </c>
      <c r="G69" s="85">
        <v>238.21</v>
      </c>
      <c r="H69" s="85">
        <f t="shared" si="1"/>
        <v>876.29000000000008</v>
      </c>
      <c r="I69" s="42" t="str">
        <f>VLOOKUP(B69,'FOLHA RESUMIDA'!C:D,2,0)</f>
        <v>LUZIA BERNARDO DE SOUSA</v>
      </c>
    </row>
    <row r="70" spans="1:9">
      <c r="A70" s="84">
        <v>1</v>
      </c>
      <c r="B70" s="84">
        <v>1672</v>
      </c>
      <c r="C70" s="82" t="s">
        <v>68</v>
      </c>
      <c r="D70" s="85">
        <v>1876.7</v>
      </c>
      <c r="E70" s="85">
        <f t="shared" ref="E70:E133" si="2">D70-H70</f>
        <v>723.7</v>
      </c>
      <c r="F70" s="78">
        <v>638.08000000000004</v>
      </c>
      <c r="G70" s="85">
        <v>514.91999999999996</v>
      </c>
      <c r="H70" s="85">
        <f t="shared" ref="H70:H133" si="3">F70+G70</f>
        <v>1153</v>
      </c>
      <c r="I70" s="42" t="str">
        <f>VLOOKUP(B70,'FOLHA RESUMIDA'!C:D,2,0)</f>
        <v>JOSE KENNEDY DA SILVA</v>
      </c>
    </row>
    <row r="71" spans="1:9">
      <c r="A71" s="84">
        <v>1</v>
      </c>
      <c r="B71" s="84">
        <v>1674</v>
      </c>
      <c r="C71" s="82" t="s">
        <v>69</v>
      </c>
      <c r="D71" s="85">
        <v>1543.95</v>
      </c>
      <c r="E71" s="85">
        <f t="shared" si="2"/>
        <v>634.97</v>
      </c>
      <c r="F71" s="78">
        <v>524.94000000000005</v>
      </c>
      <c r="G71" s="85">
        <v>384.04</v>
      </c>
      <c r="H71" s="85">
        <f t="shared" si="3"/>
        <v>908.98</v>
      </c>
      <c r="I71" s="42" t="str">
        <f>VLOOKUP(B71,'FOLHA RESUMIDA'!C:D,2,0)</f>
        <v>MARIA HELENA FERREIRA DA SILVA</v>
      </c>
    </row>
    <row r="72" spans="1:9">
      <c r="A72" s="84">
        <v>16</v>
      </c>
      <c r="B72" s="84">
        <v>1682</v>
      </c>
      <c r="C72" s="82" t="s">
        <v>444</v>
      </c>
      <c r="D72" s="85">
        <v>3269.44</v>
      </c>
      <c r="E72" s="85">
        <f t="shared" si="2"/>
        <v>963.17000000000007</v>
      </c>
      <c r="F72" s="78">
        <v>1111.6099999999999</v>
      </c>
      <c r="G72" s="85">
        <v>1194.6600000000001</v>
      </c>
      <c r="H72" s="85">
        <f t="shared" si="3"/>
        <v>2306.27</v>
      </c>
      <c r="I72" s="42" t="str">
        <f>VLOOKUP(B72,'FOLHA RESUMIDA'!C:D,2,0)</f>
        <v>MOISES MARTINS DE MELO NETO</v>
      </c>
    </row>
    <row r="73" spans="1:9">
      <c r="A73" s="84">
        <v>2</v>
      </c>
      <c r="B73" s="84">
        <v>1683</v>
      </c>
      <c r="C73" s="82" t="s">
        <v>482</v>
      </c>
      <c r="D73" s="85">
        <v>3269.44</v>
      </c>
      <c r="E73" s="85">
        <f t="shared" si="2"/>
        <v>1860.0700000000002</v>
      </c>
      <c r="F73" s="78">
        <v>1111.6099999999999</v>
      </c>
      <c r="G73" s="85">
        <v>297.76</v>
      </c>
      <c r="H73" s="85">
        <f t="shared" si="3"/>
        <v>1409.37</v>
      </c>
      <c r="I73" s="42" t="str">
        <f>VLOOKUP(B73,'FOLHA RESUMIDA'!C:D,2,0)</f>
        <v>ADEMIR LOPES DA SILVA</v>
      </c>
    </row>
    <row r="74" spans="1:9">
      <c r="A74" s="84">
        <v>51</v>
      </c>
      <c r="B74" s="84">
        <v>1726</v>
      </c>
      <c r="C74" s="82" t="s">
        <v>483</v>
      </c>
      <c r="D74" s="85">
        <v>3269.44</v>
      </c>
      <c r="E74" s="85">
        <f t="shared" si="2"/>
        <v>1218.3200000000002</v>
      </c>
      <c r="F74" s="78">
        <v>1111.6099999999999</v>
      </c>
      <c r="G74" s="85">
        <v>939.51</v>
      </c>
      <c r="H74" s="85">
        <f t="shared" si="3"/>
        <v>2051.12</v>
      </c>
      <c r="I74" s="42" t="str">
        <f>VLOOKUP(B74,'FOLHA RESUMIDA'!C:D,2,0)</f>
        <v>JOSE CARLOS VIEIRA</v>
      </c>
    </row>
    <row r="75" spans="1:9">
      <c r="A75" s="84">
        <v>1</v>
      </c>
      <c r="B75" s="84">
        <v>1741</v>
      </c>
      <c r="C75" s="82" t="s">
        <v>70</v>
      </c>
      <c r="D75" s="85">
        <v>2640.68</v>
      </c>
      <c r="E75" s="85">
        <f t="shared" si="2"/>
        <v>982.02999999999975</v>
      </c>
      <c r="F75" s="78">
        <v>897.83</v>
      </c>
      <c r="G75" s="85">
        <v>760.82</v>
      </c>
      <c r="H75" s="85">
        <f t="shared" si="3"/>
        <v>1658.65</v>
      </c>
      <c r="I75" s="42" t="str">
        <f>VLOOKUP(B75,'FOLHA RESUMIDA'!C:D,2,0)</f>
        <v>MARCONDES C  DE OLIVEIRA</v>
      </c>
    </row>
    <row r="76" spans="1:9">
      <c r="A76" s="84">
        <v>1</v>
      </c>
      <c r="B76" s="84">
        <v>1749</v>
      </c>
      <c r="C76" s="82" t="s">
        <v>71</v>
      </c>
      <c r="D76" s="85">
        <v>1868.82</v>
      </c>
      <c r="E76" s="85">
        <f t="shared" si="2"/>
        <v>587.03</v>
      </c>
      <c r="F76" s="78">
        <v>635.4</v>
      </c>
      <c r="G76" s="85">
        <v>646.39</v>
      </c>
      <c r="H76" s="85">
        <f t="shared" si="3"/>
        <v>1281.79</v>
      </c>
      <c r="I76" s="42" t="str">
        <f>VLOOKUP(B76,'FOLHA RESUMIDA'!C:D,2,0)</f>
        <v>MANOEL MARTINS LEITE NETO</v>
      </c>
    </row>
    <row r="77" spans="1:9">
      <c r="A77" s="84">
        <v>1</v>
      </c>
      <c r="B77" s="84">
        <v>1774</v>
      </c>
      <c r="C77" s="82" t="s">
        <v>72</v>
      </c>
      <c r="D77" s="85">
        <v>2156.4499999999998</v>
      </c>
      <c r="E77" s="85">
        <f t="shared" si="2"/>
        <v>494.06999999999971</v>
      </c>
      <c r="F77" s="78">
        <v>669.98</v>
      </c>
      <c r="G77" s="85">
        <v>992.4</v>
      </c>
      <c r="H77" s="85">
        <f t="shared" si="3"/>
        <v>1662.38</v>
      </c>
      <c r="I77" s="42" t="str">
        <f>VLOOKUP(B77,'FOLHA RESUMIDA'!C:D,2,0)</f>
        <v>FRANCISCO DE ASSIS BEZERRA</v>
      </c>
    </row>
    <row r="78" spans="1:9">
      <c r="A78" s="84">
        <v>1</v>
      </c>
      <c r="B78" s="84">
        <v>1794</v>
      </c>
      <c r="C78" s="82" t="s">
        <v>73</v>
      </c>
      <c r="D78" s="85">
        <v>4101.33</v>
      </c>
      <c r="E78" s="85">
        <f t="shared" si="2"/>
        <v>2222.1899999999996</v>
      </c>
      <c r="F78" s="78">
        <v>1198.1500000000001</v>
      </c>
      <c r="G78" s="85">
        <v>680.99</v>
      </c>
      <c r="H78" s="85">
        <f t="shared" si="3"/>
        <v>1879.14</v>
      </c>
      <c r="I78" s="42" t="str">
        <f>VLOOKUP(B78,'FOLHA RESUMIDA'!C:D,2,0)</f>
        <v>LUCIENE MARIA DE ANDRADE</v>
      </c>
    </row>
    <row r="79" spans="1:9">
      <c r="A79" s="84">
        <v>1</v>
      </c>
      <c r="B79" s="84">
        <v>1796</v>
      </c>
      <c r="C79" s="82" t="s">
        <v>74</v>
      </c>
      <c r="D79" s="85">
        <v>1681.19</v>
      </c>
      <c r="E79" s="85">
        <f t="shared" si="2"/>
        <v>478.90000000000009</v>
      </c>
      <c r="F79" s="78">
        <v>524.94000000000005</v>
      </c>
      <c r="G79" s="85">
        <v>677.35</v>
      </c>
      <c r="H79" s="85">
        <f t="shared" si="3"/>
        <v>1202.29</v>
      </c>
      <c r="I79" s="42" t="str">
        <f>VLOOKUP(B79,'FOLHA RESUMIDA'!C:D,2,0)</f>
        <v>NEUZA ANUNCIACAO COELHO</v>
      </c>
    </row>
    <row r="80" spans="1:9">
      <c r="A80" s="84">
        <v>1</v>
      </c>
      <c r="B80" s="84">
        <v>1809</v>
      </c>
      <c r="C80" s="82" t="s">
        <v>75</v>
      </c>
      <c r="D80" s="85">
        <v>3149.28</v>
      </c>
      <c r="E80" s="85">
        <f t="shared" si="2"/>
        <v>851.07000000000016</v>
      </c>
      <c r="F80" s="78">
        <v>894.07</v>
      </c>
      <c r="G80" s="85">
        <v>1404.14</v>
      </c>
      <c r="H80" s="85">
        <f t="shared" si="3"/>
        <v>2298.21</v>
      </c>
      <c r="I80" s="42" t="str">
        <f>VLOOKUP(B80,'FOLHA RESUMIDA'!C:D,2,0)</f>
        <v>JOSE IRANILDO DE ANDRADE SILVA</v>
      </c>
    </row>
    <row r="81" spans="1:9">
      <c r="A81" s="84">
        <v>1</v>
      </c>
      <c r="B81" s="84">
        <v>1821</v>
      </c>
      <c r="C81" s="82" t="s">
        <v>76</v>
      </c>
      <c r="D81" s="85">
        <v>3341.06</v>
      </c>
      <c r="E81" s="85">
        <f t="shared" si="2"/>
        <v>1822.9499999999998</v>
      </c>
      <c r="F81" s="78">
        <v>1135.96</v>
      </c>
      <c r="G81" s="85">
        <v>382.15</v>
      </c>
      <c r="H81" s="85">
        <f t="shared" si="3"/>
        <v>1518.1100000000001</v>
      </c>
      <c r="I81" s="42" t="str">
        <f>VLOOKUP(B81,'FOLHA RESUMIDA'!C:D,2,0)</f>
        <v>CARLOS STENIO DE DEUS</v>
      </c>
    </row>
    <row r="82" spans="1:9">
      <c r="A82" s="84">
        <v>1</v>
      </c>
      <c r="B82" s="84">
        <v>1822</v>
      </c>
      <c r="C82" s="82" t="s">
        <v>77</v>
      </c>
      <c r="D82" s="85">
        <v>1400.41</v>
      </c>
      <c r="E82" s="85">
        <f t="shared" si="2"/>
        <v>157.52999999999997</v>
      </c>
      <c r="F82" s="78">
        <v>476.14</v>
      </c>
      <c r="G82" s="85">
        <v>766.74</v>
      </c>
      <c r="H82" s="85">
        <f t="shared" si="3"/>
        <v>1242.8800000000001</v>
      </c>
      <c r="I82" s="42" t="str">
        <f>VLOOKUP(B82,'FOLHA RESUMIDA'!C:D,2,0)</f>
        <v>GILMAR BEZERRA DE OLIVEIRA</v>
      </c>
    </row>
    <row r="83" spans="1:9">
      <c r="A83" s="84">
        <v>1</v>
      </c>
      <c r="B83" s="84">
        <v>1906</v>
      </c>
      <c r="C83" s="82" t="s">
        <v>78</v>
      </c>
      <c r="D83" s="85">
        <v>2899.18</v>
      </c>
      <c r="E83" s="85">
        <f t="shared" si="2"/>
        <v>1282.7999999999997</v>
      </c>
      <c r="F83" s="78">
        <v>985.72</v>
      </c>
      <c r="G83" s="85">
        <v>630.66</v>
      </c>
      <c r="H83" s="85">
        <f t="shared" si="3"/>
        <v>1616.38</v>
      </c>
      <c r="I83" s="42" t="str">
        <f>VLOOKUP(B83,'FOLHA RESUMIDA'!C:D,2,0)</f>
        <v>IZABEL CRISTINA F DE ARRUDA</v>
      </c>
    </row>
    <row r="84" spans="1:9">
      <c r="A84" s="84">
        <v>1</v>
      </c>
      <c r="B84" s="84">
        <v>1907</v>
      </c>
      <c r="C84" s="82" t="s">
        <v>79</v>
      </c>
      <c r="D84" s="85">
        <v>5694.08</v>
      </c>
      <c r="E84" s="85">
        <f t="shared" si="2"/>
        <v>2981.29</v>
      </c>
      <c r="F84" s="78">
        <v>1935.99</v>
      </c>
      <c r="G84" s="85">
        <v>776.8</v>
      </c>
      <c r="H84" s="85">
        <f t="shared" si="3"/>
        <v>2712.79</v>
      </c>
      <c r="I84" s="42" t="str">
        <f>VLOOKUP(B84,'FOLHA RESUMIDA'!C:D,2,0)</f>
        <v>SUELY RICARDO DE FIGUEIREDO</v>
      </c>
    </row>
    <row r="85" spans="1:9">
      <c r="A85" s="84">
        <v>1</v>
      </c>
      <c r="B85" s="84">
        <v>1908</v>
      </c>
      <c r="C85" s="82" t="s">
        <v>80</v>
      </c>
      <c r="D85" s="85">
        <v>16958.150000000001</v>
      </c>
      <c r="E85" s="85">
        <f t="shared" si="2"/>
        <v>8311.090000000002</v>
      </c>
      <c r="F85" s="78">
        <v>0</v>
      </c>
      <c r="G85" s="85">
        <v>8647.06</v>
      </c>
      <c r="H85" s="85">
        <f t="shared" si="3"/>
        <v>8647.06</v>
      </c>
      <c r="I85" s="42" t="str">
        <f>VLOOKUP(B85,'FOLHA RESUMIDA'!C:D,2,0)</f>
        <v>LUCIA MARIA ARAUJO LAVOR</v>
      </c>
    </row>
    <row r="86" spans="1:9">
      <c r="A86" s="84">
        <v>1</v>
      </c>
      <c r="B86" s="84">
        <v>1909</v>
      </c>
      <c r="C86" s="82" t="s">
        <v>81</v>
      </c>
      <c r="D86" s="85">
        <v>3010.28</v>
      </c>
      <c r="E86" s="85">
        <f t="shared" si="2"/>
        <v>564.36000000000013</v>
      </c>
      <c r="F86" s="78">
        <v>855.08</v>
      </c>
      <c r="G86" s="85">
        <v>1590.84</v>
      </c>
      <c r="H86" s="85">
        <f t="shared" si="3"/>
        <v>2445.92</v>
      </c>
      <c r="I86" s="42" t="str">
        <f>VLOOKUP(B86,'FOLHA RESUMIDA'!C:D,2,0)</f>
        <v>IVANILDO BATISTA DA SILVA</v>
      </c>
    </row>
    <row r="87" spans="1:9">
      <c r="A87" s="84">
        <v>14</v>
      </c>
      <c r="B87" s="84">
        <v>1916</v>
      </c>
      <c r="C87" s="82" t="s">
        <v>440</v>
      </c>
      <c r="D87" s="85">
        <v>4036.49</v>
      </c>
      <c r="E87" s="85">
        <f t="shared" si="2"/>
        <v>3354.9799999999996</v>
      </c>
      <c r="F87" s="78">
        <v>0</v>
      </c>
      <c r="G87" s="85">
        <v>681.51</v>
      </c>
      <c r="H87" s="85">
        <f t="shared" si="3"/>
        <v>681.51</v>
      </c>
      <c r="I87" s="42" t="str">
        <f>VLOOKUP(B87,'FOLHA RESUMIDA'!C:D,2,0)</f>
        <v>FABIOLA ALBUQUERQUE PINHEIRO</v>
      </c>
    </row>
    <row r="88" spans="1:9">
      <c r="A88" s="84">
        <v>1</v>
      </c>
      <c r="B88" s="84">
        <v>1921</v>
      </c>
      <c r="C88" s="82" t="s">
        <v>82</v>
      </c>
      <c r="D88" s="85">
        <v>9680.6299999999992</v>
      </c>
      <c r="E88" s="85">
        <f t="shared" si="2"/>
        <v>3151.2299999999996</v>
      </c>
      <c r="F88" s="78">
        <v>3291.41</v>
      </c>
      <c r="G88" s="85">
        <v>3237.99</v>
      </c>
      <c r="H88" s="85">
        <f t="shared" si="3"/>
        <v>6529.4</v>
      </c>
      <c r="I88" s="42" t="str">
        <f>VLOOKUP(B88,'FOLHA RESUMIDA'!C:D,2,0)</f>
        <v>MARCIA APARECIDA DA SILVA</v>
      </c>
    </row>
    <row r="89" spans="1:9">
      <c r="A89" s="84">
        <v>1</v>
      </c>
      <c r="B89" s="84">
        <v>1924</v>
      </c>
      <c r="C89" s="82" t="s">
        <v>83</v>
      </c>
      <c r="D89" s="85">
        <v>6735.41</v>
      </c>
      <c r="E89" s="85">
        <f t="shared" si="2"/>
        <v>2855.8</v>
      </c>
      <c r="F89" s="78">
        <v>2007.85</v>
      </c>
      <c r="G89" s="85">
        <v>1871.76</v>
      </c>
      <c r="H89" s="85">
        <f t="shared" si="3"/>
        <v>3879.6099999999997</v>
      </c>
      <c r="I89" s="42" t="str">
        <f>VLOOKUP(B89,'FOLHA RESUMIDA'!C:D,2,0)</f>
        <v>CARLOS HENRIQUE LIMA DE MELO</v>
      </c>
    </row>
    <row r="90" spans="1:9">
      <c r="A90" s="84">
        <v>1</v>
      </c>
      <c r="B90" s="84">
        <v>1927</v>
      </c>
      <c r="C90" s="82" t="s">
        <v>84</v>
      </c>
      <c r="D90" s="85">
        <v>7391.08</v>
      </c>
      <c r="E90" s="85">
        <f t="shared" si="2"/>
        <v>2845.1899999999996</v>
      </c>
      <c r="F90" s="78">
        <v>1492.97</v>
      </c>
      <c r="G90" s="85">
        <v>3052.92</v>
      </c>
      <c r="H90" s="85">
        <f t="shared" si="3"/>
        <v>4545.8900000000003</v>
      </c>
      <c r="I90" s="42" t="str">
        <f>VLOOKUP(B90,'FOLHA RESUMIDA'!C:D,2,0)</f>
        <v>RITA DE CASSIA CHAGAS</v>
      </c>
    </row>
    <row r="91" spans="1:9">
      <c r="A91" s="84">
        <v>1</v>
      </c>
      <c r="B91" s="84">
        <v>1932</v>
      </c>
      <c r="C91" s="82" t="s">
        <v>85</v>
      </c>
      <c r="D91" s="85">
        <v>5591.03</v>
      </c>
      <c r="E91" s="85">
        <f t="shared" si="2"/>
        <v>2084.1699999999996</v>
      </c>
      <c r="F91" s="78">
        <v>1900.95</v>
      </c>
      <c r="G91" s="85">
        <v>1605.91</v>
      </c>
      <c r="H91" s="85">
        <f t="shared" si="3"/>
        <v>3506.86</v>
      </c>
      <c r="I91" s="42" t="str">
        <f>VLOOKUP(B91,'FOLHA RESUMIDA'!C:D,2,0)</f>
        <v>ROSILENE MARIA ANACLETO</v>
      </c>
    </row>
    <row r="92" spans="1:9">
      <c r="A92" s="84">
        <v>1</v>
      </c>
      <c r="B92" s="84">
        <v>1937</v>
      </c>
      <c r="C92" s="82" t="s">
        <v>86</v>
      </c>
      <c r="D92" s="85">
        <v>2717.03</v>
      </c>
      <c r="E92" s="85">
        <f t="shared" si="2"/>
        <v>1092.0200000000002</v>
      </c>
      <c r="F92" s="78">
        <v>923.79</v>
      </c>
      <c r="G92" s="85">
        <v>701.22</v>
      </c>
      <c r="H92" s="85">
        <f t="shared" si="3"/>
        <v>1625.01</v>
      </c>
      <c r="I92" s="42" t="str">
        <f>VLOOKUP(B92,'FOLHA RESUMIDA'!C:D,2,0)</f>
        <v>RILDA MARIA DA SILVA</v>
      </c>
    </row>
    <row r="93" spans="1:9">
      <c r="A93" s="84">
        <v>1</v>
      </c>
      <c r="B93" s="84">
        <v>1980</v>
      </c>
      <c r="C93" s="82" t="s">
        <v>87</v>
      </c>
      <c r="D93" s="85">
        <v>10284.67</v>
      </c>
      <c r="E93" s="85">
        <f t="shared" si="2"/>
        <v>3060.6800000000003</v>
      </c>
      <c r="F93" s="78">
        <v>3496.79</v>
      </c>
      <c r="G93" s="85">
        <v>3727.2</v>
      </c>
      <c r="H93" s="85">
        <f t="shared" si="3"/>
        <v>7223.99</v>
      </c>
      <c r="I93" s="42" t="str">
        <f>VLOOKUP(B93,'FOLHA RESUMIDA'!C:D,2,0)</f>
        <v>MANOEL NETO DINIZ</v>
      </c>
    </row>
    <row r="94" spans="1:9">
      <c r="A94" s="84">
        <v>1</v>
      </c>
      <c r="B94" s="84">
        <v>1988</v>
      </c>
      <c r="C94" s="82" t="s">
        <v>88</v>
      </c>
      <c r="D94" s="85">
        <v>3608.13</v>
      </c>
      <c r="E94" s="85">
        <f t="shared" si="2"/>
        <v>1040.4700000000003</v>
      </c>
      <c r="F94" s="78">
        <v>1226.76</v>
      </c>
      <c r="G94" s="85">
        <v>1340.9</v>
      </c>
      <c r="H94" s="85">
        <f t="shared" si="3"/>
        <v>2567.66</v>
      </c>
      <c r="I94" s="42" t="str">
        <f>VLOOKUP(B94,'FOLHA RESUMIDA'!C:D,2,0)</f>
        <v>FRANCISCA CARVALHO NASCIMENTO</v>
      </c>
    </row>
    <row r="95" spans="1:9">
      <c r="A95" s="84">
        <v>1</v>
      </c>
      <c r="B95" s="84">
        <v>1994</v>
      </c>
      <c r="C95" s="82" t="s">
        <v>89</v>
      </c>
      <c r="D95" s="85">
        <v>3836.38</v>
      </c>
      <c r="E95" s="85">
        <f t="shared" si="2"/>
        <v>1137</v>
      </c>
      <c r="F95" s="78">
        <v>1304.3699999999999</v>
      </c>
      <c r="G95" s="85">
        <v>1395.01</v>
      </c>
      <c r="H95" s="85">
        <f t="shared" si="3"/>
        <v>2699.38</v>
      </c>
      <c r="I95" s="42" t="str">
        <f>VLOOKUP(B95,'FOLHA RESUMIDA'!C:D,2,0)</f>
        <v>PAULO JOSE DA SILVA</v>
      </c>
    </row>
    <row r="96" spans="1:9">
      <c r="A96" s="84">
        <v>1</v>
      </c>
      <c r="B96" s="84">
        <v>1999</v>
      </c>
      <c r="C96" s="82" t="s">
        <v>90</v>
      </c>
      <c r="D96" s="85">
        <v>2163.4</v>
      </c>
      <c r="E96" s="85">
        <f t="shared" si="2"/>
        <v>1001.3000000000002</v>
      </c>
      <c r="F96" s="78">
        <v>735.56</v>
      </c>
      <c r="G96" s="85">
        <v>426.54</v>
      </c>
      <c r="H96" s="85">
        <f t="shared" si="3"/>
        <v>1162.0999999999999</v>
      </c>
      <c r="I96" s="42" t="str">
        <f>VLOOKUP(B96,'FOLHA RESUMIDA'!C:D,2,0)</f>
        <v>ELIAS RIBEIRO DA SILVA FILHO</v>
      </c>
    </row>
    <row r="97" spans="1:9">
      <c r="A97" s="84">
        <v>1</v>
      </c>
      <c r="B97" s="84">
        <v>2008</v>
      </c>
      <c r="C97" s="82" t="s">
        <v>91</v>
      </c>
      <c r="D97" s="85">
        <v>2911.36</v>
      </c>
      <c r="E97" s="85">
        <f t="shared" si="2"/>
        <v>330.86999999999989</v>
      </c>
      <c r="F97" s="78">
        <v>989.86</v>
      </c>
      <c r="G97" s="85">
        <v>1590.63</v>
      </c>
      <c r="H97" s="85">
        <f t="shared" si="3"/>
        <v>2580.4900000000002</v>
      </c>
      <c r="I97" s="42" t="str">
        <f>VLOOKUP(B97,'FOLHA RESUMIDA'!C:D,2,0)</f>
        <v>AMAURI GONCALO DA SILVA</v>
      </c>
    </row>
    <row r="98" spans="1:9">
      <c r="A98" s="84">
        <v>1</v>
      </c>
      <c r="B98" s="84">
        <v>2014</v>
      </c>
      <c r="C98" s="82" t="s">
        <v>92</v>
      </c>
      <c r="D98" s="85">
        <v>1970.53</v>
      </c>
      <c r="E98" s="85">
        <f t="shared" si="2"/>
        <v>481.07999999999993</v>
      </c>
      <c r="F98" s="78">
        <v>669.98</v>
      </c>
      <c r="G98" s="85">
        <v>819.47</v>
      </c>
      <c r="H98" s="85">
        <f t="shared" si="3"/>
        <v>1489.45</v>
      </c>
      <c r="I98" s="42" t="str">
        <f>VLOOKUP(B98,'FOLHA RESUMIDA'!C:D,2,0)</f>
        <v>SOLANGE NASCIMENTO DE LIMA</v>
      </c>
    </row>
    <row r="99" spans="1:9">
      <c r="A99" s="84">
        <v>1</v>
      </c>
      <c r="B99" s="84">
        <v>2015</v>
      </c>
      <c r="C99" s="82" t="s">
        <v>93</v>
      </c>
      <c r="D99" s="85">
        <v>8594.8799999999992</v>
      </c>
      <c r="E99" s="85">
        <f t="shared" si="2"/>
        <v>2952.1799999999985</v>
      </c>
      <c r="F99" s="78">
        <v>2922.26</v>
      </c>
      <c r="G99" s="85">
        <v>2720.44</v>
      </c>
      <c r="H99" s="85">
        <f t="shared" si="3"/>
        <v>5642.7000000000007</v>
      </c>
      <c r="I99" s="42" t="str">
        <f>VLOOKUP(B99,'FOLHA RESUMIDA'!C:D,2,0)</f>
        <v>MARIA SANDRA PONTES MENDONCA</v>
      </c>
    </row>
    <row r="100" spans="1:9">
      <c r="A100" s="84">
        <v>1</v>
      </c>
      <c r="B100" s="84">
        <v>2019</v>
      </c>
      <c r="C100" s="82" t="s">
        <v>94</v>
      </c>
      <c r="D100" s="85">
        <v>1779.83</v>
      </c>
      <c r="E100" s="85">
        <f t="shared" si="2"/>
        <v>406.83999999999992</v>
      </c>
      <c r="F100" s="78">
        <v>605.14</v>
      </c>
      <c r="G100" s="85">
        <v>767.85</v>
      </c>
      <c r="H100" s="85">
        <f t="shared" si="3"/>
        <v>1372.99</v>
      </c>
      <c r="I100" s="42" t="str">
        <f>VLOOKUP(B100,'FOLHA RESUMIDA'!C:D,2,0)</f>
        <v>MARCOS DO NASCIMENTO</v>
      </c>
    </row>
    <row r="101" spans="1:9">
      <c r="A101" s="84">
        <v>1</v>
      </c>
      <c r="B101" s="84">
        <v>2038</v>
      </c>
      <c r="C101" s="82" t="s">
        <v>95</v>
      </c>
      <c r="D101" s="85">
        <v>3001.22</v>
      </c>
      <c r="E101" s="85">
        <f t="shared" si="2"/>
        <v>1381.75</v>
      </c>
      <c r="F101" s="78">
        <v>1020.41</v>
      </c>
      <c r="G101" s="85">
        <v>599.05999999999995</v>
      </c>
      <c r="H101" s="85">
        <f t="shared" si="3"/>
        <v>1619.4699999999998</v>
      </c>
      <c r="I101" s="42" t="str">
        <f>VLOOKUP(B101,'FOLHA RESUMIDA'!C:D,2,0)</f>
        <v>IRONILDA FERREIRA DA SILVA</v>
      </c>
    </row>
    <row r="102" spans="1:9">
      <c r="A102" s="84">
        <v>1</v>
      </c>
      <c r="B102" s="84">
        <v>2043</v>
      </c>
      <c r="C102" s="82" t="s">
        <v>96</v>
      </c>
      <c r="D102" s="85">
        <v>3501.69</v>
      </c>
      <c r="E102" s="85">
        <f t="shared" si="2"/>
        <v>818.01000000000022</v>
      </c>
      <c r="F102" s="78">
        <v>855.08</v>
      </c>
      <c r="G102" s="85">
        <v>1828.6</v>
      </c>
      <c r="H102" s="85">
        <f t="shared" si="3"/>
        <v>2683.68</v>
      </c>
      <c r="I102" s="42" t="str">
        <f>VLOOKUP(B102,'FOLHA RESUMIDA'!C:D,2,0)</f>
        <v>JOAO LUIZ BRAGA DE PONTES</v>
      </c>
    </row>
    <row r="103" spans="1:9">
      <c r="A103" s="84">
        <v>1</v>
      </c>
      <c r="B103" s="84">
        <v>2052</v>
      </c>
      <c r="C103" s="82" t="s">
        <v>97</v>
      </c>
      <c r="D103" s="85">
        <v>3864.55</v>
      </c>
      <c r="E103" s="85">
        <f t="shared" si="2"/>
        <v>2874.69</v>
      </c>
      <c r="F103" s="78">
        <v>989.86</v>
      </c>
      <c r="G103" s="85">
        <v>0</v>
      </c>
      <c r="H103" s="85">
        <f t="shared" si="3"/>
        <v>989.86</v>
      </c>
      <c r="I103" s="42" t="str">
        <f>VLOOKUP(B103,'FOLHA RESUMIDA'!C:D,2,0)</f>
        <v>JOSE FERNANDO PEREIRA DA COSTA</v>
      </c>
    </row>
    <row r="104" spans="1:9">
      <c r="A104" s="84">
        <v>1</v>
      </c>
      <c r="B104" s="84">
        <v>2063</v>
      </c>
      <c r="C104" s="82" t="s">
        <v>98</v>
      </c>
      <c r="D104" s="85">
        <v>12169.96</v>
      </c>
      <c r="E104" s="85">
        <f t="shared" si="2"/>
        <v>5124.6399999999994</v>
      </c>
      <c r="F104" s="78">
        <v>4137.79</v>
      </c>
      <c r="G104" s="85">
        <v>2907.53</v>
      </c>
      <c r="H104" s="85">
        <f t="shared" si="3"/>
        <v>7045.32</v>
      </c>
      <c r="I104" s="42" t="str">
        <f>VLOOKUP(B104,'FOLHA RESUMIDA'!C:D,2,0)</f>
        <v>JOAQUIM PEDRO CARNEIRO C NETO</v>
      </c>
    </row>
    <row r="105" spans="1:9">
      <c r="A105" s="84">
        <v>1</v>
      </c>
      <c r="B105" s="84">
        <v>2069</v>
      </c>
      <c r="C105" s="82" t="s">
        <v>99</v>
      </c>
      <c r="D105" s="85">
        <v>15520.32</v>
      </c>
      <c r="E105" s="85">
        <f t="shared" si="2"/>
        <v>5251.84</v>
      </c>
      <c r="F105" s="78">
        <v>5276.91</v>
      </c>
      <c r="G105" s="85">
        <v>4991.57</v>
      </c>
      <c r="H105" s="85">
        <f t="shared" si="3"/>
        <v>10268.48</v>
      </c>
      <c r="I105" s="42" t="str">
        <f>VLOOKUP(B105,'FOLHA RESUMIDA'!C:D,2,0)</f>
        <v>SELMA VERONICA VIEIRA RAMOS</v>
      </c>
    </row>
    <row r="106" spans="1:9">
      <c r="A106" s="84">
        <v>1</v>
      </c>
      <c r="B106" s="84">
        <v>2079</v>
      </c>
      <c r="C106" s="82" t="s">
        <v>100</v>
      </c>
      <c r="D106" s="85">
        <v>2519.2399999999998</v>
      </c>
      <c r="E106" s="85">
        <f t="shared" si="2"/>
        <v>1233.4099999999999</v>
      </c>
      <c r="F106" s="78">
        <v>855.08</v>
      </c>
      <c r="G106" s="85">
        <v>430.75</v>
      </c>
      <c r="H106" s="85">
        <f t="shared" si="3"/>
        <v>1285.83</v>
      </c>
      <c r="I106" s="42" t="str">
        <f>VLOOKUP(B106,'FOLHA RESUMIDA'!C:D,2,0)</f>
        <v>SANDRO JOSE MARTINS</v>
      </c>
    </row>
    <row r="107" spans="1:9">
      <c r="A107" s="84">
        <v>1</v>
      </c>
      <c r="B107" s="84">
        <v>2086</v>
      </c>
      <c r="C107" s="82" t="s">
        <v>101</v>
      </c>
      <c r="D107" s="85">
        <v>2179.39</v>
      </c>
      <c r="E107" s="85">
        <f t="shared" si="2"/>
        <v>472.73</v>
      </c>
      <c r="F107" s="78">
        <v>740.99</v>
      </c>
      <c r="G107" s="85">
        <v>965.67</v>
      </c>
      <c r="H107" s="85">
        <f t="shared" si="3"/>
        <v>1706.6599999999999</v>
      </c>
      <c r="I107" s="42" t="str">
        <f>VLOOKUP(B107,'FOLHA RESUMIDA'!C:D,2,0)</f>
        <v>ALBANITA LUCIANA DA SILVA</v>
      </c>
    </row>
    <row r="108" spans="1:9">
      <c r="A108" s="84">
        <v>1</v>
      </c>
      <c r="B108" s="84">
        <v>2092</v>
      </c>
      <c r="C108" s="82" t="s">
        <v>102</v>
      </c>
      <c r="D108" s="85">
        <v>1962.27</v>
      </c>
      <c r="E108" s="85">
        <f t="shared" si="2"/>
        <v>794.78</v>
      </c>
      <c r="F108" s="78">
        <v>667.17</v>
      </c>
      <c r="G108" s="85">
        <v>500.32</v>
      </c>
      <c r="H108" s="85">
        <f t="shared" si="3"/>
        <v>1167.49</v>
      </c>
      <c r="I108" s="42" t="str">
        <f>VLOOKUP(B108,'FOLHA RESUMIDA'!C:D,2,0)</f>
        <v>REINALDO PEREIRA DA SILVA</v>
      </c>
    </row>
    <row r="109" spans="1:9">
      <c r="A109" s="84">
        <v>1</v>
      </c>
      <c r="B109" s="84">
        <v>2093</v>
      </c>
      <c r="C109" s="82" t="s">
        <v>103</v>
      </c>
      <c r="D109" s="85">
        <v>2050.13</v>
      </c>
      <c r="E109" s="85">
        <f t="shared" si="2"/>
        <v>1355.2000000000003</v>
      </c>
      <c r="F109" s="78">
        <v>605.14</v>
      </c>
      <c r="G109" s="85">
        <v>89.79</v>
      </c>
      <c r="H109" s="85">
        <f t="shared" si="3"/>
        <v>694.93</v>
      </c>
      <c r="I109" s="42" t="str">
        <f>VLOOKUP(B109,'FOLHA RESUMIDA'!C:D,2,0)</f>
        <v>GILBERTO RIBEIRO DA SILVA</v>
      </c>
    </row>
    <row r="110" spans="1:9">
      <c r="A110" s="84">
        <v>2</v>
      </c>
      <c r="B110" s="84">
        <v>2096</v>
      </c>
      <c r="C110" s="82" t="s">
        <v>432</v>
      </c>
      <c r="D110" s="85">
        <v>3269.44</v>
      </c>
      <c r="E110" s="85">
        <f t="shared" si="2"/>
        <v>1121.02</v>
      </c>
      <c r="F110" s="78">
        <v>1111.6099999999999</v>
      </c>
      <c r="G110" s="85">
        <v>1036.81</v>
      </c>
      <c r="H110" s="85">
        <f t="shared" si="3"/>
        <v>2148.42</v>
      </c>
      <c r="I110" s="42" t="str">
        <f>VLOOKUP(B110,'FOLHA RESUMIDA'!C:D,2,0)</f>
        <v>MARCELO MORAIS DE OLIVEIRA</v>
      </c>
    </row>
    <row r="111" spans="1:9">
      <c r="A111" s="84">
        <v>1</v>
      </c>
      <c r="B111" s="84">
        <v>2101</v>
      </c>
      <c r="C111" s="82" t="s">
        <v>104</v>
      </c>
      <c r="D111" s="85">
        <v>2514.9499999999998</v>
      </c>
      <c r="E111" s="85">
        <f t="shared" si="2"/>
        <v>1170.0299999999997</v>
      </c>
      <c r="F111" s="78">
        <v>855.08</v>
      </c>
      <c r="G111" s="85">
        <v>489.84</v>
      </c>
      <c r="H111" s="85">
        <f t="shared" si="3"/>
        <v>1344.92</v>
      </c>
      <c r="I111" s="42" t="str">
        <f>VLOOKUP(B111,'FOLHA RESUMIDA'!C:D,2,0)</f>
        <v>JOSE LUCIANO CANDIDO DA SILVA</v>
      </c>
    </row>
    <row r="112" spans="1:9">
      <c r="A112" s="84">
        <v>16</v>
      </c>
      <c r="B112" s="84">
        <v>2115</v>
      </c>
      <c r="C112" s="82" t="s">
        <v>445</v>
      </c>
      <c r="D112" s="85">
        <v>3269.44</v>
      </c>
      <c r="E112" s="85">
        <f t="shared" si="2"/>
        <v>843.58000000000038</v>
      </c>
      <c r="F112" s="78">
        <v>1111.6099999999999</v>
      </c>
      <c r="G112" s="85">
        <v>1314.25</v>
      </c>
      <c r="H112" s="85">
        <f t="shared" si="3"/>
        <v>2425.8599999999997</v>
      </c>
      <c r="I112" s="42" t="str">
        <f>VLOOKUP(B112,'FOLHA RESUMIDA'!C:D,2,0)</f>
        <v>SEVERINO JOSE RAMOS DE SOUZA</v>
      </c>
    </row>
    <row r="113" spans="1:9">
      <c r="A113" s="84">
        <v>1</v>
      </c>
      <c r="B113" s="84">
        <v>2117</v>
      </c>
      <c r="C113" s="82" t="s">
        <v>105</v>
      </c>
      <c r="D113" s="85">
        <v>1876.7</v>
      </c>
      <c r="E113" s="85">
        <f t="shared" si="2"/>
        <v>322.41000000000008</v>
      </c>
      <c r="F113" s="78">
        <v>638.08000000000004</v>
      </c>
      <c r="G113" s="85">
        <v>916.21</v>
      </c>
      <c r="H113" s="85">
        <f t="shared" si="3"/>
        <v>1554.29</v>
      </c>
      <c r="I113" s="42" t="str">
        <f>VLOOKUP(B113,'FOLHA RESUMIDA'!C:D,2,0)</f>
        <v>WILSON JOSE QUEIROZ DE LIMA</v>
      </c>
    </row>
    <row r="114" spans="1:9">
      <c r="A114" s="84">
        <v>1</v>
      </c>
      <c r="B114" s="84">
        <v>2120</v>
      </c>
      <c r="C114" s="82" t="s">
        <v>106</v>
      </c>
      <c r="D114" s="85">
        <v>1994.99</v>
      </c>
      <c r="E114" s="85">
        <f t="shared" si="2"/>
        <v>637.06000000000017</v>
      </c>
      <c r="F114" s="78">
        <v>678.3</v>
      </c>
      <c r="G114" s="85">
        <v>679.63</v>
      </c>
      <c r="H114" s="85">
        <f t="shared" si="3"/>
        <v>1357.9299999999998</v>
      </c>
      <c r="I114" s="42" t="str">
        <f>VLOOKUP(B114,'FOLHA RESUMIDA'!C:D,2,0)</f>
        <v>ANTONIO SOARES DE MELO</v>
      </c>
    </row>
    <row r="115" spans="1:9">
      <c r="A115" s="84">
        <v>1</v>
      </c>
      <c r="B115" s="84">
        <v>2121</v>
      </c>
      <c r="C115" s="82" t="s">
        <v>107</v>
      </c>
      <c r="D115" s="85">
        <v>1779.84</v>
      </c>
      <c r="E115" s="85">
        <f t="shared" si="2"/>
        <v>614.82999999999993</v>
      </c>
      <c r="F115" s="78">
        <v>605.14</v>
      </c>
      <c r="G115" s="85">
        <v>559.87</v>
      </c>
      <c r="H115" s="85">
        <f t="shared" si="3"/>
        <v>1165.01</v>
      </c>
      <c r="I115" s="42" t="str">
        <f>VLOOKUP(B115,'FOLHA RESUMIDA'!C:D,2,0)</f>
        <v>SAMUEL MAURICIO</v>
      </c>
    </row>
    <row r="116" spans="1:9">
      <c r="A116" s="84">
        <v>1</v>
      </c>
      <c r="B116" s="84">
        <v>2122</v>
      </c>
      <c r="C116" s="82" t="s">
        <v>108</v>
      </c>
      <c r="D116" s="85">
        <v>1779.83</v>
      </c>
      <c r="E116" s="85">
        <f t="shared" si="2"/>
        <v>977.16</v>
      </c>
      <c r="F116" s="78">
        <v>605.14</v>
      </c>
      <c r="G116" s="85">
        <v>197.53</v>
      </c>
      <c r="H116" s="85">
        <f t="shared" si="3"/>
        <v>802.67</v>
      </c>
      <c r="I116" s="42" t="str">
        <f>VLOOKUP(B116,'FOLHA RESUMIDA'!C:D,2,0)</f>
        <v>JOSE MARIO MACHADO G  LINS</v>
      </c>
    </row>
    <row r="117" spans="1:9">
      <c r="A117" s="84">
        <v>10</v>
      </c>
      <c r="B117" s="84">
        <v>2124</v>
      </c>
      <c r="C117" s="82" t="s">
        <v>436</v>
      </c>
      <c r="D117" s="85">
        <v>3269.44</v>
      </c>
      <c r="E117" s="85">
        <f t="shared" si="2"/>
        <v>848.84000000000015</v>
      </c>
      <c r="F117" s="78">
        <v>1111.6099999999999</v>
      </c>
      <c r="G117" s="85">
        <v>1308.99</v>
      </c>
      <c r="H117" s="85">
        <f t="shared" si="3"/>
        <v>2420.6</v>
      </c>
      <c r="I117" s="42" t="str">
        <f>VLOOKUP(B117,'FOLHA RESUMIDA'!C:D,2,0)</f>
        <v>JOSE ALVES FIGUEIREDO FILHO</v>
      </c>
    </row>
    <row r="118" spans="1:9">
      <c r="A118" s="84">
        <v>1</v>
      </c>
      <c r="B118" s="84">
        <v>2125</v>
      </c>
      <c r="C118" s="82" t="s">
        <v>109</v>
      </c>
      <c r="D118" s="85">
        <v>3481.67</v>
      </c>
      <c r="E118" s="85">
        <f t="shared" si="2"/>
        <v>1159.9099999999999</v>
      </c>
      <c r="F118" s="78">
        <v>1183.77</v>
      </c>
      <c r="G118" s="85">
        <v>1137.99</v>
      </c>
      <c r="H118" s="85">
        <f t="shared" si="3"/>
        <v>2321.7600000000002</v>
      </c>
      <c r="I118" s="42" t="str">
        <f>VLOOKUP(B118,'FOLHA RESUMIDA'!C:D,2,0)</f>
        <v>GILMAR GALVAO SANTANA</v>
      </c>
    </row>
    <row r="119" spans="1:9">
      <c r="A119" s="84">
        <v>1</v>
      </c>
      <c r="B119" s="84">
        <v>2126</v>
      </c>
      <c r="C119" s="82" t="s">
        <v>110</v>
      </c>
      <c r="D119" s="85">
        <v>2772.72</v>
      </c>
      <c r="E119" s="85">
        <f t="shared" si="2"/>
        <v>1391.62</v>
      </c>
      <c r="F119" s="78">
        <v>554.54</v>
      </c>
      <c r="G119" s="85">
        <v>826.56</v>
      </c>
      <c r="H119" s="85">
        <f t="shared" si="3"/>
        <v>1381.1</v>
      </c>
      <c r="I119" s="42" t="str">
        <f>VLOOKUP(B119,'FOLHA RESUMIDA'!C:D,2,0)</f>
        <v>JAFFE JOSE LIMA XAVIER</v>
      </c>
    </row>
    <row r="120" spans="1:9">
      <c r="A120" s="84">
        <v>1</v>
      </c>
      <c r="B120" s="84">
        <v>2128</v>
      </c>
      <c r="C120" s="82" t="s">
        <v>111</v>
      </c>
      <c r="D120" s="85">
        <v>7883.87</v>
      </c>
      <c r="E120" s="85">
        <f t="shared" si="2"/>
        <v>4264.2699999999995</v>
      </c>
      <c r="F120" s="78">
        <v>2588.61</v>
      </c>
      <c r="G120" s="85">
        <v>1030.99</v>
      </c>
      <c r="H120" s="85">
        <f t="shared" si="3"/>
        <v>3619.6000000000004</v>
      </c>
      <c r="I120" s="42" t="str">
        <f>VLOOKUP(B120,'FOLHA RESUMIDA'!C:D,2,0)</f>
        <v>JORGE DA SILVA LIMA</v>
      </c>
    </row>
    <row r="121" spans="1:9">
      <c r="A121" s="84">
        <v>1</v>
      </c>
      <c r="B121" s="84">
        <v>2129</v>
      </c>
      <c r="C121" s="82" t="s">
        <v>112</v>
      </c>
      <c r="D121" s="85">
        <v>2302.66</v>
      </c>
      <c r="E121" s="85">
        <f t="shared" si="2"/>
        <v>880.5</v>
      </c>
      <c r="F121" s="78">
        <v>548.88</v>
      </c>
      <c r="G121" s="85">
        <v>873.28</v>
      </c>
      <c r="H121" s="85">
        <f t="shared" si="3"/>
        <v>1422.1599999999999</v>
      </c>
      <c r="I121" s="42" t="str">
        <f>VLOOKUP(B121,'FOLHA RESUMIDA'!C:D,2,0)</f>
        <v>RICARDO JORGE XAVIER</v>
      </c>
    </row>
    <row r="122" spans="1:9">
      <c r="A122" s="84">
        <v>1</v>
      </c>
      <c r="B122" s="84">
        <v>2130</v>
      </c>
      <c r="C122" s="82" t="s">
        <v>113</v>
      </c>
      <c r="D122" s="85">
        <v>1614.36</v>
      </c>
      <c r="E122" s="85">
        <f t="shared" si="2"/>
        <v>407.43999999999983</v>
      </c>
      <c r="F122" s="78">
        <v>548.88</v>
      </c>
      <c r="G122" s="85">
        <v>658.04</v>
      </c>
      <c r="H122" s="85">
        <f t="shared" si="3"/>
        <v>1206.92</v>
      </c>
      <c r="I122" s="42" t="str">
        <f>VLOOKUP(B122,'FOLHA RESUMIDA'!C:D,2,0)</f>
        <v>HELVIO MOZART MONTENEGRO</v>
      </c>
    </row>
    <row r="123" spans="1:9">
      <c r="A123" s="84">
        <v>1</v>
      </c>
      <c r="B123" s="84">
        <v>2131</v>
      </c>
      <c r="C123" s="82" t="s">
        <v>114</v>
      </c>
      <c r="D123" s="85">
        <v>3465.36</v>
      </c>
      <c r="E123" s="85">
        <f t="shared" si="2"/>
        <v>1979.38</v>
      </c>
      <c r="F123" s="78">
        <v>679.04</v>
      </c>
      <c r="G123" s="85">
        <v>806.94</v>
      </c>
      <c r="H123" s="85">
        <f t="shared" si="3"/>
        <v>1485.98</v>
      </c>
      <c r="I123" s="42" t="str">
        <f>VLOOKUP(B123,'FOLHA RESUMIDA'!C:D,2,0)</f>
        <v>ALEXANDRE BARBOSA DA SILVA</v>
      </c>
    </row>
    <row r="124" spans="1:9">
      <c r="A124" s="84">
        <v>1</v>
      </c>
      <c r="B124" s="84">
        <v>2134</v>
      </c>
      <c r="C124" s="82" t="s">
        <v>115</v>
      </c>
      <c r="D124" s="85">
        <v>2772.72</v>
      </c>
      <c r="E124" s="85">
        <f t="shared" si="2"/>
        <v>1272.7499999999998</v>
      </c>
      <c r="F124" s="78">
        <v>942.72</v>
      </c>
      <c r="G124" s="85">
        <v>557.25</v>
      </c>
      <c r="H124" s="85">
        <f t="shared" si="3"/>
        <v>1499.97</v>
      </c>
      <c r="I124" s="42" t="str">
        <f>VLOOKUP(B124,'FOLHA RESUMIDA'!C:D,2,0)</f>
        <v>ROSIVALDO SATIRO DOS SANTOS</v>
      </c>
    </row>
    <row r="125" spans="1:9">
      <c r="A125" s="84">
        <v>1</v>
      </c>
      <c r="B125" s="84">
        <v>2136</v>
      </c>
      <c r="C125" s="82" t="s">
        <v>116</v>
      </c>
      <c r="D125" s="85">
        <v>2330.1</v>
      </c>
      <c r="E125" s="85">
        <f t="shared" si="2"/>
        <v>813.52</v>
      </c>
      <c r="F125" s="78">
        <v>792.23</v>
      </c>
      <c r="G125" s="85">
        <v>724.35</v>
      </c>
      <c r="H125" s="85">
        <f t="shared" si="3"/>
        <v>1516.58</v>
      </c>
      <c r="I125" s="42" t="str">
        <f>VLOOKUP(B125,'FOLHA RESUMIDA'!C:D,2,0)</f>
        <v>GESIEL DAVID DE CASTRO</v>
      </c>
    </row>
    <row r="126" spans="1:9">
      <c r="A126" s="84">
        <v>1</v>
      </c>
      <c r="B126" s="84">
        <v>2137</v>
      </c>
      <c r="C126" s="82" t="s">
        <v>117</v>
      </c>
      <c r="D126" s="85">
        <v>10011.68</v>
      </c>
      <c r="E126" s="85">
        <f t="shared" si="2"/>
        <v>3077.09</v>
      </c>
      <c r="F126" s="78">
        <v>3403.97</v>
      </c>
      <c r="G126" s="85">
        <v>3530.62</v>
      </c>
      <c r="H126" s="85">
        <f t="shared" si="3"/>
        <v>6934.59</v>
      </c>
      <c r="I126" s="42" t="str">
        <f>VLOOKUP(B126,'FOLHA RESUMIDA'!C:D,2,0)</f>
        <v>FRANCISCO DE ASSIS DE OLIVEIRA</v>
      </c>
    </row>
    <row r="127" spans="1:9">
      <c r="A127" s="84">
        <v>1</v>
      </c>
      <c r="B127" s="84">
        <v>2140</v>
      </c>
      <c r="C127" s="82" t="s">
        <v>118</v>
      </c>
      <c r="D127" s="85">
        <v>5137.6099999999997</v>
      </c>
      <c r="E127" s="85">
        <f t="shared" si="2"/>
        <v>994.71999999999935</v>
      </c>
      <c r="F127" s="78">
        <v>1593.14</v>
      </c>
      <c r="G127" s="85">
        <v>2549.75</v>
      </c>
      <c r="H127" s="85">
        <f t="shared" si="3"/>
        <v>4142.8900000000003</v>
      </c>
      <c r="I127" s="42" t="str">
        <f>VLOOKUP(B127,'FOLHA RESUMIDA'!C:D,2,0)</f>
        <v>LUCIENE PEREIRA DE A NASCIMENT</v>
      </c>
    </row>
    <row r="128" spans="1:9">
      <c r="A128" s="84">
        <v>1</v>
      </c>
      <c r="B128" s="84">
        <v>2142</v>
      </c>
      <c r="C128" s="82" t="s">
        <v>119</v>
      </c>
      <c r="D128" s="85">
        <v>5744.92</v>
      </c>
      <c r="E128" s="85">
        <f t="shared" si="2"/>
        <v>1242.5699999999997</v>
      </c>
      <c r="F128" s="78">
        <v>1516.8</v>
      </c>
      <c r="G128" s="85">
        <v>2985.55</v>
      </c>
      <c r="H128" s="85">
        <f t="shared" si="3"/>
        <v>4502.3500000000004</v>
      </c>
      <c r="I128" s="42" t="str">
        <f>VLOOKUP(B128,'FOLHA RESUMIDA'!C:D,2,0)</f>
        <v>LAERCIO LUIZ SANTOS A  ASSIS</v>
      </c>
    </row>
    <row r="129" spans="1:9">
      <c r="A129" s="84">
        <v>1</v>
      </c>
      <c r="B129" s="84">
        <v>2143</v>
      </c>
      <c r="C129" s="82" t="s">
        <v>120</v>
      </c>
      <c r="D129" s="85">
        <v>1621.15</v>
      </c>
      <c r="E129" s="85">
        <f t="shared" si="2"/>
        <v>407.97</v>
      </c>
      <c r="F129" s="78">
        <v>551.19000000000005</v>
      </c>
      <c r="G129" s="85">
        <v>661.99</v>
      </c>
      <c r="H129" s="85">
        <f t="shared" si="3"/>
        <v>1213.18</v>
      </c>
      <c r="I129" s="42" t="str">
        <f>VLOOKUP(B129,'FOLHA RESUMIDA'!C:D,2,0)</f>
        <v>RUBEM JOSE DOS S DE PAULA</v>
      </c>
    </row>
    <row r="130" spans="1:9">
      <c r="A130" s="84">
        <v>1</v>
      </c>
      <c r="B130" s="84">
        <v>2145</v>
      </c>
      <c r="C130" s="82" t="s">
        <v>121</v>
      </c>
      <c r="D130" s="85">
        <v>2772.72</v>
      </c>
      <c r="E130" s="85">
        <f t="shared" si="2"/>
        <v>797.76999999999975</v>
      </c>
      <c r="F130" s="78">
        <v>942.72</v>
      </c>
      <c r="G130" s="85">
        <v>1032.23</v>
      </c>
      <c r="H130" s="85">
        <f t="shared" si="3"/>
        <v>1974.95</v>
      </c>
      <c r="I130" s="42" t="str">
        <f>VLOOKUP(B130,'FOLHA RESUMIDA'!C:D,2,0)</f>
        <v>EVERALDO DA SILVA CABRAL</v>
      </c>
    </row>
    <row r="131" spans="1:9">
      <c r="A131" s="84">
        <v>1</v>
      </c>
      <c r="B131" s="84">
        <v>2146</v>
      </c>
      <c r="C131" s="82" t="s">
        <v>122</v>
      </c>
      <c r="D131" s="85">
        <v>2395.17</v>
      </c>
      <c r="E131" s="85">
        <f t="shared" si="2"/>
        <v>756.7800000000002</v>
      </c>
      <c r="F131" s="78">
        <v>814.36</v>
      </c>
      <c r="G131" s="85">
        <v>824.03</v>
      </c>
      <c r="H131" s="85">
        <f t="shared" si="3"/>
        <v>1638.3899999999999</v>
      </c>
      <c r="I131" s="42" t="str">
        <f>VLOOKUP(B131,'FOLHA RESUMIDA'!C:D,2,0)</f>
        <v>ROGERIO BARROS DOS SANTOS</v>
      </c>
    </row>
    <row r="132" spans="1:9">
      <c r="A132" s="84">
        <v>1</v>
      </c>
      <c r="B132" s="84">
        <v>2149</v>
      </c>
      <c r="C132" s="82" t="s">
        <v>123</v>
      </c>
      <c r="D132" s="85">
        <v>2395.17</v>
      </c>
      <c r="E132" s="85">
        <f t="shared" si="2"/>
        <v>720.16000000000008</v>
      </c>
      <c r="F132" s="78">
        <v>814.36</v>
      </c>
      <c r="G132" s="85">
        <v>860.65</v>
      </c>
      <c r="H132" s="85">
        <f t="shared" si="3"/>
        <v>1675.01</v>
      </c>
      <c r="I132" s="42" t="str">
        <f>VLOOKUP(B132,'FOLHA RESUMIDA'!C:D,2,0)</f>
        <v>CARLOS AUGUSTO O  DA SILVA</v>
      </c>
    </row>
    <row r="133" spans="1:9">
      <c r="A133" s="84">
        <v>14</v>
      </c>
      <c r="B133" s="84">
        <v>2151</v>
      </c>
      <c r="C133" s="82" t="s">
        <v>124</v>
      </c>
      <c r="D133" s="85">
        <v>2498.5100000000002</v>
      </c>
      <c r="E133" s="85">
        <f t="shared" si="2"/>
        <v>440.67000000000007</v>
      </c>
      <c r="F133" s="78">
        <v>849.49</v>
      </c>
      <c r="G133" s="85">
        <v>1208.3499999999999</v>
      </c>
      <c r="H133" s="85">
        <f t="shared" si="3"/>
        <v>2057.84</v>
      </c>
      <c r="I133" s="42" t="str">
        <f>VLOOKUP(B133,'FOLHA RESUMIDA'!C:D,2,0)</f>
        <v>JUREMA MARIA BONGALHARDO</v>
      </c>
    </row>
    <row r="134" spans="1:9">
      <c r="A134" s="84">
        <v>1</v>
      </c>
      <c r="B134" s="84">
        <v>2153</v>
      </c>
      <c r="C134" s="82" t="s">
        <v>125</v>
      </c>
      <c r="D134" s="85">
        <v>2911.36</v>
      </c>
      <c r="E134" s="85">
        <f t="shared" ref="E134:E197" si="4">D134-H134</f>
        <v>1285.96</v>
      </c>
      <c r="F134" s="78">
        <v>989.86</v>
      </c>
      <c r="G134" s="85">
        <v>635.54</v>
      </c>
      <c r="H134" s="85">
        <f t="shared" ref="H134:H197" si="5">F134+G134</f>
        <v>1625.4</v>
      </c>
      <c r="I134" s="42" t="str">
        <f>VLOOKUP(B134,'FOLHA RESUMIDA'!C:D,2,0)</f>
        <v>SERGIO PEREIRA DA COSTA</v>
      </c>
    </row>
    <row r="135" spans="1:9">
      <c r="A135" s="84">
        <v>1</v>
      </c>
      <c r="B135" s="84">
        <v>2156</v>
      </c>
      <c r="C135" s="82" t="s">
        <v>126</v>
      </c>
      <c r="D135" s="85">
        <v>2761.12</v>
      </c>
      <c r="E135" s="85">
        <f t="shared" si="4"/>
        <v>1218.06</v>
      </c>
      <c r="F135" s="78">
        <v>938.78</v>
      </c>
      <c r="G135" s="85">
        <v>604.28</v>
      </c>
      <c r="H135" s="85">
        <f t="shared" si="5"/>
        <v>1543.06</v>
      </c>
      <c r="I135" s="42" t="str">
        <f>VLOOKUP(B135,'FOLHA RESUMIDA'!C:D,2,0)</f>
        <v>EDLEUSA LUCIA BATISTA DA SILVA</v>
      </c>
    </row>
    <row r="136" spans="1:9">
      <c r="A136" s="84">
        <v>1</v>
      </c>
      <c r="B136" s="84">
        <v>2159</v>
      </c>
      <c r="C136" s="82" t="s">
        <v>127</v>
      </c>
      <c r="D136" s="85">
        <v>5166.95</v>
      </c>
      <c r="E136" s="85">
        <f t="shared" si="4"/>
        <v>1155.2600000000002</v>
      </c>
      <c r="F136" s="78">
        <v>1756.76</v>
      </c>
      <c r="G136" s="85">
        <v>2254.9299999999998</v>
      </c>
      <c r="H136" s="85">
        <f t="shared" si="5"/>
        <v>4011.6899999999996</v>
      </c>
      <c r="I136" s="42" t="str">
        <f>VLOOKUP(B136,'FOLHA RESUMIDA'!C:D,2,0)</f>
        <v>FREDERICO JOSE C  DA NOBREGA</v>
      </c>
    </row>
    <row r="137" spans="1:9">
      <c r="A137" s="84">
        <v>1</v>
      </c>
      <c r="B137" s="84">
        <v>2161</v>
      </c>
      <c r="C137" s="82" t="s">
        <v>128</v>
      </c>
      <c r="D137" s="85">
        <v>4899.0600000000004</v>
      </c>
      <c r="E137" s="85">
        <f t="shared" si="4"/>
        <v>2848.7700000000004</v>
      </c>
      <c r="F137" s="78">
        <v>1304.3699999999999</v>
      </c>
      <c r="G137" s="85">
        <v>745.92</v>
      </c>
      <c r="H137" s="85">
        <f t="shared" si="5"/>
        <v>2050.29</v>
      </c>
      <c r="I137" s="42" t="str">
        <f>VLOOKUP(B137,'FOLHA RESUMIDA'!C:D,2,0)</f>
        <v>WLADIMIR MACHADO DO E  SANTO</v>
      </c>
    </row>
    <row r="138" spans="1:9">
      <c r="A138" s="84">
        <v>1</v>
      </c>
      <c r="B138" s="84">
        <v>2181</v>
      </c>
      <c r="C138" s="82" t="s">
        <v>129</v>
      </c>
      <c r="D138" s="85">
        <v>9432.44</v>
      </c>
      <c r="E138" s="85">
        <f t="shared" si="4"/>
        <v>3912.13</v>
      </c>
      <c r="F138" s="78">
        <v>3207.03</v>
      </c>
      <c r="G138" s="85">
        <v>2313.2800000000002</v>
      </c>
      <c r="H138" s="85">
        <f t="shared" si="5"/>
        <v>5520.31</v>
      </c>
      <c r="I138" s="42" t="str">
        <f>VLOOKUP(B138,'FOLHA RESUMIDA'!C:D,2,0)</f>
        <v>ELCY SILVA DE ARAUJO</v>
      </c>
    </row>
    <row r="139" spans="1:9">
      <c r="A139" s="84">
        <v>1</v>
      </c>
      <c r="B139" s="84">
        <v>2274</v>
      </c>
      <c r="C139" s="82" t="s">
        <v>130</v>
      </c>
      <c r="D139" s="85">
        <v>9570.82</v>
      </c>
      <c r="E139" s="85">
        <f t="shared" si="4"/>
        <v>2308.8899999999994</v>
      </c>
      <c r="F139" s="78">
        <v>3254.08</v>
      </c>
      <c r="G139" s="85">
        <v>4007.85</v>
      </c>
      <c r="H139" s="85">
        <f t="shared" si="5"/>
        <v>7261.93</v>
      </c>
      <c r="I139" s="42" t="str">
        <f>VLOOKUP(B139,'FOLHA RESUMIDA'!C:D,2,0)</f>
        <v>DJALMA LIMA DE OLIVEIRA DANTAS</v>
      </c>
    </row>
    <row r="140" spans="1:9">
      <c r="A140" s="84">
        <v>1</v>
      </c>
      <c r="B140" s="84">
        <v>2280</v>
      </c>
      <c r="C140" s="82" t="s">
        <v>131</v>
      </c>
      <c r="D140" s="85">
        <v>2742.96</v>
      </c>
      <c r="E140" s="85">
        <f t="shared" si="4"/>
        <v>309.5300000000002</v>
      </c>
      <c r="F140" s="78">
        <v>932.61</v>
      </c>
      <c r="G140" s="85">
        <v>1500.82</v>
      </c>
      <c r="H140" s="85">
        <f t="shared" si="5"/>
        <v>2433.4299999999998</v>
      </c>
      <c r="I140" s="42" t="str">
        <f>VLOOKUP(B140,'FOLHA RESUMIDA'!C:D,2,0)</f>
        <v>JACQUELINE CESAR DE GUSMAO</v>
      </c>
    </row>
    <row r="141" spans="1:9">
      <c r="A141" s="84">
        <v>1</v>
      </c>
      <c r="B141" s="84">
        <v>2291</v>
      </c>
      <c r="C141" s="82" t="s">
        <v>132</v>
      </c>
      <c r="D141" s="85">
        <v>3797.94</v>
      </c>
      <c r="E141" s="85">
        <f t="shared" si="4"/>
        <v>1620.6</v>
      </c>
      <c r="F141" s="78">
        <v>1291.3</v>
      </c>
      <c r="G141" s="85">
        <v>886.04</v>
      </c>
      <c r="H141" s="85">
        <f t="shared" si="5"/>
        <v>2177.34</v>
      </c>
      <c r="I141" s="42" t="str">
        <f>VLOOKUP(B141,'FOLHA RESUMIDA'!C:D,2,0)</f>
        <v>PAULO PEDROSA VICTOR NETO</v>
      </c>
    </row>
    <row r="142" spans="1:9">
      <c r="A142" s="84">
        <v>1</v>
      </c>
      <c r="B142" s="84">
        <v>2295</v>
      </c>
      <c r="C142" s="82" t="s">
        <v>133</v>
      </c>
      <c r="D142" s="85">
        <v>3797.94</v>
      </c>
      <c r="E142" s="85">
        <f t="shared" si="4"/>
        <v>541.5300000000002</v>
      </c>
      <c r="F142" s="78">
        <v>1291.3</v>
      </c>
      <c r="G142" s="85">
        <v>1965.11</v>
      </c>
      <c r="H142" s="85">
        <f t="shared" si="5"/>
        <v>3256.41</v>
      </c>
      <c r="I142" s="42" t="str">
        <f>VLOOKUP(B142,'FOLHA RESUMIDA'!C:D,2,0)</f>
        <v>VINCENZO PAPARIELLO</v>
      </c>
    </row>
    <row r="143" spans="1:9">
      <c r="A143" s="84">
        <v>1</v>
      </c>
      <c r="B143" s="84">
        <v>2308</v>
      </c>
      <c r="C143" s="82" t="s">
        <v>134</v>
      </c>
      <c r="D143" s="85">
        <v>1265.98</v>
      </c>
      <c r="E143" s="85">
        <f t="shared" si="4"/>
        <v>407.76</v>
      </c>
      <c r="F143" s="78">
        <v>430.43</v>
      </c>
      <c r="G143" s="85">
        <v>427.79</v>
      </c>
      <c r="H143" s="85">
        <f t="shared" si="5"/>
        <v>858.22</v>
      </c>
      <c r="I143" s="42" t="str">
        <f>VLOOKUP(B143,'FOLHA RESUMIDA'!C:D,2,0)</f>
        <v>ADEILDO CARLOS DIAS BEZERRA</v>
      </c>
    </row>
    <row r="144" spans="1:9">
      <c r="A144" s="84">
        <v>1</v>
      </c>
      <c r="B144" s="84">
        <v>2330</v>
      </c>
      <c r="C144" s="82" t="s">
        <v>135</v>
      </c>
      <c r="D144" s="85">
        <v>4748.01</v>
      </c>
      <c r="E144" s="85">
        <f t="shared" si="4"/>
        <v>832.82999999999993</v>
      </c>
      <c r="F144" s="78">
        <v>1795.82</v>
      </c>
      <c r="G144" s="85">
        <v>2119.36</v>
      </c>
      <c r="H144" s="85">
        <f t="shared" si="5"/>
        <v>3915.1800000000003</v>
      </c>
      <c r="I144" s="42" t="str">
        <f>VLOOKUP(B144,'FOLHA RESUMIDA'!C:D,2,0)</f>
        <v>ERICK RENAN PEREIRA DE ACIOLI</v>
      </c>
    </row>
    <row r="145" spans="1:9">
      <c r="A145" s="84">
        <v>1</v>
      </c>
      <c r="B145" s="84">
        <v>2337</v>
      </c>
      <c r="C145" s="82" t="s">
        <v>136</v>
      </c>
      <c r="D145" s="85">
        <v>4656.5600000000004</v>
      </c>
      <c r="E145" s="85">
        <f t="shared" si="4"/>
        <v>1460.5500000000002</v>
      </c>
      <c r="F145" s="78">
        <v>1583.23</v>
      </c>
      <c r="G145" s="85">
        <v>1612.78</v>
      </c>
      <c r="H145" s="85">
        <f t="shared" si="5"/>
        <v>3196.01</v>
      </c>
      <c r="I145" s="42" t="str">
        <f>VLOOKUP(B145,'FOLHA RESUMIDA'!C:D,2,0)</f>
        <v>FLAVIA PATRICIA M  MEDEIROS</v>
      </c>
    </row>
    <row r="146" spans="1:9">
      <c r="A146" s="84">
        <v>1</v>
      </c>
      <c r="B146" s="84">
        <v>2339</v>
      </c>
      <c r="C146" s="82" t="s">
        <v>137</v>
      </c>
      <c r="D146" s="85">
        <v>7707.97</v>
      </c>
      <c r="E146" s="85">
        <f t="shared" si="4"/>
        <v>2003.6600000000008</v>
      </c>
      <c r="F146" s="78">
        <v>2620.71</v>
      </c>
      <c r="G146" s="85">
        <v>3083.6</v>
      </c>
      <c r="H146" s="85">
        <f t="shared" si="5"/>
        <v>5704.3099999999995</v>
      </c>
      <c r="I146" s="42" t="str">
        <f>VLOOKUP(B146,'FOLHA RESUMIDA'!C:D,2,0)</f>
        <v>DEBORAH BEZERRA MONTEIRO</v>
      </c>
    </row>
    <row r="147" spans="1:9">
      <c r="A147" s="84">
        <v>1</v>
      </c>
      <c r="B147" s="84">
        <v>2342</v>
      </c>
      <c r="C147" s="82" t="s">
        <v>138</v>
      </c>
      <c r="D147" s="85">
        <v>6651.02</v>
      </c>
      <c r="E147" s="85">
        <f t="shared" si="4"/>
        <v>3213.7200000000003</v>
      </c>
      <c r="F147" s="78">
        <v>2261.16</v>
      </c>
      <c r="G147" s="85">
        <v>1176.1400000000001</v>
      </c>
      <c r="H147" s="85">
        <f t="shared" si="5"/>
        <v>3437.3</v>
      </c>
      <c r="I147" s="42" t="str">
        <f>VLOOKUP(B147,'FOLHA RESUMIDA'!C:D,2,0)</f>
        <v>MARCOS ANDRE CUNHA DE OLIVEIRA</v>
      </c>
    </row>
    <row r="148" spans="1:9">
      <c r="A148" s="84">
        <v>1</v>
      </c>
      <c r="B148" s="84">
        <v>2343</v>
      </c>
      <c r="C148" s="82" t="s">
        <v>139</v>
      </c>
      <c r="D148" s="85">
        <v>7707.97</v>
      </c>
      <c r="E148" s="85">
        <f t="shared" si="4"/>
        <v>1802.0299999999997</v>
      </c>
      <c r="F148" s="78">
        <v>2620.71</v>
      </c>
      <c r="G148" s="85">
        <v>3285.23</v>
      </c>
      <c r="H148" s="85">
        <f t="shared" si="5"/>
        <v>5905.9400000000005</v>
      </c>
      <c r="I148" s="42" t="str">
        <f>VLOOKUP(B148,'FOLHA RESUMIDA'!C:D,2,0)</f>
        <v>SEVERINO GRANGEIRO JUNIOR</v>
      </c>
    </row>
    <row r="149" spans="1:9">
      <c r="A149" s="84">
        <v>1</v>
      </c>
      <c r="B149" s="84">
        <v>2344</v>
      </c>
      <c r="C149" s="82" t="s">
        <v>140</v>
      </c>
      <c r="D149" s="85">
        <v>10396.030000000001</v>
      </c>
      <c r="E149" s="85">
        <f t="shared" si="4"/>
        <v>2535.8199999999997</v>
      </c>
      <c r="F149" s="78">
        <v>3534.65</v>
      </c>
      <c r="G149" s="85">
        <v>4325.5600000000004</v>
      </c>
      <c r="H149" s="85">
        <f t="shared" si="5"/>
        <v>7860.2100000000009</v>
      </c>
      <c r="I149" s="42" t="str">
        <f>VLOOKUP(B149,'FOLHA RESUMIDA'!C:D,2,0)</f>
        <v>AMANDA TATIANE C  DE OLIVEIRA</v>
      </c>
    </row>
    <row r="150" spans="1:9">
      <c r="A150" s="84">
        <v>1</v>
      </c>
      <c r="B150" s="84">
        <v>2351</v>
      </c>
      <c r="C150" s="82" t="s">
        <v>141</v>
      </c>
      <c r="D150" s="85">
        <v>1333.73</v>
      </c>
      <c r="E150" s="85">
        <f t="shared" si="4"/>
        <v>798.56999999999994</v>
      </c>
      <c r="F150" s="78">
        <v>453.47</v>
      </c>
      <c r="G150" s="85">
        <v>81.69</v>
      </c>
      <c r="H150" s="85">
        <f t="shared" si="5"/>
        <v>535.16000000000008</v>
      </c>
      <c r="I150" s="42" t="str">
        <f>VLOOKUP(B150,'FOLHA RESUMIDA'!C:D,2,0)</f>
        <v>CLAUDIA SALVINA DE SANTANA</v>
      </c>
    </row>
    <row r="151" spans="1:9">
      <c r="A151" s="84">
        <v>1</v>
      </c>
      <c r="B151" s="84">
        <v>2363</v>
      </c>
      <c r="C151" s="82" t="s">
        <v>142</v>
      </c>
      <c r="D151" s="85">
        <v>1740.83</v>
      </c>
      <c r="E151" s="85">
        <f t="shared" si="4"/>
        <v>616.05999999999995</v>
      </c>
      <c r="F151" s="78">
        <v>499.95</v>
      </c>
      <c r="G151" s="85">
        <v>624.82000000000005</v>
      </c>
      <c r="H151" s="85">
        <f t="shared" si="5"/>
        <v>1124.77</v>
      </c>
      <c r="I151" s="42" t="str">
        <f>VLOOKUP(B151,'FOLHA RESUMIDA'!C:D,2,0)</f>
        <v>MIRIAM ALVES BASTOS DA SILVA</v>
      </c>
    </row>
    <row r="152" spans="1:9">
      <c r="A152" s="84">
        <v>1</v>
      </c>
      <c r="B152" s="84">
        <v>2367</v>
      </c>
      <c r="C152" s="82" t="s">
        <v>143</v>
      </c>
      <c r="D152" s="85">
        <v>1537.47</v>
      </c>
      <c r="E152" s="85">
        <f t="shared" si="4"/>
        <v>921.64</v>
      </c>
      <c r="F152" s="78">
        <v>522.74</v>
      </c>
      <c r="G152" s="85">
        <v>93.09</v>
      </c>
      <c r="H152" s="85">
        <f t="shared" si="5"/>
        <v>615.83000000000004</v>
      </c>
      <c r="I152" s="42" t="str">
        <f>VLOOKUP(B152,'FOLHA RESUMIDA'!C:D,2,0)</f>
        <v>PRISCILLA RODRIGUES P DA SILVA</v>
      </c>
    </row>
    <row r="153" spans="1:9">
      <c r="A153" s="84">
        <v>1</v>
      </c>
      <c r="B153" s="84">
        <v>2371</v>
      </c>
      <c r="C153" s="82" t="s">
        <v>144</v>
      </c>
      <c r="D153" s="85">
        <v>1962.27</v>
      </c>
      <c r="E153" s="85">
        <f t="shared" si="4"/>
        <v>987.5</v>
      </c>
      <c r="F153" s="78">
        <v>667.17</v>
      </c>
      <c r="G153" s="85">
        <v>307.60000000000002</v>
      </c>
      <c r="H153" s="85">
        <f t="shared" si="5"/>
        <v>974.77</v>
      </c>
      <c r="I153" s="42" t="str">
        <f>VLOOKUP(B153,'FOLHA RESUMIDA'!C:D,2,0)</f>
        <v>SUZELLE TRAJANO BENTO</v>
      </c>
    </row>
    <row r="154" spans="1:9">
      <c r="A154" s="84">
        <v>1</v>
      </c>
      <c r="B154" s="84">
        <v>2382</v>
      </c>
      <c r="C154" s="82" t="s">
        <v>145</v>
      </c>
      <c r="D154" s="85">
        <v>10396.030000000001</v>
      </c>
      <c r="E154" s="85">
        <f t="shared" si="4"/>
        <v>2535.8199999999997</v>
      </c>
      <c r="F154" s="78">
        <v>3534.65</v>
      </c>
      <c r="G154" s="85">
        <v>4325.5600000000004</v>
      </c>
      <c r="H154" s="85">
        <f t="shared" si="5"/>
        <v>7860.2100000000009</v>
      </c>
      <c r="I154" s="42" t="str">
        <f>VLOOKUP(B154,'FOLHA RESUMIDA'!C:D,2,0)</f>
        <v>AILA KARLA MOTA SANTANA</v>
      </c>
    </row>
    <row r="155" spans="1:9">
      <c r="A155" s="84">
        <v>1</v>
      </c>
      <c r="B155" s="84">
        <v>2384</v>
      </c>
      <c r="C155" s="82" t="s">
        <v>146</v>
      </c>
      <c r="D155" s="85">
        <v>1883.04</v>
      </c>
      <c r="E155" s="85">
        <f t="shared" si="4"/>
        <v>735.6099999999999</v>
      </c>
      <c r="F155" s="78">
        <v>522.74</v>
      </c>
      <c r="G155" s="85">
        <v>624.69000000000005</v>
      </c>
      <c r="H155" s="85">
        <f t="shared" si="5"/>
        <v>1147.43</v>
      </c>
      <c r="I155" s="42" t="str">
        <f>VLOOKUP(B155,'FOLHA RESUMIDA'!C:D,2,0)</f>
        <v>KATIA MIRANDA DE ARAUJO LOPES</v>
      </c>
    </row>
    <row r="156" spans="1:9">
      <c r="A156" s="84">
        <v>1</v>
      </c>
      <c r="B156" s="84">
        <v>2392</v>
      </c>
      <c r="C156" s="82" t="s">
        <v>147</v>
      </c>
      <c r="D156" s="85">
        <v>3804.31</v>
      </c>
      <c r="E156" s="85">
        <f t="shared" si="4"/>
        <v>1417.44</v>
      </c>
      <c r="F156" s="78">
        <v>1200.67</v>
      </c>
      <c r="G156" s="85">
        <v>1186.2</v>
      </c>
      <c r="H156" s="85">
        <f t="shared" si="5"/>
        <v>2386.87</v>
      </c>
      <c r="I156" s="42" t="str">
        <f>VLOOKUP(B156,'FOLHA RESUMIDA'!C:D,2,0)</f>
        <v>KLEYTON DA SILVA A PEREIRA</v>
      </c>
    </row>
    <row r="157" spans="1:9">
      <c r="A157" s="84">
        <v>1</v>
      </c>
      <c r="B157" s="84">
        <v>2403</v>
      </c>
      <c r="C157" s="82" t="s">
        <v>148</v>
      </c>
      <c r="D157" s="85">
        <v>1404.09</v>
      </c>
      <c r="E157" s="85">
        <f t="shared" si="4"/>
        <v>1404.09</v>
      </c>
      <c r="F157" s="78">
        <v>0</v>
      </c>
      <c r="G157" s="85">
        <v>0</v>
      </c>
      <c r="H157" s="85">
        <f t="shared" si="5"/>
        <v>0</v>
      </c>
      <c r="I157" s="42" t="str">
        <f>VLOOKUP(B157,'FOLHA RESUMIDA'!C:D,2,0)</f>
        <v>ANDRE HENRIQUE DE S  MAFRA</v>
      </c>
    </row>
    <row r="158" spans="1:9">
      <c r="A158" s="84">
        <v>1</v>
      </c>
      <c r="B158" s="84">
        <v>2406</v>
      </c>
      <c r="C158" s="82" t="s">
        <v>149</v>
      </c>
      <c r="D158" s="85">
        <v>1209.72</v>
      </c>
      <c r="E158" s="85">
        <f t="shared" si="4"/>
        <v>553.69000000000005</v>
      </c>
      <c r="F158" s="78">
        <v>411.3</v>
      </c>
      <c r="G158" s="85">
        <v>244.73</v>
      </c>
      <c r="H158" s="85">
        <f t="shared" si="5"/>
        <v>656.03</v>
      </c>
      <c r="I158" s="42" t="str">
        <f>VLOOKUP(B158,'FOLHA RESUMIDA'!C:D,2,0)</f>
        <v>DEYSE MARIA DOS SANTOS SILVA</v>
      </c>
    </row>
    <row r="159" spans="1:9">
      <c r="A159" s="84">
        <v>1</v>
      </c>
      <c r="B159" s="84">
        <v>2414</v>
      </c>
      <c r="C159" s="82" t="s">
        <v>150</v>
      </c>
      <c r="D159" s="85">
        <v>1193.73</v>
      </c>
      <c r="E159" s="85">
        <f t="shared" si="4"/>
        <v>458.25</v>
      </c>
      <c r="F159" s="78">
        <v>373.07</v>
      </c>
      <c r="G159" s="85">
        <v>362.41</v>
      </c>
      <c r="H159" s="85">
        <f t="shared" si="5"/>
        <v>735.48</v>
      </c>
      <c r="I159" s="42" t="str">
        <f>VLOOKUP(B159,'FOLHA RESUMIDA'!C:D,2,0)</f>
        <v>SILAS PINTO BEZERRA</v>
      </c>
    </row>
    <row r="160" spans="1:9">
      <c r="A160" s="84">
        <v>1</v>
      </c>
      <c r="B160" s="84">
        <v>2415</v>
      </c>
      <c r="C160" s="82" t="s">
        <v>151</v>
      </c>
      <c r="D160" s="85">
        <v>10396.030000000001</v>
      </c>
      <c r="E160" s="85">
        <f t="shared" si="4"/>
        <v>2535.8199999999997</v>
      </c>
      <c r="F160" s="78">
        <v>3534.65</v>
      </c>
      <c r="G160" s="85">
        <v>4325.5600000000004</v>
      </c>
      <c r="H160" s="85">
        <f t="shared" si="5"/>
        <v>7860.2100000000009</v>
      </c>
      <c r="I160" s="42" t="str">
        <f>VLOOKUP(B160,'FOLHA RESUMIDA'!C:D,2,0)</f>
        <v>SILVIA RENATA QUEIROZ DE FARIA</v>
      </c>
    </row>
    <row r="161" spans="1:9">
      <c r="A161" s="84">
        <v>1</v>
      </c>
      <c r="B161" s="84">
        <v>2417</v>
      </c>
      <c r="C161" s="82" t="s">
        <v>152</v>
      </c>
      <c r="D161" s="85">
        <v>1333.73</v>
      </c>
      <c r="E161" s="85">
        <f t="shared" si="4"/>
        <v>427.82999999999993</v>
      </c>
      <c r="F161" s="78">
        <v>453.47</v>
      </c>
      <c r="G161" s="85">
        <v>452.43</v>
      </c>
      <c r="H161" s="85">
        <f t="shared" si="5"/>
        <v>905.90000000000009</v>
      </c>
      <c r="I161" s="42" t="str">
        <f>VLOOKUP(B161,'FOLHA RESUMIDA'!C:D,2,0)</f>
        <v>ZILDA FRUTUOSO DA SILVA</v>
      </c>
    </row>
    <row r="162" spans="1:9">
      <c r="A162" s="84">
        <v>1</v>
      </c>
      <c r="B162" s="84">
        <v>2420</v>
      </c>
      <c r="C162" s="82" t="s">
        <v>153</v>
      </c>
      <c r="D162" s="85">
        <v>10666.33</v>
      </c>
      <c r="E162" s="85">
        <f t="shared" si="4"/>
        <v>2505.8799999999992</v>
      </c>
      <c r="F162" s="78">
        <v>3534.65</v>
      </c>
      <c r="G162" s="85">
        <v>4625.8</v>
      </c>
      <c r="H162" s="85">
        <f t="shared" si="5"/>
        <v>8160.4500000000007</v>
      </c>
      <c r="I162" s="42" t="str">
        <f>VLOOKUP(B162,'FOLHA RESUMIDA'!C:D,2,0)</f>
        <v>TEREZA RAQUEL F ALMEIDA</v>
      </c>
    </row>
    <row r="163" spans="1:9">
      <c r="A163" s="84">
        <v>1</v>
      </c>
      <c r="B163" s="84">
        <v>2421</v>
      </c>
      <c r="C163" s="82" t="s">
        <v>154</v>
      </c>
      <c r="D163" s="85">
        <v>4943.16</v>
      </c>
      <c r="E163" s="85">
        <f t="shared" si="4"/>
        <v>927.75</v>
      </c>
      <c r="F163" s="78">
        <v>1680.67</v>
      </c>
      <c r="G163" s="85">
        <v>2334.7399999999998</v>
      </c>
      <c r="H163" s="85">
        <f t="shared" si="5"/>
        <v>4015.41</v>
      </c>
      <c r="I163" s="42" t="str">
        <f>VLOOKUP(B163,'FOLHA RESUMIDA'!C:D,2,0)</f>
        <v>ANA CLAUDIA NUNES DE MOURA</v>
      </c>
    </row>
    <row r="164" spans="1:9">
      <c r="A164" s="84">
        <v>1</v>
      </c>
      <c r="B164" s="84">
        <v>2437</v>
      </c>
      <c r="C164" s="82" t="s">
        <v>155</v>
      </c>
      <c r="D164" s="85">
        <v>1537.47</v>
      </c>
      <c r="E164" s="85">
        <f t="shared" si="4"/>
        <v>375.95000000000005</v>
      </c>
      <c r="F164" s="78">
        <v>522.74</v>
      </c>
      <c r="G164" s="85">
        <v>638.78</v>
      </c>
      <c r="H164" s="85">
        <f t="shared" si="5"/>
        <v>1161.52</v>
      </c>
      <c r="I164" s="42" t="str">
        <f>VLOOKUP(B164,'FOLHA RESUMIDA'!C:D,2,0)</f>
        <v>CLAUDILENE DE LIMA</v>
      </c>
    </row>
    <row r="165" spans="1:9">
      <c r="A165" s="84">
        <v>1</v>
      </c>
      <c r="B165" s="84">
        <v>2440</v>
      </c>
      <c r="C165" s="82" t="s">
        <v>156</v>
      </c>
      <c r="D165" s="85">
        <v>4884.99</v>
      </c>
      <c r="E165" s="85">
        <f t="shared" si="4"/>
        <v>542.39999999999964</v>
      </c>
      <c r="F165" s="78">
        <v>830.1</v>
      </c>
      <c r="G165" s="85">
        <v>3512.49</v>
      </c>
      <c r="H165" s="85">
        <f t="shared" si="5"/>
        <v>4342.59</v>
      </c>
      <c r="I165" s="42" t="str">
        <f>VLOOKUP(B165,'FOLHA RESUMIDA'!C:D,2,0)</f>
        <v>ELIANE MOREIRA DE SOUZA</v>
      </c>
    </row>
    <row r="166" spans="1:9">
      <c r="A166" s="84">
        <v>1</v>
      </c>
      <c r="B166" s="84">
        <v>2441</v>
      </c>
      <c r="C166" s="82" t="s">
        <v>157</v>
      </c>
      <c r="D166" s="85">
        <v>1748.38</v>
      </c>
      <c r="E166" s="85">
        <f t="shared" si="4"/>
        <v>521.94000000000005</v>
      </c>
      <c r="F166" s="78">
        <v>777.87</v>
      </c>
      <c r="G166" s="85">
        <v>448.57</v>
      </c>
      <c r="H166" s="85">
        <f t="shared" si="5"/>
        <v>1226.44</v>
      </c>
      <c r="I166" s="42" t="str">
        <f>VLOOKUP(B166,'FOLHA RESUMIDA'!C:D,2,0)</f>
        <v>ERIC JOSE SILVA VELOZO</v>
      </c>
    </row>
    <row r="167" spans="1:9">
      <c r="A167" s="84">
        <v>1</v>
      </c>
      <c r="B167" s="84">
        <v>2443</v>
      </c>
      <c r="C167" s="82" t="s">
        <v>158</v>
      </c>
      <c r="D167" s="85">
        <v>1655.3</v>
      </c>
      <c r="E167" s="85">
        <f t="shared" si="4"/>
        <v>340.37999999999988</v>
      </c>
      <c r="F167" s="78">
        <v>453.47</v>
      </c>
      <c r="G167" s="85">
        <v>861.45</v>
      </c>
      <c r="H167" s="85">
        <f t="shared" si="5"/>
        <v>1314.92</v>
      </c>
      <c r="I167" s="42" t="str">
        <f>VLOOKUP(B167,'FOLHA RESUMIDA'!C:D,2,0)</f>
        <v>GEYZA JANAINA FERREIRA DE LIMA</v>
      </c>
    </row>
    <row r="168" spans="1:9">
      <c r="A168" s="84">
        <v>1</v>
      </c>
      <c r="B168" s="84">
        <v>2448</v>
      </c>
      <c r="C168" s="82" t="s">
        <v>159</v>
      </c>
      <c r="D168" s="85">
        <v>2666.05</v>
      </c>
      <c r="E168" s="85">
        <f t="shared" si="4"/>
        <v>675.76000000000022</v>
      </c>
      <c r="F168" s="78">
        <v>830.1</v>
      </c>
      <c r="G168" s="85">
        <v>1160.19</v>
      </c>
      <c r="H168" s="85">
        <f t="shared" si="5"/>
        <v>1990.29</v>
      </c>
      <c r="I168" s="42" t="str">
        <f>VLOOKUP(B168,'FOLHA RESUMIDA'!C:D,2,0)</f>
        <v>JULIO CESAR DA SILVA</v>
      </c>
    </row>
    <row r="169" spans="1:9">
      <c r="A169" s="84">
        <v>1</v>
      </c>
      <c r="B169" s="84">
        <v>2451</v>
      </c>
      <c r="C169" s="82" t="s">
        <v>160</v>
      </c>
      <c r="D169" s="85">
        <v>2096.65</v>
      </c>
      <c r="E169" s="85">
        <f t="shared" si="4"/>
        <v>158.20000000000027</v>
      </c>
      <c r="F169" s="78">
        <v>1165.1199999999999</v>
      </c>
      <c r="G169" s="85">
        <v>773.33</v>
      </c>
      <c r="H169" s="85">
        <f t="shared" si="5"/>
        <v>1938.4499999999998</v>
      </c>
      <c r="I169" s="42" t="str">
        <f>VLOOKUP(B169,'FOLHA RESUMIDA'!C:D,2,0)</f>
        <v>MANUELLA BOMFIM DA SILVA</v>
      </c>
    </row>
    <row r="170" spans="1:9">
      <c r="A170" s="84">
        <v>1</v>
      </c>
      <c r="B170" s="84">
        <v>2460</v>
      </c>
      <c r="C170" s="82" t="s">
        <v>161</v>
      </c>
      <c r="D170" s="85">
        <v>48.16</v>
      </c>
      <c r="E170" s="85">
        <f t="shared" si="4"/>
        <v>48.16</v>
      </c>
      <c r="F170" s="78">
        <v>0</v>
      </c>
      <c r="G170" s="85">
        <v>0</v>
      </c>
      <c r="H170" s="85">
        <f t="shared" si="5"/>
        <v>0</v>
      </c>
      <c r="I170" s="42" t="str">
        <f>VLOOKUP(B170,'FOLHA RESUMIDA'!C:D,2,0)</f>
        <v>VIVIANE OLIMPIO DOS SANTOS</v>
      </c>
    </row>
    <row r="171" spans="1:9">
      <c r="A171" s="84">
        <v>1</v>
      </c>
      <c r="B171" s="84">
        <v>2468</v>
      </c>
      <c r="C171" s="82" t="s">
        <v>162</v>
      </c>
      <c r="D171" s="85">
        <v>6878.58</v>
      </c>
      <c r="E171" s="85">
        <f t="shared" si="4"/>
        <v>2738.01</v>
      </c>
      <c r="F171" s="78">
        <v>2246.8200000000002</v>
      </c>
      <c r="G171" s="85">
        <v>1893.75</v>
      </c>
      <c r="H171" s="85">
        <f t="shared" si="5"/>
        <v>4140.57</v>
      </c>
      <c r="I171" s="42" t="str">
        <f>VLOOKUP(B171,'FOLHA RESUMIDA'!C:D,2,0)</f>
        <v>ANA GERTRUDES DE A F GUERRA</v>
      </c>
    </row>
    <row r="172" spans="1:9">
      <c r="A172" s="84">
        <v>1</v>
      </c>
      <c r="B172" s="84">
        <v>2474</v>
      </c>
      <c r="C172" s="82" t="s">
        <v>163</v>
      </c>
      <c r="D172" s="85">
        <v>11172.75</v>
      </c>
      <c r="E172" s="85">
        <f t="shared" si="4"/>
        <v>3116.6000000000004</v>
      </c>
      <c r="F172" s="78">
        <v>3706.83</v>
      </c>
      <c r="G172" s="85">
        <v>4349.32</v>
      </c>
      <c r="H172" s="85">
        <f t="shared" si="5"/>
        <v>8056.15</v>
      </c>
      <c r="I172" s="42" t="str">
        <f>VLOOKUP(B172,'FOLHA RESUMIDA'!C:D,2,0)</f>
        <v>MARIA ROSEANE DOS A CLEMENTINO</v>
      </c>
    </row>
    <row r="173" spans="1:9">
      <c r="A173" s="84">
        <v>50</v>
      </c>
      <c r="B173" s="84">
        <v>2478</v>
      </c>
      <c r="C173" s="82" t="s">
        <v>478</v>
      </c>
      <c r="D173" s="85">
        <v>4149.8900000000003</v>
      </c>
      <c r="E173" s="85">
        <f t="shared" si="4"/>
        <v>719</v>
      </c>
      <c r="F173" s="78">
        <v>1410.96</v>
      </c>
      <c r="G173" s="85">
        <v>2019.93</v>
      </c>
      <c r="H173" s="85">
        <f t="shared" si="5"/>
        <v>3430.8900000000003</v>
      </c>
      <c r="I173" s="42" t="str">
        <f>VLOOKUP(B173,'FOLHA RESUMIDA'!C:D,2,0)</f>
        <v>ROGERIO MOURA VIEIRA</v>
      </c>
    </row>
    <row r="174" spans="1:9">
      <c r="A174" s="84">
        <v>20</v>
      </c>
      <c r="B174" s="84">
        <v>2481</v>
      </c>
      <c r="C174" s="82" t="s">
        <v>450</v>
      </c>
      <c r="D174" s="85">
        <v>4149.8900000000003</v>
      </c>
      <c r="E174" s="85">
        <f t="shared" si="4"/>
        <v>897.25</v>
      </c>
      <c r="F174" s="78">
        <v>1410.96</v>
      </c>
      <c r="G174" s="85">
        <v>1841.68</v>
      </c>
      <c r="H174" s="85">
        <f t="shared" si="5"/>
        <v>3252.6400000000003</v>
      </c>
      <c r="I174" s="42" t="str">
        <f>VLOOKUP(B174,'FOLHA RESUMIDA'!C:D,2,0)</f>
        <v>RAFAELLA MICHELLE DE L MIRANDA</v>
      </c>
    </row>
    <row r="175" spans="1:9">
      <c r="A175" s="84">
        <v>39</v>
      </c>
      <c r="B175" s="84">
        <v>2484</v>
      </c>
      <c r="C175" s="82" t="s">
        <v>471</v>
      </c>
      <c r="D175" s="85">
        <v>4627.68</v>
      </c>
      <c r="E175" s="85">
        <f t="shared" si="4"/>
        <v>1131.5500000000002</v>
      </c>
      <c r="F175" s="78">
        <v>1481.51</v>
      </c>
      <c r="G175" s="85">
        <v>2014.62</v>
      </c>
      <c r="H175" s="85">
        <f t="shared" si="5"/>
        <v>3496.13</v>
      </c>
      <c r="I175" s="42" t="str">
        <f>VLOOKUP(B175,'FOLHA RESUMIDA'!C:D,2,0)</f>
        <v>ARLEY ANDERSON TAVARES MOREIRA</v>
      </c>
    </row>
    <row r="176" spans="1:9">
      <c r="A176" s="84">
        <v>1</v>
      </c>
      <c r="B176" s="84">
        <v>2490</v>
      </c>
      <c r="C176" s="82" t="s">
        <v>164</v>
      </c>
      <c r="D176" s="85">
        <v>2323.31</v>
      </c>
      <c r="E176" s="85">
        <f t="shared" si="4"/>
        <v>403.05000000000018</v>
      </c>
      <c r="F176" s="78">
        <v>789.93</v>
      </c>
      <c r="G176" s="85">
        <v>1130.33</v>
      </c>
      <c r="H176" s="85">
        <f t="shared" si="5"/>
        <v>1920.2599999999998</v>
      </c>
      <c r="I176" s="42" t="str">
        <f>VLOOKUP(B176,'FOLHA RESUMIDA'!C:D,2,0)</f>
        <v>PAULO EDUARDO SANTOS FERREIRA</v>
      </c>
    </row>
    <row r="177" spans="1:9">
      <c r="A177" s="84">
        <v>1</v>
      </c>
      <c r="B177" s="84">
        <v>2493</v>
      </c>
      <c r="C177" s="82" t="s">
        <v>165</v>
      </c>
      <c r="D177" s="85">
        <v>3608.28</v>
      </c>
      <c r="E177" s="85">
        <f t="shared" si="4"/>
        <v>1073.5700000000002</v>
      </c>
      <c r="F177" s="78">
        <v>1226.82</v>
      </c>
      <c r="G177" s="85">
        <v>1307.8900000000001</v>
      </c>
      <c r="H177" s="85">
        <f t="shared" si="5"/>
        <v>2534.71</v>
      </c>
      <c r="I177" s="42" t="str">
        <f>VLOOKUP(B177,'FOLHA RESUMIDA'!C:D,2,0)</f>
        <v>CRISTIANE R  DE O  GONCALVES</v>
      </c>
    </row>
    <row r="178" spans="1:9">
      <c r="A178" s="84">
        <v>1</v>
      </c>
      <c r="B178" s="84">
        <v>2498</v>
      </c>
      <c r="C178" s="82" t="s">
        <v>166</v>
      </c>
      <c r="D178" s="85">
        <v>1807.77</v>
      </c>
      <c r="E178" s="85">
        <f t="shared" si="4"/>
        <v>466.27</v>
      </c>
      <c r="F178" s="78">
        <v>522.74</v>
      </c>
      <c r="G178" s="85">
        <v>818.76</v>
      </c>
      <c r="H178" s="85">
        <f t="shared" si="5"/>
        <v>1341.5</v>
      </c>
      <c r="I178" s="42" t="str">
        <f>VLOOKUP(B178,'FOLHA RESUMIDA'!C:D,2,0)</f>
        <v>TEREZINHA DE J  DE L  M  NETA</v>
      </c>
    </row>
    <row r="179" spans="1:9">
      <c r="A179" s="84">
        <v>1</v>
      </c>
      <c r="B179" s="84">
        <v>2502</v>
      </c>
      <c r="C179" s="82" t="s">
        <v>167</v>
      </c>
      <c r="D179" s="85">
        <v>1537.47</v>
      </c>
      <c r="E179" s="85">
        <f t="shared" si="4"/>
        <v>535.79</v>
      </c>
      <c r="F179" s="78">
        <v>522.74</v>
      </c>
      <c r="G179" s="85">
        <v>478.94</v>
      </c>
      <c r="H179" s="85">
        <f t="shared" si="5"/>
        <v>1001.6800000000001</v>
      </c>
      <c r="I179" s="42" t="str">
        <f>VLOOKUP(B179,'FOLHA RESUMIDA'!C:D,2,0)</f>
        <v>PAULO ROBERTO DA SILVA CUNHA</v>
      </c>
    </row>
    <row r="180" spans="1:9">
      <c r="A180" s="84">
        <v>1</v>
      </c>
      <c r="B180" s="84">
        <v>2503</v>
      </c>
      <c r="C180" s="82" t="s">
        <v>168</v>
      </c>
      <c r="D180" s="85">
        <v>4149.8900000000003</v>
      </c>
      <c r="E180" s="85">
        <f t="shared" si="4"/>
        <v>1044.46</v>
      </c>
      <c r="F180" s="78">
        <v>1410.96</v>
      </c>
      <c r="G180" s="85">
        <v>1694.47</v>
      </c>
      <c r="H180" s="85">
        <f t="shared" si="5"/>
        <v>3105.4300000000003</v>
      </c>
      <c r="I180" s="42" t="str">
        <f>VLOOKUP(B180,'FOLHA RESUMIDA'!C:D,2,0)</f>
        <v>TACIZO LUIZ PEREIRA DA SILVA</v>
      </c>
    </row>
    <row r="181" spans="1:9">
      <c r="A181" s="84">
        <v>1</v>
      </c>
      <c r="B181" s="84">
        <v>2504</v>
      </c>
      <c r="C181" s="82" t="s">
        <v>169</v>
      </c>
      <c r="D181" s="85">
        <v>1265.98</v>
      </c>
      <c r="E181" s="85">
        <f t="shared" si="4"/>
        <v>620.89</v>
      </c>
      <c r="F181" s="78">
        <v>430.43</v>
      </c>
      <c r="G181" s="85">
        <v>214.66</v>
      </c>
      <c r="H181" s="85">
        <f t="shared" si="5"/>
        <v>645.09</v>
      </c>
      <c r="I181" s="42" t="str">
        <f>VLOOKUP(B181,'FOLHA RESUMIDA'!C:D,2,0)</f>
        <v>RIVALDO GOMES DA SILVA</v>
      </c>
    </row>
    <row r="182" spans="1:9">
      <c r="A182" s="84">
        <v>1</v>
      </c>
      <c r="B182" s="84">
        <v>2506</v>
      </c>
      <c r="C182" s="82" t="s">
        <v>170</v>
      </c>
      <c r="D182" s="85">
        <v>1265.98</v>
      </c>
      <c r="E182" s="85">
        <f t="shared" si="4"/>
        <v>573.04</v>
      </c>
      <c r="F182" s="78">
        <v>430.43</v>
      </c>
      <c r="G182" s="85">
        <v>262.51</v>
      </c>
      <c r="H182" s="85">
        <f t="shared" si="5"/>
        <v>692.94</v>
      </c>
      <c r="I182" s="42" t="str">
        <f>VLOOKUP(B182,'FOLHA RESUMIDA'!C:D,2,0)</f>
        <v>IVETE ANTONIETA B  DE CARVALHO</v>
      </c>
    </row>
    <row r="183" spans="1:9">
      <c r="A183" s="84">
        <v>1</v>
      </c>
      <c r="B183" s="84">
        <v>2507</v>
      </c>
      <c r="C183" s="82" t="s">
        <v>171</v>
      </c>
      <c r="D183" s="85">
        <v>1265.98</v>
      </c>
      <c r="E183" s="85">
        <f t="shared" si="4"/>
        <v>302.19000000000005</v>
      </c>
      <c r="F183" s="78">
        <v>430.43</v>
      </c>
      <c r="G183" s="85">
        <v>533.36</v>
      </c>
      <c r="H183" s="85">
        <f t="shared" si="5"/>
        <v>963.79</v>
      </c>
      <c r="I183" s="42" t="str">
        <f>VLOOKUP(B183,'FOLHA RESUMIDA'!C:D,2,0)</f>
        <v>ANANIAS TEIXEIRA DE LIMA</v>
      </c>
    </row>
    <row r="184" spans="1:9">
      <c r="A184" s="84">
        <v>1</v>
      </c>
      <c r="B184" s="84">
        <v>2508</v>
      </c>
      <c r="C184" s="82" t="s">
        <v>172</v>
      </c>
      <c r="D184" s="85">
        <v>1265.98</v>
      </c>
      <c r="E184" s="85">
        <f t="shared" si="4"/>
        <v>379.02</v>
      </c>
      <c r="F184" s="78">
        <v>430.43</v>
      </c>
      <c r="G184" s="85">
        <v>456.53</v>
      </c>
      <c r="H184" s="85">
        <f t="shared" si="5"/>
        <v>886.96</v>
      </c>
      <c r="I184" s="42" t="str">
        <f>VLOOKUP(B184,'FOLHA RESUMIDA'!C:D,2,0)</f>
        <v>JOSE ALEXANDRE DE BARROS ALVES</v>
      </c>
    </row>
    <row r="185" spans="1:9">
      <c r="A185" s="84">
        <v>1</v>
      </c>
      <c r="B185" s="84">
        <v>2509</v>
      </c>
      <c r="C185" s="82" t="s">
        <v>173</v>
      </c>
      <c r="D185" s="85">
        <v>1265.98</v>
      </c>
      <c r="E185" s="85">
        <f t="shared" si="4"/>
        <v>928.6400000000001</v>
      </c>
      <c r="F185" s="78">
        <v>253.2</v>
      </c>
      <c r="G185" s="85">
        <v>84.14</v>
      </c>
      <c r="H185" s="85">
        <f t="shared" si="5"/>
        <v>337.34</v>
      </c>
      <c r="I185" s="42" t="str">
        <f>VLOOKUP(B185,'FOLHA RESUMIDA'!C:D,2,0)</f>
        <v>ALDEMIR NASCIMENTO DA SILVA</v>
      </c>
    </row>
    <row r="186" spans="1:9">
      <c r="A186" s="84">
        <v>1</v>
      </c>
      <c r="B186" s="84">
        <v>2512</v>
      </c>
      <c r="C186" s="82" t="s">
        <v>462</v>
      </c>
      <c r="D186" s="85">
        <v>4149.8900000000003</v>
      </c>
      <c r="E186" s="85">
        <f t="shared" si="4"/>
        <v>900.12000000000035</v>
      </c>
      <c r="F186" s="78">
        <v>1410.96</v>
      </c>
      <c r="G186" s="85">
        <v>1838.81</v>
      </c>
      <c r="H186" s="85">
        <f t="shared" si="5"/>
        <v>3249.77</v>
      </c>
      <c r="I186" s="42" t="str">
        <f>VLOOKUP(B186,'FOLHA RESUMIDA'!C:D,2,0)</f>
        <v>JOSENILDO JOSE TORRES</v>
      </c>
    </row>
    <row r="187" spans="1:9">
      <c r="A187" s="84">
        <v>1</v>
      </c>
      <c r="B187" s="84">
        <v>2513</v>
      </c>
      <c r="C187" s="82" t="s">
        <v>174</v>
      </c>
      <c r="D187" s="85">
        <v>2544.86</v>
      </c>
      <c r="E187" s="85">
        <f t="shared" si="4"/>
        <v>697.13000000000011</v>
      </c>
      <c r="F187" s="78">
        <v>865.25</v>
      </c>
      <c r="G187" s="85">
        <v>982.48</v>
      </c>
      <c r="H187" s="85">
        <f t="shared" si="5"/>
        <v>1847.73</v>
      </c>
      <c r="I187" s="42" t="str">
        <f>VLOOKUP(B187,'FOLHA RESUMIDA'!C:D,2,0)</f>
        <v>DENILSON DE SANTANA NEVES</v>
      </c>
    </row>
    <row r="188" spans="1:9">
      <c r="A188" s="84">
        <v>1</v>
      </c>
      <c r="B188" s="84">
        <v>2514</v>
      </c>
      <c r="C188" s="82" t="s">
        <v>175</v>
      </c>
      <c r="D188" s="85">
        <v>1614.37</v>
      </c>
      <c r="E188" s="85">
        <f t="shared" si="4"/>
        <v>476.84999999999991</v>
      </c>
      <c r="F188" s="78">
        <v>548.89</v>
      </c>
      <c r="G188" s="85">
        <v>588.63</v>
      </c>
      <c r="H188" s="85">
        <f t="shared" si="5"/>
        <v>1137.52</v>
      </c>
      <c r="I188" s="42" t="str">
        <f>VLOOKUP(B188,'FOLHA RESUMIDA'!C:D,2,0)</f>
        <v>JULIANA CAVALCANTI DE SOUSA</v>
      </c>
    </row>
    <row r="189" spans="1:9">
      <c r="A189" s="84">
        <v>1</v>
      </c>
      <c r="B189" s="84">
        <v>2518</v>
      </c>
      <c r="C189" s="82" t="s">
        <v>461</v>
      </c>
      <c r="D189" s="85">
        <v>1789.31</v>
      </c>
      <c r="E189" s="85">
        <f t="shared" si="4"/>
        <v>162.02999999999997</v>
      </c>
      <c r="F189" s="78">
        <v>608.37</v>
      </c>
      <c r="G189" s="85">
        <v>1018.91</v>
      </c>
      <c r="H189" s="85">
        <f t="shared" si="5"/>
        <v>1627.28</v>
      </c>
      <c r="I189" s="42" t="str">
        <f>VLOOKUP(B189,'FOLHA RESUMIDA'!C:D,2,0)</f>
        <v>ROSA MARIA BARROS VALOES</v>
      </c>
    </row>
    <row r="190" spans="1:9">
      <c r="A190" s="84">
        <v>1</v>
      </c>
      <c r="B190" s="84">
        <v>2520</v>
      </c>
      <c r="C190" s="82" t="s">
        <v>463</v>
      </c>
      <c r="D190" s="85">
        <v>1789.31</v>
      </c>
      <c r="E190" s="85">
        <f t="shared" si="4"/>
        <v>693.29</v>
      </c>
      <c r="F190" s="78">
        <v>608.37</v>
      </c>
      <c r="G190" s="85">
        <v>487.65</v>
      </c>
      <c r="H190" s="85">
        <f t="shared" si="5"/>
        <v>1096.02</v>
      </c>
      <c r="I190" s="42" t="str">
        <f>VLOOKUP(B190,'FOLHA RESUMIDA'!C:D,2,0)</f>
        <v>SELMA CRISTIANIA LIMA RORIZ</v>
      </c>
    </row>
    <row r="191" spans="1:9">
      <c r="A191" s="84">
        <v>39</v>
      </c>
      <c r="B191" s="84">
        <v>2523</v>
      </c>
      <c r="C191" s="82" t="s">
        <v>472</v>
      </c>
      <c r="D191" s="85">
        <v>1789.31</v>
      </c>
      <c r="E191" s="85">
        <f t="shared" si="4"/>
        <v>330.23</v>
      </c>
      <c r="F191" s="78">
        <v>608.37</v>
      </c>
      <c r="G191" s="85">
        <v>850.71</v>
      </c>
      <c r="H191" s="85">
        <f t="shared" si="5"/>
        <v>1459.08</v>
      </c>
      <c r="I191" s="42" t="str">
        <f>VLOOKUP(B191,'FOLHA RESUMIDA'!C:D,2,0)</f>
        <v>JANISSON COELHO DE VASCONCELOS</v>
      </c>
    </row>
    <row r="192" spans="1:9">
      <c r="A192" s="84">
        <v>2</v>
      </c>
      <c r="B192" s="84">
        <v>2525</v>
      </c>
      <c r="C192" s="82" t="s">
        <v>425</v>
      </c>
      <c r="D192" s="85">
        <v>1789.31</v>
      </c>
      <c r="E192" s="85">
        <f t="shared" si="4"/>
        <v>260.21000000000004</v>
      </c>
      <c r="F192" s="78">
        <v>608.37</v>
      </c>
      <c r="G192" s="85">
        <v>920.73</v>
      </c>
      <c r="H192" s="85">
        <f t="shared" si="5"/>
        <v>1529.1</v>
      </c>
      <c r="I192" s="42" t="str">
        <f>VLOOKUP(B192,'FOLHA RESUMIDA'!C:D,2,0)</f>
        <v>FABIANE TAVARES DE SOUZA</v>
      </c>
    </row>
    <row r="193" spans="1:9">
      <c r="A193" s="84">
        <v>1</v>
      </c>
      <c r="B193" s="84">
        <v>2526</v>
      </c>
      <c r="C193" s="82" t="s">
        <v>176</v>
      </c>
      <c r="D193" s="85">
        <v>2009.36</v>
      </c>
      <c r="E193" s="85">
        <f t="shared" si="4"/>
        <v>704.51</v>
      </c>
      <c r="F193" s="78">
        <v>679.56</v>
      </c>
      <c r="G193" s="85">
        <v>625.29</v>
      </c>
      <c r="H193" s="85">
        <f t="shared" si="5"/>
        <v>1304.8499999999999</v>
      </c>
      <c r="I193" s="42" t="str">
        <f>VLOOKUP(B193,'FOLHA RESUMIDA'!C:D,2,0)</f>
        <v>JARBAS FERREIRA DE LIMA JUNIOR</v>
      </c>
    </row>
    <row r="194" spans="1:9">
      <c r="A194" s="84">
        <v>1</v>
      </c>
      <c r="B194" s="84">
        <v>2530</v>
      </c>
      <c r="C194" s="82" t="s">
        <v>177</v>
      </c>
      <c r="D194" s="85">
        <v>1333.73</v>
      </c>
      <c r="E194" s="85">
        <f t="shared" si="4"/>
        <v>425.23</v>
      </c>
      <c r="F194" s="78">
        <v>453.47</v>
      </c>
      <c r="G194" s="85">
        <v>455.03</v>
      </c>
      <c r="H194" s="85">
        <f t="shared" si="5"/>
        <v>908.5</v>
      </c>
      <c r="I194" s="42" t="str">
        <f>VLOOKUP(B194,'FOLHA RESUMIDA'!C:D,2,0)</f>
        <v>ARLEILDA MENDES DA SILVA</v>
      </c>
    </row>
    <row r="195" spans="1:9">
      <c r="A195" s="84">
        <v>1</v>
      </c>
      <c r="B195" s="84">
        <v>2534</v>
      </c>
      <c r="C195" s="82" t="s">
        <v>178</v>
      </c>
      <c r="D195" s="85">
        <v>1333.73</v>
      </c>
      <c r="E195" s="85">
        <f t="shared" si="4"/>
        <v>378.54999999999995</v>
      </c>
      <c r="F195" s="78">
        <v>453.47</v>
      </c>
      <c r="G195" s="85">
        <v>501.71</v>
      </c>
      <c r="H195" s="85">
        <f t="shared" si="5"/>
        <v>955.18000000000006</v>
      </c>
      <c r="I195" s="42" t="str">
        <f>VLOOKUP(B195,'FOLHA RESUMIDA'!C:D,2,0)</f>
        <v>EMANUEL MESSIAS RIBEIRO COSTA</v>
      </c>
    </row>
    <row r="196" spans="1:9">
      <c r="A196" s="84">
        <v>1</v>
      </c>
      <c r="B196" s="84">
        <v>2539</v>
      </c>
      <c r="C196" s="82" t="s">
        <v>179</v>
      </c>
      <c r="D196" s="85">
        <v>1694.49</v>
      </c>
      <c r="E196" s="85">
        <f t="shared" si="4"/>
        <v>1131.0900000000001</v>
      </c>
      <c r="F196" s="78">
        <v>355.11</v>
      </c>
      <c r="G196" s="85">
        <v>208.29</v>
      </c>
      <c r="H196" s="85">
        <f t="shared" si="5"/>
        <v>563.4</v>
      </c>
      <c r="I196" s="42" t="str">
        <f>VLOOKUP(B196,'FOLHA RESUMIDA'!C:D,2,0)</f>
        <v>JOSENILDA BEZERRA DA SILVA</v>
      </c>
    </row>
    <row r="197" spans="1:9">
      <c r="A197" s="84">
        <v>1</v>
      </c>
      <c r="B197" s="84">
        <v>2541</v>
      </c>
      <c r="C197" s="82" t="s">
        <v>180</v>
      </c>
      <c r="D197" s="85">
        <v>1333.73</v>
      </c>
      <c r="E197" s="85">
        <f t="shared" si="4"/>
        <v>765.4</v>
      </c>
      <c r="F197" s="78">
        <v>453.47</v>
      </c>
      <c r="G197" s="85">
        <v>114.86</v>
      </c>
      <c r="H197" s="85">
        <f t="shared" si="5"/>
        <v>568.33000000000004</v>
      </c>
      <c r="I197" s="42" t="str">
        <f>VLOOKUP(B197,'FOLHA RESUMIDA'!C:D,2,0)</f>
        <v>MARCELA SALLES DA SILVA</v>
      </c>
    </row>
    <row r="198" spans="1:9">
      <c r="A198" s="84">
        <v>59</v>
      </c>
      <c r="B198" s="84">
        <v>2547</v>
      </c>
      <c r="C198" s="82" t="s">
        <v>491</v>
      </c>
      <c r="D198" s="85">
        <v>2380.9499999999998</v>
      </c>
      <c r="E198" s="85">
        <f t="shared" ref="E198:E261" si="6">D198-H198</f>
        <v>2380.9499999999998</v>
      </c>
      <c r="F198" s="78">
        <v>0</v>
      </c>
      <c r="G198" s="85">
        <v>0</v>
      </c>
      <c r="H198" s="85">
        <f t="shared" ref="H198:H261" si="7">F198+G198</f>
        <v>0</v>
      </c>
      <c r="I198" s="42" t="str">
        <f>VLOOKUP(B198,'FOLHA RESUMIDA'!C:D,2,0)</f>
        <v>CYNTHIA RODRIGUES DE ALMEIDA</v>
      </c>
    </row>
    <row r="199" spans="1:9">
      <c r="A199" s="84">
        <v>1</v>
      </c>
      <c r="B199" s="84">
        <v>2548</v>
      </c>
      <c r="C199" s="82" t="s">
        <v>181</v>
      </c>
      <c r="D199" s="85">
        <v>3315.76</v>
      </c>
      <c r="E199" s="85">
        <f t="shared" si="6"/>
        <v>973.47000000000025</v>
      </c>
      <c r="F199" s="78">
        <v>1035.46</v>
      </c>
      <c r="G199" s="85">
        <v>1306.83</v>
      </c>
      <c r="H199" s="85">
        <f t="shared" si="7"/>
        <v>2342.29</v>
      </c>
      <c r="I199" s="42" t="str">
        <f>VLOOKUP(B199,'FOLHA RESUMIDA'!C:D,2,0)</f>
        <v>ELIANA PEREIRA SANTANA</v>
      </c>
    </row>
    <row r="200" spans="1:9">
      <c r="A200" s="84">
        <v>1</v>
      </c>
      <c r="B200" s="84">
        <v>2553</v>
      </c>
      <c r="C200" s="82" t="s">
        <v>182</v>
      </c>
      <c r="D200" s="85">
        <v>3878.58</v>
      </c>
      <c r="E200" s="85">
        <f t="shared" si="6"/>
        <v>802.63000000000011</v>
      </c>
      <c r="F200" s="78">
        <v>1226.82</v>
      </c>
      <c r="G200" s="85">
        <v>1849.13</v>
      </c>
      <c r="H200" s="85">
        <f t="shared" si="7"/>
        <v>3075.95</v>
      </c>
      <c r="I200" s="42" t="str">
        <f>VLOOKUP(B200,'FOLHA RESUMIDA'!C:D,2,0)</f>
        <v>LIVIA DA SILVA LIMA</v>
      </c>
    </row>
    <row r="201" spans="1:9">
      <c r="A201" s="84">
        <v>1</v>
      </c>
      <c r="B201" s="84">
        <v>2559</v>
      </c>
      <c r="C201" s="82" t="s">
        <v>433</v>
      </c>
      <c r="D201" s="85">
        <v>1614.36</v>
      </c>
      <c r="E201" s="85">
        <f t="shared" si="6"/>
        <v>919.00999999999988</v>
      </c>
      <c r="F201" s="78">
        <v>548.88</v>
      </c>
      <c r="G201" s="85">
        <v>146.47</v>
      </c>
      <c r="H201" s="85">
        <f t="shared" si="7"/>
        <v>695.35</v>
      </c>
      <c r="I201" s="42" t="str">
        <f>VLOOKUP(B201,'FOLHA RESUMIDA'!C:D,2,0)</f>
        <v>SANDRO DE MIRANDA SANTOS</v>
      </c>
    </row>
    <row r="202" spans="1:9">
      <c r="A202" s="84">
        <v>22</v>
      </c>
      <c r="B202" s="84">
        <v>2562</v>
      </c>
      <c r="C202" s="82" t="s">
        <v>452</v>
      </c>
      <c r="D202" s="85">
        <v>4149.8900000000003</v>
      </c>
      <c r="E202" s="85">
        <f t="shared" si="6"/>
        <v>2241.5100000000002</v>
      </c>
      <c r="F202" s="78">
        <v>1410.96</v>
      </c>
      <c r="G202" s="85">
        <v>497.42</v>
      </c>
      <c r="H202" s="85">
        <f t="shared" si="7"/>
        <v>1908.38</v>
      </c>
      <c r="I202" s="42" t="str">
        <f>VLOOKUP(B202,'FOLHA RESUMIDA'!C:D,2,0)</f>
        <v>ERIKA MARQUES BEZERRA</v>
      </c>
    </row>
    <row r="203" spans="1:9">
      <c r="A203" s="84">
        <v>50</v>
      </c>
      <c r="B203" s="84">
        <v>2568</v>
      </c>
      <c r="C203" s="82" t="s">
        <v>490</v>
      </c>
      <c r="D203" s="85">
        <v>4149.8900000000003</v>
      </c>
      <c r="E203" s="85">
        <f t="shared" si="6"/>
        <v>1567.8000000000002</v>
      </c>
      <c r="F203" s="78">
        <v>1410.96</v>
      </c>
      <c r="G203" s="85">
        <v>1171.1300000000001</v>
      </c>
      <c r="H203" s="85">
        <f t="shared" si="7"/>
        <v>2582.09</v>
      </c>
      <c r="I203" s="42" t="str">
        <f>VLOOKUP(B203,'FOLHA RESUMIDA'!C:D,2,0)</f>
        <v>CATARINA DANIELLE DA S AMORIM</v>
      </c>
    </row>
    <row r="204" spans="1:9">
      <c r="A204" s="84">
        <v>1</v>
      </c>
      <c r="B204" s="84">
        <v>2574</v>
      </c>
      <c r="C204" s="82" t="s">
        <v>183</v>
      </c>
      <c r="D204" s="85">
        <v>4508.79</v>
      </c>
      <c r="E204" s="85">
        <f t="shared" si="6"/>
        <v>3457.2200000000003</v>
      </c>
      <c r="F204" s="78">
        <v>0</v>
      </c>
      <c r="G204" s="85">
        <v>1051.57</v>
      </c>
      <c r="H204" s="85">
        <f t="shared" si="7"/>
        <v>1051.57</v>
      </c>
      <c r="I204" s="42" t="str">
        <f>VLOOKUP(B204,'FOLHA RESUMIDA'!C:D,2,0)</f>
        <v>ANDERSON SANTOS DE LIMA FARIAS</v>
      </c>
    </row>
    <row r="205" spans="1:9">
      <c r="A205" s="84">
        <v>1</v>
      </c>
      <c r="B205" s="84">
        <v>2577</v>
      </c>
      <c r="C205" s="82" t="s">
        <v>184</v>
      </c>
      <c r="D205" s="85">
        <v>2323.31</v>
      </c>
      <c r="E205" s="85">
        <f t="shared" si="6"/>
        <v>728.73</v>
      </c>
      <c r="F205" s="78">
        <v>789.93</v>
      </c>
      <c r="G205" s="85">
        <v>804.65</v>
      </c>
      <c r="H205" s="85">
        <f t="shared" si="7"/>
        <v>1594.58</v>
      </c>
      <c r="I205" s="42" t="str">
        <f>VLOOKUP(B205,'FOLHA RESUMIDA'!C:D,2,0)</f>
        <v>CARLA CRISTINA OLIVEIRA MATOS</v>
      </c>
    </row>
    <row r="206" spans="1:9">
      <c r="A206" s="84">
        <v>1</v>
      </c>
      <c r="B206" s="84">
        <v>2584</v>
      </c>
      <c r="C206" s="82" t="s">
        <v>185</v>
      </c>
      <c r="D206" s="85">
        <v>1614.37</v>
      </c>
      <c r="E206" s="85">
        <f t="shared" si="6"/>
        <v>263.23</v>
      </c>
      <c r="F206" s="78">
        <v>548.89</v>
      </c>
      <c r="G206" s="85">
        <v>802.25</v>
      </c>
      <c r="H206" s="85">
        <f t="shared" si="7"/>
        <v>1351.1399999999999</v>
      </c>
      <c r="I206" s="42" t="str">
        <f>VLOOKUP(B206,'FOLHA RESUMIDA'!C:D,2,0)</f>
        <v>HELIA MARIA ALEXANDRE DE SOUZA</v>
      </c>
    </row>
    <row r="207" spans="1:9">
      <c r="A207" s="84">
        <v>1</v>
      </c>
      <c r="B207" s="84">
        <v>2585</v>
      </c>
      <c r="C207" s="82" t="s">
        <v>186</v>
      </c>
      <c r="D207" s="85">
        <v>2690.6</v>
      </c>
      <c r="E207" s="85">
        <f t="shared" si="6"/>
        <v>2198.91</v>
      </c>
      <c r="F207" s="78">
        <v>0</v>
      </c>
      <c r="G207" s="85">
        <v>491.69</v>
      </c>
      <c r="H207" s="85">
        <f t="shared" si="7"/>
        <v>491.69</v>
      </c>
      <c r="I207" s="42" t="str">
        <f>VLOOKUP(B207,'FOLHA RESUMIDA'!C:D,2,0)</f>
        <v>HELIO DO N BARBOZA JUNIOR</v>
      </c>
    </row>
    <row r="208" spans="1:9">
      <c r="A208" s="84">
        <v>1</v>
      </c>
      <c r="B208" s="84">
        <v>2586</v>
      </c>
      <c r="C208" s="82" t="s">
        <v>434</v>
      </c>
      <c r="D208" s="85">
        <v>1614.36</v>
      </c>
      <c r="E208" s="85">
        <f t="shared" si="6"/>
        <v>806.06</v>
      </c>
      <c r="F208" s="78">
        <v>548.88</v>
      </c>
      <c r="G208" s="85">
        <v>259.42</v>
      </c>
      <c r="H208" s="85">
        <f t="shared" si="7"/>
        <v>808.3</v>
      </c>
      <c r="I208" s="42" t="str">
        <f>VLOOKUP(B208,'FOLHA RESUMIDA'!C:D,2,0)</f>
        <v>JAQUELINE P F DE OLIVEIRA</v>
      </c>
    </row>
    <row r="209" spans="1:9">
      <c r="A209" s="84">
        <v>1</v>
      </c>
      <c r="B209" s="84">
        <v>2588</v>
      </c>
      <c r="C209" s="82" t="s">
        <v>187</v>
      </c>
      <c r="D209" s="85">
        <v>3608.28</v>
      </c>
      <c r="E209" s="85">
        <f t="shared" si="6"/>
        <v>1873.2500000000002</v>
      </c>
      <c r="F209" s="78">
        <v>1226.82</v>
      </c>
      <c r="G209" s="85">
        <v>508.21</v>
      </c>
      <c r="H209" s="85">
        <f t="shared" si="7"/>
        <v>1735.03</v>
      </c>
      <c r="I209" s="42" t="str">
        <f>VLOOKUP(B209,'FOLHA RESUMIDA'!C:D,2,0)</f>
        <v>JOSE NEVES DA SILVA JUNIOR</v>
      </c>
    </row>
    <row r="210" spans="1:9">
      <c r="A210" s="84">
        <v>1</v>
      </c>
      <c r="B210" s="84">
        <v>2596</v>
      </c>
      <c r="C210" s="82" t="s">
        <v>464</v>
      </c>
      <c r="D210" s="85">
        <v>1830.96</v>
      </c>
      <c r="E210" s="85">
        <f t="shared" si="6"/>
        <v>1383.63</v>
      </c>
      <c r="F210" s="78">
        <v>447.33</v>
      </c>
      <c r="G210" s="85">
        <v>0</v>
      </c>
      <c r="H210" s="85">
        <f t="shared" si="7"/>
        <v>447.33</v>
      </c>
      <c r="I210" s="42" t="str">
        <f>VLOOKUP(B210,'FOLHA RESUMIDA'!C:D,2,0)</f>
        <v>WELLIDA CRISTIANE DE M  GUERRA</v>
      </c>
    </row>
    <row r="211" spans="1:9">
      <c r="A211" s="84">
        <v>47</v>
      </c>
      <c r="B211" s="84">
        <v>2602</v>
      </c>
      <c r="C211" s="82" t="s">
        <v>473</v>
      </c>
      <c r="D211" s="85">
        <v>4149.8900000000003</v>
      </c>
      <c r="E211" s="85">
        <f t="shared" si="6"/>
        <v>661.40000000000009</v>
      </c>
      <c r="F211" s="78">
        <v>1410.96</v>
      </c>
      <c r="G211" s="85">
        <v>2077.5300000000002</v>
      </c>
      <c r="H211" s="85">
        <f t="shared" si="7"/>
        <v>3488.4900000000002</v>
      </c>
      <c r="I211" s="42" t="str">
        <f>VLOOKUP(B211,'FOLHA RESUMIDA'!C:D,2,0)</f>
        <v>DIANA ATALECIA NEVES DE SA</v>
      </c>
    </row>
    <row r="212" spans="1:9">
      <c r="A212" s="84">
        <v>59</v>
      </c>
      <c r="B212" s="84">
        <v>2604</v>
      </c>
      <c r="C212" s="82" t="s">
        <v>492</v>
      </c>
      <c r="D212" s="85">
        <v>4149.8900000000003</v>
      </c>
      <c r="E212" s="85">
        <f t="shared" si="6"/>
        <v>1679.29</v>
      </c>
      <c r="F212" s="78">
        <v>1410.96</v>
      </c>
      <c r="G212" s="85">
        <v>1059.6400000000001</v>
      </c>
      <c r="H212" s="85">
        <f t="shared" si="7"/>
        <v>2470.6000000000004</v>
      </c>
      <c r="I212" s="42" t="str">
        <f>VLOOKUP(B212,'FOLHA RESUMIDA'!C:D,2,0)</f>
        <v>JAMINE K  G  DA ROCHA MARTINS</v>
      </c>
    </row>
    <row r="213" spans="1:9">
      <c r="A213" s="84">
        <v>1</v>
      </c>
      <c r="B213" s="84">
        <v>2614</v>
      </c>
      <c r="C213" s="82" t="s">
        <v>188</v>
      </c>
      <c r="D213" s="85">
        <v>2312.98</v>
      </c>
      <c r="E213" s="85">
        <f t="shared" si="6"/>
        <v>592.90000000000009</v>
      </c>
      <c r="F213" s="78">
        <v>694.51</v>
      </c>
      <c r="G213" s="85">
        <v>1025.57</v>
      </c>
      <c r="H213" s="85">
        <f t="shared" si="7"/>
        <v>1720.08</v>
      </c>
      <c r="I213" s="42" t="str">
        <f>VLOOKUP(B213,'FOLHA RESUMIDA'!C:D,2,0)</f>
        <v>EDVANIA GOMES DE SOUZA PONTES</v>
      </c>
    </row>
    <row r="214" spans="1:9">
      <c r="A214" s="84">
        <v>1</v>
      </c>
      <c r="B214" s="84">
        <v>2618</v>
      </c>
      <c r="C214" s="82" t="s">
        <v>189</v>
      </c>
      <c r="D214" s="85">
        <v>389.78</v>
      </c>
      <c r="E214" s="85">
        <f t="shared" si="6"/>
        <v>389.78</v>
      </c>
      <c r="F214" s="78">
        <v>0</v>
      </c>
      <c r="G214" s="85">
        <v>0</v>
      </c>
      <c r="H214" s="85">
        <f t="shared" si="7"/>
        <v>0</v>
      </c>
      <c r="I214" s="42" t="str">
        <f>VLOOKUP(B214,'FOLHA RESUMIDA'!C:D,2,0)</f>
        <v>MARIA DA CONCEICAO O DOS SANTO</v>
      </c>
    </row>
    <row r="215" spans="1:9">
      <c r="A215" s="84">
        <v>1</v>
      </c>
      <c r="B215" s="84">
        <v>2623</v>
      </c>
      <c r="C215" s="82" t="s">
        <v>190</v>
      </c>
      <c r="D215" s="85">
        <v>1209.71</v>
      </c>
      <c r="E215" s="85">
        <f t="shared" si="6"/>
        <v>370.90000000000009</v>
      </c>
      <c r="F215" s="78">
        <v>411.3</v>
      </c>
      <c r="G215" s="85">
        <v>427.51</v>
      </c>
      <c r="H215" s="85">
        <f t="shared" si="7"/>
        <v>838.81</v>
      </c>
      <c r="I215" s="42" t="str">
        <f>VLOOKUP(B215,'FOLHA RESUMIDA'!C:D,2,0)</f>
        <v>RUTH BARBOSA DE ARAUJO</v>
      </c>
    </row>
    <row r="216" spans="1:9">
      <c r="A216" s="84">
        <v>1</v>
      </c>
      <c r="B216" s="84">
        <v>2627</v>
      </c>
      <c r="C216" s="82" t="s">
        <v>427</v>
      </c>
      <c r="D216" s="85">
        <v>4403.84</v>
      </c>
      <c r="E216" s="85">
        <f t="shared" si="6"/>
        <v>706.47000000000025</v>
      </c>
      <c r="F216" s="78">
        <v>1410.96</v>
      </c>
      <c r="G216" s="85">
        <v>2286.41</v>
      </c>
      <c r="H216" s="85">
        <f t="shared" si="7"/>
        <v>3697.37</v>
      </c>
      <c r="I216" s="42" t="str">
        <f>VLOOKUP(B216,'FOLHA RESUMIDA'!C:D,2,0)</f>
        <v>LIBNI DE MEDEIROS MELO</v>
      </c>
    </row>
    <row r="217" spans="1:9">
      <c r="A217" s="84">
        <v>1</v>
      </c>
      <c r="B217" s="84">
        <v>2628</v>
      </c>
      <c r="C217" s="82" t="s">
        <v>191</v>
      </c>
      <c r="D217" s="85">
        <v>2864.36</v>
      </c>
      <c r="E217" s="85">
        <f t="shared" si="6"/>
        <v>1209.04</v>
      </c>
      <c r="F217" s="78">
        <v>973.88</v>
      </c>
      <c r="G217" s="85">
        <v>681.44</v>
      </c>
      <c r="H217" s="85">
        <f t="shared" si="7"/>
        <v>1655.3200000000002</v>
      </c>
      <c r="I217" s="42" t="str">
        <f>VLOOKUP(B217,'FOLHA RESUMIDA'!C:D,2,0)</f>
        <v>ADELE GOMES DE SANTANA</v>
      </c>
    </row>
    <row r="218" spans="1:9">
      <c r="A218" s="84">
        <v>35</v>
      </c>
      <c r="B218" s="84">
        <v>2634</v>
      </c>
      <c r="C218" s="82" t="s">
        <v>465</v>
      </c>
      <c r="D218" s="85">
        <v>2690.6</v>
      </c>
      <c r="E218" s="85">
        <f t="shared" si="6"/>
        <v>2225.09</v>
      </c>
      <c r="F218" s="78">
        <v>0</v>
      </c>
      <c r="G218" s="85">
        <v>465.51</v>
      </c>
      <c r="H218" s="85">
        <f t="shared" si="7"/>
        <v>465.51</v>
      </c>
      <c r="I218" s="42" t="str">
        <f>VLOOKUP(B218,'FOLHA RESUMIDA'!C:D,2,0)</f>
        <v>KATHYWSKY MELO PINHEIRO</v>
      </c>
    </row>
    <row r="219" spans="1:9">
      <c r="A219" s="84">
        <v>1</v>
      </c>
      <c r="B219" s="84">
        <v>2642</v>
      </c>
      <c r="C219" s="82" t="s">
        <v>192</v>
      </c>
      <c r="D219" s="85">
        <v>2625.59</v>
      </c>
      <c r="E219" s="85">
        <f t="shared" si="6"/>
        <v>712.13000000000011</v>
      </c>
      <c r="F219" s="78">
        <v>892.7</v>
      </c>
      <c r="G219" s="85">
        <v>1020.76</v>
      </c>
      <c r="H219" s="85">
        <f t="shared" si="7"/>
        <v>1913.46</v>
      </c>
      <c r="I219" s="42" t="str">
        <f>VLOOKUP(B219,'FOLHA RESUMIDA'!C:D,2,0)</f>
        <v>THAMIRYS CLAUDIA R  BATISTA</v>
      </c>
    </row>
    <row r="220" spans="1:9">
      <c r="A220" s="84">
        <v>48</v>
      </c>
      <c r="B220" s="84">
        <v>2644</v>
      </c>
      <c r="C220" s="82" t="s">
        <v>476</v>
      </c>
      <c r="D220" s="85">
        <v>4149.8900000000003</v>
      </c>
      <c r="E220" s="85">
        <f t="shared" si="6"/>
        <v>1989.7200000000003</v>
      </c>
      <c r="F220" s="78">
        <v>1410.96</v>
      </c>
      <c r="G220" s="85">
        <v>749.21</v>
      </c>
      <c r="H220" s="85">
        <f t="shared" si="7"/>
        <v>2160.17</v>
      </c>
      <c r="I220" s="42" t="str">
        <f>VLOOKUP(B220,'FOLHA RESUMIDA'!C:D,2,0)</f>
        <v>FABRICIO MENEZES DE SOUSA MELO</v>
      </c>
    </row>
    <row r="221" spans="1:9">
      <c r="A221" s="84">
        <v>59</v>
      </c>
      <c r="B221" s="84">
        <v>2651</v>
      </c>
      <c r="C221" s="82" t="s">
        <v>477</v>
      </c>
      <c r="D221" s="85">
        <v>4149.8900000000003</v>
      </c>
      <c r="E221" s="85">
        <f t="shared" si="6"/>
        <v>971.86000000000058</v>
      </c>
      <c r="F221" s="78">
        <v>1410.96</v>
      </c>
      <c r="G221" s="85">
        <v>1767.07</v>
      </c>
      <c r="H221" s="85">
        <f t="shared" si="7"/>
        <v>3178.0299999999997</v>
      </c>
      <c r="I221" s="42" t="str">
        <f>VLOOKUP(B221,'FOLHA RESUMIDA'!C:D,2,0)</f>
        <v>PAULO ANDRE R DOS SANTOS</v>
      </c>
    </row>
    <row r="222" spans="1:9">
      <c r="A222" s="84">
        <v>1</v>
      </c>
      <c r="B222" s="84">
        <v>2656</v>
      </c>
      <c r="C222" s="82" t="s">
        <v>193</v>
      </c>
      <c r="D222" s="85">
        <v>2323.31</v>
      </c>
      <c r="E222" s="85">
        <f t="shared" si="6"/>
        <v>895.34999999999991</v>
      </c>
      <c r="F222" s="78">
        <v>789.93</v>
      </c>
      <c r="G222" s="85">
        <v>638.03</v>
      </c>
      <c r="H222" s="85">
        <f t="shared" si="7"/>
        <v>1427.96</v>
      </c>
      <c r="I222" s="42" t="str">
        <f>VLOOKUP(B222,'FOLHA RESUMIDA'!C:D,2,0)</f>
        <v>RAFAELLA ALVES DE ARAUJO SILVA</v>
      </c>
    </row>
    <row r="223" spans="1:9">
      <c r="A223" s="84">
        <v>1</v>
      </c>
      <c r="B223" s="84">
        <v>2659</v>
      </c>
      <c r="C223" s="82" t="s">
        <v>194</v>
      </c>
      <c r="D223" s="85">
        <v>6812.11</v>
      </c>
      <c r="E223" s="85">
        <f t="shared" si="6"/>
        <v>5276.7099999999991</v>
      </c>
      <c r="F223" s="78">
        <v>0</v>
      </c>
      <c r="G223" s="85">
        <v>1535.4</v>
      </c>
      <c r="H223" s="85">
        <f t="shared" si="7"/>
        <v>1535.4</v>
      </c>
      <c r="I223" s="42" t="str">
        <f>VLOOKUP(B223,'FOLHA RESUMIDA'!C:D,2,0)</f>
        <v>THIAGO SANTOS DE OLIVEIRA</v>
      </c>
    </row>
    <row r="224" spans="1:9">
      <c r="A224" s="84">
        <v>1</v>
      </c>
      <c r="B224" s="84">
        <v>2661</v>
      </c>
      <c r="C224" s="82" t="s">
        <v>195</v>
      </c>
      <c r="D224" s="85">
        <v>1270.2</v>
      </c>
      <c r="E224" s="85">
        <f t="shared" si="6"/>
        <v>349.76</v>
      </c>
      <c r="F224" s="78">
        <v>431.87</v>
      </c>
      <c r="G224" s="85">
        <v>488.57</v>
      </c>
      <c r="H224" s="85">
        <f t="shared" si="7"/>
        <v>920.44</v>
      </c>
      <c r="I224" s="42" t="str">
        <f>VLOOKUP(B224,'FOLHA RESUMIDA'!C:D,2,0)</f>
        <v>IVALDA XAVIER DE CARVALHO</v>
      </c>
    </row>
    <row r="225" spans="1:9">
      <c r="A225" s="84">
        <v>1</v>
      </c>
      <c r="B225" s="84">
        <v>2664</v>
      </c>
      <c r="C225" s="82" t="s">
        <v>196</v>
      </c>
      <c r="D225" s="85">
        <v>6650.48</v>
      </c>
      <c r="E225" s="85">
        <f t="shared" si="6"/>
        <v>2602.5899999999997</v>
      </c>
      <c r="F225" s="78">
        <v>2261.16</v>
      </c>
      <c r="G225" s="85">
        <v>1786.73</v>
      </c>
      <c r="H225" s="85">
        <f t="shared" si="7"/>
        <v>4047.89</v>
      </c>
      <c r="I225" s="42" t="str">
        <f>VLOOKUP(B225,'FOLHA RESUMIDA'!C:D,2,0)</f>
        <v>BRUNO AIRES DOS SANTOS</v>
      </c>
    </row>
    <row r="226" spans="1:9">
      <c r="A226" s="84">
        <v>1</v>
      </c>
      <c r="B226" s="84">
        <v>2665</v>
      </c>
      <c r="C226" s="82" t="s">
        <v>197</v>
      </c>
      <c r="D226" s="85">
        <v>2965.8</v>
      </c>
      <c r="E226" s="85">
        <f t="shared" si="6"/>
        <v>999.16000000000031</v>
      </c>
      <c r="F226" s="78">
        <v>789.93</v>
      </c>
      <c r="G226" s="85">
        <v>1176.71</v>
      </c>
      <c r="H226" s="85">
        <f t="shared" si="7"/>
        <v>1966.6399999999999</v>
      </c>
      <c r="I226" s="42" t="str">
        <f>VLOOKUP(B226,'FOLHA RESUMIDA'!C:D,2,0)</f>
        <v>MARCELO BARLAVENTO DAS C SILVA</v>
      </c>
    </row>
    <row r="227" spans="1:9">
      <c r="A227" s="84">
        <v>1</v>
      </c>
      <c r="B227" s="84">
        <v>2666</v>
      </c>
      <c r="C227" s="82" t="s">
        <v>198</v>
      </c>
      <c r="D227" s="85">
        <v>3878.58</v>
      </c>
      <c r="E227" s="85">
        <f t="shared" si="6"/>
        <v>1740.5699999999997</v>
      </c>
      <c r="F227" s="78">
        <v>1226.82</v>
      </c>
      <c r="G227" s="85">
        <v>911.19</v>
      </c>
      <c r="H227" s="85">
        <f t="shared" si="7"/>
        <v>2138.0100000000002</v>
      </c>
      <c r="I227" s="42" t="str">
        <f>VLOOKUP(B227,'FOLHA RESUMIDA'!C:D,2,0)</f>
        <v>RODRIGO VASCONCELOS DINIZ</v>
      </c>
    </row>
    <row r="228" spans="1:9">
      <c r="A228" s="84">
        <v>1</v>
      </c>
      <c r="B228" s="84">
        <v>2668</v>
      </c>
      <c r="C228" s="82" t="s">
        <v>199</v>
      </c>
      <c r="D228" s="85">
        <v>1884.66</v>
      </c>
      <c r="E228" s="85">
        <f t="shared" si="6"/>
        <v>146.29000000000019</v>
      </c>
      <c r="F228" s="78">
        <v>548.88</v>
      </c>
      <c r="G228" s="85">
        <v>1189.49</v>
      </c>
      <c r="H228" s="85">
        <f t="shared" si="7"/>
        <v>1738.37</v>
      </c>
      <c r="I228" s="42" t="str">
        <f>VLOOKUP(B228,'FOLHA RESUMIDA'!C:D,2,0)</f>
        <v>CARLA BRANDAO DE C  FIGUEIREDO</v>
      </c>
    </row>
    <row r="229" spans="1:9">
      <c r="A229" s="84">
        <v>1</v>
      </c>
      <c r="B229" s="84">
        <v>2671</v>
      </c>
      <c r="C229" s="82" t="s">
        <v>200</v>
      </c>
      <c r="D229" s="85">
        <v>1385</v>
      </c>
      <c r="E229" s="85">
        <f t="shared" si="6"/>
        <v>122.02999999999997</v>
      </c>
      <c r="F229" s="78">
        <v>453.47</v>
      </c>
      <c r="G229" s="85">
        <v>809.5</v>
      </c>
      <c r="H229" s="85">
        <f t="shared" si="7"/>
        <v>1262.97</v>
      </c>
      <c r="I229" s="42" t="str">
        <f>VLOOKUP(B229,'FOLHA RESUMIDA'!C:D,2,0)</f>
        <v>KATIA ADRIANA F D SILVA SOARES</v>
      </c>
    </row>
    <row r="230" spans="1:9">
      <c r="A230" s="84">
        <v>1</v>
      </c>
      <c r="B230" s="84">
        <v>2672</v>
      </c>
      <c r="C230" s="82" t="s">
        <v>201</v>
      </c>
      <c r="D230" s="85">
        <v>1391.89</v>
      </c>
      <c r="E230" s="85">
        <f t="shared" si="6"/>
        <v>403.61000000000013</v>
      </c>
      <c r="F230" s="78">
        <v>431.87</v>
      </c>
      <c r="G230" s="85">
        <v>556.41</v>
      </c>
      <c r="H230" s="85">
        <f t="shared" si="7"/>
        <v>988.28</v>
      </c>
      <c r="I230" s="42" t="str">
        <f>VLOOKUP(B230,'FOLHA RESUMIDA'!C:D,2,0)</f>
        <v>IVANISE VIANA ALBUQUERQUE</v>
      </c>
    </row>
    <row r="231" spans="1:9">
      <c r="A231" s="84">
        <v>1</v>
      </c>
      <c r="B231" s="84">
        <v>2675</v>
      </c>
      <c r="C231" s="82" t="s">
        <v>202</v>
      </c>
      <c r="D231" s="85">
        <v>1312.25</v>
      </c>
      <c r="E231" s="85">
        <f t="shared" si="6"/>
        <v>332.78999999999996</v>
      </c>
      <c r="F231" s="78">
        <v>411.3</v>
      </c>
      <c r="G231" s="85">
        <v>568.16</v>
      </c>
      <c r="H231" s="85">
        <f t="shared" si="7"/>
        <v>979.46</v>
      </c>
      <c r="I231" s="42" t="str">
        <f>VLOOKUP(B231,'FOLHA RESUMIDA'!C:D,2,0)</f>
        <v>RUTE FERNANDES BORBA</v>
      </c>
    </row>
    <row r="232" spans="1:9">
      <c r="A232" s="84">
        <v>1</v>
      </c>
      <c r="B232" s="84">
        <v>2682</v>
      </c>
      <c r="C232" s="82" t="s">
        <v>203</v>
      </c>
      <c r="D232" s="85">
        <v>1614.37</v>
      </c>
      <c r="E232" s="85">
        <f t="shared" si="6"/>
        <v>1038.32</v>
      </c>
      <c r="F232" s="78">
        <v>548.89</v>
      </c>
      <c r="G232" s="85">
        <v>27.16</v>
      </c>
      <c r="H232" s="85">
        <f t="shared" si="7"/>
        <v>576.04999999999995</v>
      </c>
      <c r="I232" s="42" t="str">
        <f>VLOOKUP(B232,'FOLHA RESUMIDA'!C:D,2,0)</f>
        <v>JENARIO LUCENA DA SILVA</v>
      </c>
    </row>
    <row r="233" spans="1:9">
      <c r="A233" s="84">
        <v>3</v>
      </c>
      <c r="B233" s="84">
        <v>2684</v>
      </c>
      <c r="C233" s="82" t="s">
        <v>437</v>
      </c>
      <c r="D233" s="85">
        <v>4420.1899999999996</v>
      </c>
      <c r="E233" s="85">
        <f t="shared" si="6"/>
        <v>2132.5099999999993</v>
      </c>
      <c r="F233" s="78">
        <v>1410.96</v>
      </c>
      <c r="G233" s="85">
        <v>876.72</v>
      </c>
      <c r="H233" s="85">
        <f t="shared" si="7"/>
        <v>2287.6800000000003</v>
      </c>
      <c r="I233" s="42" t="str">
        <f>VLOOKUP(B233,'FOLHA RESUMIDA'!C:D,2,0)</f>
        <v>DULCE NARIELE ANHAIA LEMES</v>
      </c>
    </row>
    <row r="234" spans="1:9">
      <c r="A234" s="84">
        <v>1</v>
      </c>
      <c r="B234" s="84">
        <v>2687</v>
      </c>
      <c r="C234" s="82" t="s">
        <v>204</v>
      </c>
      <c r="D234" s="85">
        <v>2194.83</v>
      </c>
      <c r="E234" s="85">
        <f t="shared" si="6"/>
        <v>383.92999999999984</v>
      </c>
      <c r="F234" s="78">
        <v>548.88</v>
      </c>
      <c r="G234" s="85">
        <v>1262.02</v>
      </c>
      <c r="H234" s="85">
        <f t="shared" si="7"/>
        <v>1810.9</v>
      </c>
      <c r="I234" s="42" t="str">
        <f>VLOOKUP(B234,'FOLHA RESUMIDA'!C:D,2,0)</f>
        <v>MONICA MARIA G R F DE OLIVEIRA</v>
      </c>
    </row>
    <row r="235" spans="1:9">
      <c r="A235" s="84">
        <v>1</v>
      </c>
      <c r="B235" s="84">
        <v>2689</v>
      </c>
      <c r="C235" s="82" t="s">
        <v>205</v>
      </c>
      <c r="D235" s="85">
        <v>3011.65</v>
      </c>
      <c r="E235" s="85">
        <f t="shared" si="6"/>
        <v>612.67999999999984</v>
      </c>
      <c r="F235" s="78">
        <v>865.25</v>
      </c>
      <c r="G235" s="85">
        <v>1533.72</v>
      </c>
      <c r="H235" s="85">
        <f t="shared" si="7"/>
        <v>2398.9700000000003</v>
      </c>
      <c r="I235" s="42" t="str">
        <f>VLOOKUP(B235,'FOLHA RESUMIDA'!C:D,2,0)</f>
        <v>ILMA DE ALBUQUERQUE PEREIRA</v>
      </c>
    </row>
    <row r="236" spans="1:9">
      <c r="A236" s="84">
        <v>25</v>
      </c>
      <c r="B236" s="84">
        <v>2692</v>
      </c>
      <c r="C236" s="82" t="s">
        <v>448</v>
      </c>
      <c r="D236" s="85">
        <v>1614.36</v>
      </c>
      <c r="E236" s="85">
        <f t="shared" si="6"/>
        <v>227.01</v>
      </c>
      <c r="F236" s="78">
        <v>548.88</v>
      </c>
      <c r="G236" s="85">
        <v>838.47</v>
      </c>
      <c r="H236" s="85">
        <f t="shared" si="7"/>
        <v>1387.35</v>
      </c>
      <c r="I236" s="42" t="str">
        <f>VLOOKUP(B236,'FOLHA RESUMIDA'!C:D,2,0)</f>
        <v>SANDRA MARIA MENDES FERREIRA</v>
      </c>
    </row>
    <row r="237" spans="1:9">
      <c r="A237" s="84">
        <v>59</v>
      </c>
      <c r="B237" s="84">
        <v>2696</v>
      </c>
      <c r="C237" s="82" t="s">
        <v>493</v>
      </c>
      <c r="D237" s="85">
        <v>2282.4499999999998</v>
      </c>
      <c r="E237" s="85">
        <f t="shared" si="6"/>
        <v>2282.4499999999998</v>
      </c>
      <c r="F237" s="78">
        <v>0</v>
      </c>
      <c r="G237" s="85">
        <v>0</v>
      </c>
      <c r="H237" s="85">
        <f t="shared" si="7"/>
        <v>0</v>
      </c>
      <c r="I237" s="42" t="str">
        <f>VLOOKUP(B237,'FOLHA RESUMIDA'!C:D,2,0)</f>
        <v>ANDREA DE OLIVEIRA SILVA</v>
      </c>
    </row>
    <row r="238" spans="1:9">
      <c r="A238" s="84">
        <v>1</v>
      </c>
      <c r="B238" s="84">
        <v>2697</v>
      </c>
      <c r="C238" s="82" t="s">
        <v>206</v>
      </c>
      <c r="D238" s="85">
        <v>1614.36</v>
      </c>
      <c r="E238" s="85">
        <f t="shared" si="6"/>
        <v>1035.44</v>
      </c>
      <c r="F238" s="78">
        <v>452.02</v>
      </c>
      <c r="G238" s="85">
        <v>126.9</v>
      </c>
      <c r="H238" s="85">
        <f t="shared" si="7"/>
        <v>578.91999999999996</v>
      </c>
      <c r="I238" s="42" t="str">
        <f>VLOOKUP(B238,'FOLHA RESUMIDA'!C:D,2,0)</f>
        <v>ELIANA BEZERRA CARVALHO</v>
      </c>
    </row>
    <row r="239" spans="1:9">
      <c r="A239" s="84">
        <v>1</v>
      </c>
      <c r="B239" s="84">
        <v>2701</v>
      </c>
      <c r="C239" s="82" t="s">
        <v>207</v>
      </c>
      <c r="D239" s="85">
        <v>2625.65</v>
      </c>
      <c r="E239" s="85">
        <f t="shared" si="6"/>
        <v>1012.3000000000002</v>
      </c>
      <c r="F239" s="78">
        <v>865.25</v>
      </c>
      <c r="G239" s="85">
        <v>748.1</v>
      </c>
      <c r="H239" s="85">
        <f t="shared" si="7"/>
        <v>1613.35</v>
      </c>
      <c r="I239" s="42" t="str">
        <f>VLOOKUP(B239,'FOLHA RESUMIDA'!C:D,2,0)</f>
        <v>PETULLA DE MOURA E SILVA</v>
      </c>
    </row>
    <row r="240" spans="1:9">
      <c r="A240" s="84">
        <v>1</v>
      </c>
      <c r="B240" s="84">
        <v>2702</v>
      </c>
      <c r="C240" s="82" t="s">
        <v>466</v>
      </c>
      <c r="D240" s="85">
        <v>4149.8900000000003</v>
      </c>
      <c r="E240" s="85">
        <f t="shared" si="6"/>
        <v>1085.29</v>
      </c>
      <c r="F240" s="78">
        <v>1410.96</v>
      </c>
      <c r="G240" s="85">
        <v>1653.64</v>
      </c>
      <c r="H240" s="85">
        <f t="shared" si="7"/>
        <v>3064.6000000000004</v>
      </c>
      <c r="I240" s="42" t="str">
        <f>VLOOKUP(B240,'FOLHA RESUMIDA'!C:D,2,0)</f>
        <v>DANILO DAVI DA SILVA DIAS</v>
      </c>
    </row>
    <row r="241" spans="1:9">
      <c r="A241" s="84">
        <v>1</v>
      </c>
      <c r="B241" s="84">
        <v>2705</v>
      </c>
      <c r="C241" s="82" t="s">
        <v>467</v>
      </c>
      <c r="D241" s="85">
        <v>1614.36</v>
      </c>
      <c r="E241" s="85">
        <f t="shared" si="6"/>
        <v>256.51</v>
      </c>
      <c r="F241" s="78">
        <v>548.88</v>
      </c>
      <c r="G241" s="85">
        <v>808.97</v>
      </c>
      <c r="H241" s="85">
        <f t="shared" si="7"/>
        <v>1357.85</v>
      </c>
      <c r="I241" s="42" t="str">
        <f>VLOOKUP(B241,'FOLHA RESUMIDA'!C:D,2,0)</f>
        <v>JOSINALDO OLIVEIRA DE ANDRADE</v>
      </c>
    </row>
    <row r="242" spans="1:9">
      <c r="A242" s="84">
        <v>50</v>
      </c>
      <c r="B242" s="84">
        <v>2706</v>
      </c>
      <c r="C242" s="82" t="s">
        <v>455</v>
      </c>
      <c r="D242" s="85">
        <v>4420.1899999999996</v>
      </c>
      <c r="E242" s="85">
        <f t="shared" si="6"/>
        <v>1111.9399999999996</v>
      </c>
      <c r="F242" s="78">
        <v>1410.96</v>
      </c>
      <c r="G242" s="85">
        <v>1897.29</v>
      </c>
      <c r="H242" s="85">
        <f t="shared" si="7"/>
        <v>3308.25</v>
      </c>
      <c r="I242" s="42" t="str">
        <f>VLOOKUP(B242,'FOLHA RESUMIDA'!C:D,2,0)</f>
        <v>AMANDA FREITAS BASILIO</v>
      </c>
    </row>
    <row r="243" spans="1:9">
      <c r="A243" s="84">
        <v>1</v>
      </c>
      <c r="B243" s="84">
        <v>2707</v>
      </c>
      <c r="C243" s="82" t="s">
        <v>208</v>
      </c>
      <c r="D243" s="85">
        <v>2323.31</v>
      </c>
      <c r="E243" s="85">
        <f t="shared" si="6"/>
        <v>684.88000000000011</v>
      </c>
      <c r="F243" s="78">
        <v>789.93</v>
      </c>
      <c r="G243" s="85">
        <v>848.5</v>
      </c>
      <c r="H243" s="85">
        <f t="shared" si="7"/>
        <v>1638.4299999999998</v>
      </c>
      <c r="I243" s="42" t="str">
        <f>VLOOKUP(B243,'FOLHA RESUMIDA'!C:D,2,0)</f>
        <v>ROMARIO LUIZ DO NASCIMENTO</v>
      </c>
    </row>
    <row r="244" spans="1:9">
      <c r="A244" s="84">
        <v>1</v>
      </c>
      <c r="B244" s="84">
        <v>2709</v>
      </c>
      <c r="C244" s="82" t="s">
        <v>209</v>
      </c>
      <c r="D244" s="85">
        <v>4181.76</v>
      </c>
      <c r="E244" s="85">
        <f t="shared" si="6"/>
        <v>1305.3800000000006</v>
      </c>
      <c r="F244" s="78">
        <v>789.93</v>
      </c>
      <c r="G244" s="85">
        <v>2086.4499999999998</v>
      </c>
      <c r="H244" s="85">
        <f t="shared" si="7"/>
        <v>2876.3799999999997</v>
      </c>
      <c r="I244" s="42" t="str">
        <f>VLOOKUP(B244,'FOLHA RESUMIDA'!C:D,2,0)</f>
        <v>KATIA DA CONCEICAO DA SILVA</v>
      </c>
    </row>
    <row r="245" spans="1:9">
      <c r="A245" s="84">
        <v>1</v>
      </c>
      <c r="B245" s="84">
        <v>2710</v>
      </c>
      <c r="C245" s="82" t="s">
        <v>210</v>
      </c>
      <c r="D245" s="85">
        <v>2404.04</v>
      </c>
      <c r="E245" s="85">
        <f t="shared" si="6"/>
        <v>481.55999999999995</v>
      </c>
      <c r="F245" s="78">
        <v>817.37</v>
      </c>
      <c r="G245" s="85">
        <v>1105.1099999999999</v>
      </c>
      <c r="H245" s="85">
        <f t="shared" si="7"/>
        <v>1922.48</v>
      </c>
      <c r="I245" s="42" t="str">
        <f>VLOOKUP(B245,'FOLHA RESUMIDA'!C:D,2,0)</f>
        <v>PAULA FRASSINETTI S L BELIAN</v>
      </c>
    </row>
    <row r="246" spans="1:9">
      <c r="A246" s="84">
        <v>1</v>
      </c>
      <c r="B246" s="84">
        <v>2712</v>
      </c>
      <c r="C246" s="82" t="s">
        <v>211</v>
      </c>
      <c r="D246" s="85">
        <v>1965.39</v>
      </c>
      <c r="E246" s="85">
        <f t="shared" si="6"/>
        <v>524.58000000000015</v>
      </c>
      <c r="F246" s="78">
        <v>576.33000000000004</v>
      </c>
      <c r="G246" s="85">
        <v>864.48</v>
      </c>
      <c r="H246" s="85">
        <f t="shared" si="7"/>
        <v>1440.81</v>
      </c>
      <c r="I246" s="42" t="str">
        <f>VLOOKUP(B246,'FOLHA RESUMIDA'!C:D,2,0)</f>
        <v>AUGUSTO CESAR N  A  DA SILVA</v>
      </c>
    </row>
    <row r="247" spans="1:9">
      <c r="A247" s="84">
        <v>1</v>
      </c>
      <c r="B247" s="84">
        <v>2715</v>
      </c>
      <c r="C247" s="82" t="s">
        <v>212</v>
      </c>
      <c r="D247" s="85">
        <v>1265.98</v>
      </c>
      <c r="E247" s="85">
        <f t="shared" si="6"/>
        <v>541.07999999999993</v>
      </c>
      <c r="F247" s="78">
        <v>430.43</v>
      </c>
      <c r="G247" s="85">
        <v>294.47000000000003</v>
      </c>
      <c r="H247" s="85">
        <f t="shared" si="7"/>
        <v>724.90000000000009</v>
      </c>
      <c r="I247" s="42" t="str">
        <f>VLOOKUP(B247,'FOLHA RESUMIDA'!C:D,2,0)</f>
        <v>ADIJENE RODRIGUES DA SILVA</v>
      </c>
    </row>
    <row r="248" spans="1:9">
      <c r="A248" s="84">
        <v>1</v>
      </c>
      <c r="B248" s="84">
        <v>2717</v>
      </c>
      <c r="C248" s="82" t="s">
        <v>213</v>
      </c>
      <c r="D248" s="85">
        <v>4149.8900000000003</v>
      </c>
      <c r="E248" s="85">
        <f t="shared" si="6"/>
        <v>691.90000000000055</v>
      </c>
      <c r="F248" s="78">
        <v>1410.96</v>
      </c>
      <c r="G248" s="85">
        <v>2047.03</v>
      </c>
      <c r="H248" s="85">
        <f t="shared" si="7"/>
        <v>3457.99</v>
      </c>
      <c r="I248" s="42" t="str">
        <f>VLOOKUP(B248,'FOLHA RESUMIDA'!C:D,2,0)</f>
        <v>MARCIA ANDREA F SECUNDINO</v>
      </c>
    </row>
    <row r="249" spans="1:9">
      <c r="A249" s="84">
        <v>3</v>
      </c>
      <c r="B249" s="84">
        <v>2718</v>
      </c>
      <c r="C249" s="82" t="s">
        <v>456</v>
      </c>
      <c r="D249" s="85">
        <v>2422.7800000000002</v>
      </c>
      <c r="E249" s="85">
        <f t="shared" si="6"/>
        <v>2217.5200000000004</v>
      </c>
      <c r="F249" s="78">
        <v>0</v>
      </c>
      <c r="G249" s="85">
        <v>205.26</v>
      </c>
      <c r="H249" s="85">
        <f t="shared" si="7"/>
        <v>205.26</v>
      </c>
      <c r="I249" s="42" t="str">
        <f>VLOOKUP(B249,'FOLHA RESUMIDA'!C:D,2,0)</f>
        <v>PAULA SHEMILLY GALDINO SANTIAG</v>
      </c>
    </row>
    <row r="250" spans="1:9">
      <c r="A250" s="84">
        <v>14</v>
      </c>
      <c r="B250" s="84">
        <v>2719</v>
      </c>
      <c r="C250" s="82" t="s">
        <v>441</v>
      </c>
      <c r="D250" s="85">
        <v>2410.65</v>
      </c>
      <c r="E250" s="85">
        <f t="shared" si="6"/>
        <v>652.58000000000015</v>
      </c>
      <c r="F250" s="78">
        <v>635.80999999999995</v>
      </c>
      <c r="G250" s="85">
        <v>1122.26</v>
      </c>
      <c r="H250" s="85">
        <f t="shared" si="7"/>
        <v>1758.07</v>
      </c>
      <c r="I250" s="42" t="str">
        <f>VLOOKUP(B250,'FOLHA RESUMIDA'!C:D,2,0)</f>
        <v>DANIELLE MEDEIROS PONTES</v>
      </c>
    </row>
    <row r="251" spans="1:9">
      <c r="A251" s="84">
        <v>51</v>
      </c>
      <c r="B251" s="84">
        <v>2720</v>
      </c>
      <c r="C251" s="82" t="s">
        <v>468</v>
      </c>
      <c r="D251" s="85">
        <v>1614.37</v>
      </c>
      <c r="E251" s="85">
        <f t="shared" si="6"/>
        <v>413.57999999999993</v>
      </c>
      <c r="F251" s="78">
        <v>548.89</v>
      </c>
      <c r="G251" s="85">
        <v>651.9</v>
      </c>
      <c r="H251" s="85">
        <f t="shared" si="7"/>
        <v>1200.79</v>
      </c>
      <c r="I251" s="42" t="str">
        <f>VLOOKUP(B251,'FOLHA RESUMIDA'!C:D,2,0)</f>
        <v>JONATAS BERNARDINO R  DA SILVA</v>
      </c>
    </row>
    <row r="252" spans="1:9">
      <c r="A252" s="84">
        <v>50</v>
      </c>
      <c r="B252" s="84">
        <v>2721</v>
      </c>
      <c r="C252" s="82" t="s">
        <v>479</v>
      </c>
      <c r="D252" s="85">
        <v>1789.31</v>
      </c>
      <c r="E252" s="85">
        <f t="shared" si="6"/>
        <v>171.75</v>
      </c>
      <c r="F252" s="78">
        <v>608.37</v>
      </c>
      <c r="G252" s="85">
        <v>1009.19</v>
      </c>
      <c r="H252" s="85">
        <f t="shared" si="7"/>
        <v>1617.56</v>
      </c>
      <c r="I252" s="42" t="str">
        <f>VLOOKUP(B252,'FOLHA RESUMIDA'!C:D,2,0)</f>
        <v>CLECIO JOSE DA SILVA</v>
      </c>
    </row>
    <row r="253" spans="1:9">
      <c r="A253" s="84">
        <v>1</v>
      </c>
      <c r="B253" s="84">
        <v>2726</v>
      </c>
      <c r="C253" s="82" t="s">
        <v>214</v>
      </c>
      <c r="D253" s="85">
        <v>2945.09</v>
      </c>
      <c r="E253" s="85">
        <f t="shared" si="6"/>
        <v>371.21000000000004</v>
      </c>
      <c r="F253" s="78">
        <v>1001.33</v>
      </c>
      <c r="G253" s="85">
        <v>1572.55</v>
      </c>
      <c r="H253" s="85">
        <f t="shared" si="7"/>
        <v>2573.88</v>
      </c>
      <c r="I253" s="42" t="str">
        <f>VLOOKUP(B253,'FOLHA RESUMIDA'!C:D,2,0)</f>
        <v>MARIA GILVANEIDE SANTOS LIMA</v>
      </c>
    </row>
    <row r="254" spans="1:9">
      <c r="A254" s="84">
        <v>1</v>
      </c>
      <c r="B254" s="84">
        <v>2732</v>
      </c>
      <c r="C254" s="82" t="s">
        <v>215</v>
      </c>
      <c r="D254" s="85">
        <v>531.52</v>
      </c>
      <c r="E254" s="85">
        <f t="shared" si="6"/>
        <v>531.52</v>
      </c>
      <c r="F254" s="78">
        <v>0</v>
      </c>
      <c r="G254" s="85">
        <v>0</v>
      </c>
      <c r="H254" s="85">
        <f t="shared" si="7"/>
        <v>0</v>
      </c>
      <c r="I254" s="42" t="str">
        <f>VLOOKUP(B254,'FOLHA RESUMIDA'!C:D,2,0)</f>
        <v>LILIANE DA SILVA SALVADOR</v>
      </c>
    </row>
    <row r="255" spans="1:9">
      <c r="A255" s="84">
        <v>47</v>
      </c>
      <c r="B255" s="84">
        <v>2736</v>
      </c>
      <c r="C255" s="82" t="s">
        <v>474</v>
      </c>
      <c r="D255" s="85">
        <v>1789.31</v>
      </c>
      <c r="E255" s="85">
        <f t="shared" si="6"/>
        <v>369.38999999999987</v>
      </c>
      <c r="F255" s="78">
        <v>608.37</v>
      </c>
      <c r="G255" s="85">
        <v>811.55</v>
      </c>
      <c r="H255" s="85">
        <f t="shared" si="7"/>
        <v>1419.92</v>
      </c>
      <c r="I255" s="42" t="str">
        <f>VLOOKUP(B255,'FOLHA RESUMIDA'!C:D,2,0)</f>
        <v>LUCENILDO JOSE DA SILVA</v>
      </c>
    </row>
    <row r="256" spans="1:9">
      <c r="A256" s="84">
        <v>1</v>
      </c>
      <c r="B256" s="84">
        <v>2748</v>
      </c>
      <c r="C256" s="82" t="s">
        <v>216</v>
      </c>
      <c r="D256" s="85">
        <v>1209.71</v>
      </c>
      <c r="E256" s="85">
        <f t="shared" si="6"/>
        <v>271.76</v>
      </c>
      <c r="F256" s="78">
        <v>411.3</v>
      </c>
      <c r="G256" s="85">
        <v>526.65</v>
      </c>
      <c r="H256" s="85">
        <f t="shared" si="7"/>
        <v>937.95</v>
      </c>
      <c r="I256" s="42" t="str">
        <f>VLOOKUP(B256,'FOLHA RESUMIDA'!C:D,2,0)</f>
        <v>LEONINO CLEMENTE DA SILVA</v>
      </c>
    </row>
    <row r="257" spans="1:9">
      <c r="A257" s="84">
        <v>1</v>
      </c>
      <c r="B257" s="84">
        <v>2751</v>
      </c>
      <c r="C257" s="82" t="s">
        <v>217</v>
      </c>
      <c r="D257" s="85">
        <v>1470.45</v>
      </c>
      <c r="E257" s="85">
        <f t="shared" si="6"/>
        <v>632.61000000000013</v>
      </c>
      <c r="F257" s="78">
        <v>499.95</v>
      </c>
      <c r="G257" s="85">
        <v>337.89</v>
      </c>
      <c r="H257" s="85">
        <f t="shared" si="7"/>
        <v>837.83999999999992</v>
      </c>
      <c r="I257" s="42" t="str">
        <f>VLOOKUP(B257,'FOLHA RESUMIDA'!C:D,2,0)</f>
        <v>DENNYS RYAN GUILHERME PEREIRA</v>
      </c>
    </row>
    <row r="258" spans="1:9">
      <c r="A258" s="84">
        <v>1</v>
      </c>
      <c r="B258" s="84">
        <v>2757</v>
      </c>
      <c r="C258" s="82" t="s">
        <v>218</v>
      </c>
      <c r="D258" s="85">
        <v>1398.35</v>
      </c>
      <c r="E258" s="85">
        <f t="shared" si="6"/>
        <v>944.87999999999988</v>
      </c>
      <c r="F258" s="78">
        <v>453.47</v>
      </c>
      <c r="G258" s="85">
        <v>0</v>
      </c>
      <c r="H258" s="85">
        <f t="shared" si="7"/>
        <v>453.47</v>
      </c>
      <c r="I258" s="42" t="str">
        <f>VLOOKUP(B258,'FOLHA RESUMIDA'!C:D,2,0)</f>
        <v>CLAUDIA REGINA NEVES DE MELO</v>
      </c>
    </row>
    <row r="259" spans="1:9">
      <c r="A259" s="84">
        <v>1</v>
      </c>
      <c r="B259" s="84">
        <v>2764</v>
      </c>
      <c r="C259" s="82" t="s">
        <v>219</v>
      </c>
      <c r="D259" s="85">
        <v>1480.01</v>
      </c>
      <c r="E259" s="85">
        <f t="shared" si="6"/>
        <v>566.93000000000006</v>
      </c>
      <c r="F259" s="78">
        <v>411.3</v>
      </c>
      <c r="G259" s="85">
        <v>501.78</v>
      </c>
      <c r="H259" s="85">
        <f t="shared" si="7"/>
        <v>913.07999999999993</v>
      </c>
      <c r="I259" s="42" t="str">
        <f>VLOOKUP(B259,'FOLHA RESUMIDA'!C:D,2,0)</f>
        <v>MARIA DANIELA SILVA TORRES</v>
      </c>
    </row>
    <row r="260" spans="1:9">
      <c r="A260" s="84">
        <v>1</v>
      </c>
      <c r="B260" s="84">
        <v>2766</v>
      </c>
      <c r="C260" s="82" t="s">
        <v>220</v>
      </c>
      <c r="D260" s="85">
        <v>1537.47</v>
      </c>
      <c r="E260" s="85">
        <f t="shared" si="6"/>
        <v>608.26</v>
      </c>
      <c r="F260" s="78">
        <v>522.74</v>
      </c>
      <c r="G260" s="85">
        <v>406.47</v>
      </c>
      <c r="H260" s="85">
        <f t="shared" si="7"/>
        <v>929.21</v>
      </c>
      <c r="I260" s="42" t="str">
        <f>VLOOKUP(B260,'FOLHA RESUMIDA'!C:D,2,0)</f>
        <v>EMANOEL VIEIRA LAURIA</v>
      </c>
    </row>
    <row r="261" spans="1:9">
      <c r="A261" s="84">
        <v>1</v>
      </c>
      <c r="B261" s="84">
        <v>2768</v>
      </c>
      <c r="C261" s="82" t="s">
        <v>221</v>
      </c>
      <c r="D261" s="85">
        <v>1385</v>
      </c>
      <c r="E261" s="85">
        <f t="shared" si="6"/>
        <v>265.13000000000011</v>
      </c>
      <c r="F261" s="78">
        <v>453.47</v>
      </c>
      <c r="G261" s="85">
        <v>666.4</v>
      </c>
      <c r="H261" s="85">
        <f t="shared" si="7"/>
        <v>1119.8699999999999</v>
      </c>
      <c r="I261" s="42" t="str">
        <f>VLOOKUP(B261,'FOLHA RESUMIDA'!C:D,2,0)</f>
        <v>IZABEL LUIZA SOARES DE SOUZA</v>
      </c>
    </row>
    <row r="262" spans="1:9">
      <c r="A262" s="84">
        <v>1</v>
      </c>
      <c r="B262" s="84">
        <v>2770</v>
      </c>
      <c r="C262" s="82" t="s">
        <v>222</v>
      </c>
      <c r="D262" s="85">
        <v>1100</v>
      </c>
      <c r="E262" s="85">
        <f t="shared" ref="E262:E325" si="8">D262-H262</f>
        <v>441.78</v>
      </c>
      <c r="F262" s="78">
        <v>373.07</v>
      </c>
      <c r="G262" s="85">
        <v>285.14999999999998</v>
      </c>
      <c r="H262" s="85">
        <f t="shared" ref="H262:H325" si="9">F262+G262</f>
        <v>658.22</v>
      </c>
      <c r="I262" s="42" t="str">
        <f>VLOOKUP(B262,'FOLHA RESUMIDA'!C:D,2,0)</f>
        <v>JOSE PIMENTEL SILVA</v>
      </c>
    </row>
    <row r="263" spans="1:9">
      <c r="A263" s="84">
        <v>1</v>
      </c>
      <c r="B263" s="84">
        <v>2772</v>
      </c>
      <c r="C263" s="82" t="s">
        <v>457</v>
      </c>
      <c r="D263" s="85">
        <v>1614.36</v>
      </c>
      <c r="E263" s="85">
        <f t="shared" si="8"/>
        <v>231.30999999999995</v>
      </c>
      <c r="F263" s="78">
        <v>548.88</v>
      </c>
      <c r="G263" s="85">
        <v>834.17</v>
      </c>
      <c r="H263" s="85">
        <f t="shared" si="9"/>
        <v>1383.05</v>
      </c>
      <c r="I263" s="42" t="str">
        <f>VLOOKUP(B263,'FOLHA RESUMIDA'!C:D,2,0)</f>
        <v>CARMEM ALUISIA LEITE DE ANDRAD</v>
      </c>
    </row>
    <row r="264" spans="1:9">
      <c r="A264" s="84">
        <v>1</v>
      </c>
      <c r="B264" s="84">
        <v>2773</v>
      </c>
      <c r="C264" s="82" t="s">
        <v>223</v>
      </c>
      <c r="D264" s="85">
        <v>1881.63</v>
      </c>
      <c r="E264" s="85">
        <f t="shared" si="8"/>
        <v>339.35000000000014</v>
      </c>
      <c r="F264" s="78">
        <v>522.74</v>
      </c>
      <c r="G264" s="85">
        <v>1019.54</v>
      </c>
      <c r="H264" s="85">
        <f t="shared" si="9"/>
        <v>1542.28</v>
      </c>
      <c r="I264" s="42" t="str">
        <f>VLOOKUP(B264,'FOLHA RESUMIDA'!C:D,2,0)</f>
        <v>WALDNER NERTAM F  DE ALENCAR</v>
      </c>
    </row>
    <row r="265" spans="1:9">
      <c r="A265" s="84">
        <v>1</v>
      </c>
      <c r="B265" s="84">
        <v>2775</v>
      </c>
      <c r="C265" s="82" t="s">
        <v>224</v>
      </c>
      <c r="D265" s="85">
        <v>2944.64</v>
      </c>
      <c r="E265" s="85">
        <f t="shared" si="8"/>
        <v>1451.6899999999998</v>
      </c>
      <c r="F265" s="78">
        <v>480.81</v>
      </c>
      <c r="G265" s="85">
        <v>1012.14</v>
      </c>
      <c r="H265" s="85">
        <f t="shared" si="9"/>
        <v>1492.95</v>
      </c>
      <c r="I265" s="42" t="str">
        <f>VLOOKUP(B265,'FOLHA RESUMIDA'!C:D,2,0)</f>
        <v>MARCELA FREITAS DA C SALLES</v>
      </c>
    </row>
    <row r="266" spans="1:9">
      <c r="A266" s="84">
        <v>1</v>
      </c>
      <c r="B266" s="84">
        <v>2779</v>
      </c>
      <c r="C266" s="82" t="s">
        <v>225</v>
      </c>
      <c r="D266" s="85">
        <v>2095.15</v>
      </c>
      <c r="E266" s="85">
        <f t="shared" si="8"/>
        <v>1163.29</v>
      </c>
      <c r="F266" s="78">
        <v>652.35</v>
      </c>
      <c r="G266" s="85">
        <v>279.51</v>
      </c>
      <c r="H266" s="85">
        <f t="shared" si="9"/>
        <v>931.86</v>
      </c>
      <c r="I266" s="42" t="str">
        <f>VLOOKUP(B266,'FOLHA RESUMIDA'!C:D,2,0)</f>
        <v>THAIS REGINA BORGES LOPES</v>
      </c>
    </row>
    <row r="267" spans="1:9">
      <c r="A267" s="84">
        <v>1</v>
      </c>
      <c r="B267" s="84">
        <v>2782</v>
      </c>
      <c r="C267" s="82" t="s">
        <v>226</v>
      </c>
      <c r="D267" s="85">
        <v>1209.71</v>
      </c>
      <c r="E267" s="85">
        <f t="shared" si="8"/>
        <v>171.36000000000013</v>
      </c>
      <c r="F267" s="78">
        <v>411.3</v>
      </c>
      <c r="G267" s="85">
        <v>627.04999999999995</v>
      </c>
      <c r="H267" s="85">
        <f t="shared" si="9"/>
        <v>1038.3499999999999</v>
      </c>
      <c r="I267" s="42" t="str">
        <f>VLOOKUP(B267,'FOLHA RESUMIDA'!C:D,2,0)</f>
        <v>ELVIS ALVES DA COSTA</v>
      </c>
    </row>
    <row r="268" spans="1:9">
      <c r="A268" s="84">
        <v>1</v>
      </c>
      <c r="B268" s="84">
        <v>2784</v>
      </c>
      <c r="C268" s="82" t="s">
        <v>227</v>
      </c>
      <c r="D268" s="85">
        <v>1355.48</v>
      </c>
      <c r="E268" s="85">
        <f t="shared" si="8"/>
        <v>461.15000000000009</v>
      </c>
      <c r="F268" s="78">
        <v>431.87</v>
      </c>
      <c r="G268" s="85">
        <v>462.46</v>
      </c>
      <c r="H268" s="85">
        <f t="shared" si="9"/>
        <v>894.32999999999993</v>
      </c>
      <c r="I268" s="42" t="str">
        <f>VLOOKUP(B268,'FOLHA RESUMIDA'!C:D,2,0)</f>
        <v>FERNANDO ALVES DO NASCIMENTO</v>
      </c>
    </row>
    <row r="269" spans="1:9">
      <c r="A269" s="84">
        <v>1</v>
      </c>
      <c r="B269" s="84">
        <v>2785</v>
      </c>
      <c r="C269" s="82" t="s">
        <v>228</v>
      </c>
      <c r="D269" s="85">
        <v>1312.26</v>
      </c>
      <c r="E269" s="85">
        <f t="shared" si="8"/>
        <v>560.56999999999994</v>
      </c>
      <c r="F269" s="78">
        <v>411.3</v>
      </c>
      <c r="G269" s="85">
        <v>340.39</v>
      </c>
      <c r="H269" s="85">
        <f t="shared" si="9"/>
        <v>751.69</v>
      </c>
      <c r="I269" s="42" t="str">
        <f>VLOOKUP(B269,'FOLHA RESUMIDA'!C:D,2,0)</f>
        <v>JEANNE D ARC PEDROSA PESSOA</v>
      </c>
    </row>
    <row r="270" spans="1:9">
      <c r="A270" s="84">
        <v>1</v>
      </c>
      <c r="B270" s="84">
        <v>2788</v>
      </c>
      <c r="C270" s="82" t="s">
        <v>229</v>
      </c>
      <c r="D270" s="85">
        <v>1333.73</v>
      </c>
      <c r="E270" s="85">
        <f t="shared" si="8"/>
        <v>258.09999999999991</v>
      </c>
      <c r="F270" s="78">
        <v>453.47</v>
      </c>
      <c r="G270" s="85">
        <v>622.16</v>
      </c>
      <c r="H270" s="85">
        <f t="shared" si="9"/>
        <v>1075.6300000000001</v>
      </c>
      <c r="I270" s="42" t="str">
        <f>VLOOKUP(B270,'FOLHA RESUMIDA'!C:D,2,0)</f>
        <v>ROSANIA EMIDIA PEREIRA</v>
      </c>
    </row>
    <row r="271" spans="1:9">
      <c r="A271" s="84">
        <v>1</v>
      </c>
      <c r="B271" s="84">
        <v>2790</v>
      </c>
      <c r="C271" s="82" t="s">
        <v>230</v>
      </c>
      <c r="D271" s="85">
        <v>2544.86</v>
      </c>
      <c r="E271" s="85">
        <f t="shared" si="8"/>
        <v>1116.7400000000002</v>
      </c>
      <c r="F271" s="78">
        <v>865.25</v>
      </c>
      <c r="G271" s="85">
        <v>562.87</v>
      </c>
      <c r="H271" s="85">
        <f t="shared" si="9"/>
        <v>1428.12</v>
      </c>
      <c r="I271" s="42" t="str">
        <f>VLOOKUP(B271,'FOLHA RESUMIDA'!C:D,2,0)</f>
        <v>ROSANA DE FATIMA UCHOA  AREDE</v>
      </c>
    </row>
    <row r="272" spans="1:9">
      <c r="A272" s="84">
        <v>1</v>
      </c>
      <c r="B272" s="84">
        <v>2791</v>
      </c>
      <c r="C272" s="82" t="s">
        <v>231</v>
      </c>
      <c r="D272" s="85">
        <v>6650.48</v>
      </c>
      <c r="E272" s="85">
        <f t="shared" si="8"/>
        <v>1476.9399999999996</v>
      </c>
      <c r="F272" s="78">
        <v>2261.16</v>
      </c>
      <c r="G272" s="85">
        <v>2912.38</v>
      </c>
      <c r="H272" s="85">
        <f t="shared" si="9"/>
        <v>5173.54</v>
      </c>
      <c r="I272" s="42" t="str">
        <f>VLOOKUP(B272,'FOLHA RESUMIDA'!C:D,2,0)</f>
        <v>JOSIMAR SILVA</v>
      </c>
    </row>
    <row r="273" spans="1:9">
      <c r="A273" s="84">
        <v>1</v>
      </c>
      <c r="B273" s="84">
        <v>2797</v>
      </c>
      <c r="C273" s="82" t="s">
        <v>232</v>
      </c>
      <c r="D273" s="85">
        <v>3929.01</v>
      </c>
      <c r="E273" s="85">
        <f t="shared" si="8"/>
        <v>3409.3100000000004</v>
      </c>
      <c r="F273" s="78">
        <v>469.08</v>
      </c>
      <c r="G273" s="85">
        <v>50.62</v>
      </c>
      <c r="H273" s="85">
        <f t="shared" si="9"/>
        <v>519.69999999999993</v>
      </c>
      <c r="I273" s="42" t="str">
        <f>VLOOKUP(B273,'FOLHA RESUMIDA'!C:D,2,0)</f>
        <v>JULIANA SILVA CEDRIM</v>
      </c>
    </row>
    <row r="274" spans="1:9">
      <c r="A274" s="84">
        <v>1</v>
      </c>
      <c r="B274" s="84">
        <v>2798</v>
      </c>
      <c r="C274" s="82" t="s">
        <v>233</v>
      </c>
      <c r="D274" s="85">
        <v>3608.28</v>
      </c>
      <c r="E274" s="85">
        <f t="shared" si="8"/>
        <v>1041.6500000000001</v>
      </c>
      <c r="F274" s="78">
        <v>1226.82</v>
      </c>
      <c r="G274" s="85">
        <v>1339.81</v>
      </c>
      <c r="H274" s="85">
        <f t="shared" si="9"/>
        <v>2566.63</v>
      </c>
      <c r="I274" s="42" t="str">
        <f>VLOOKUP(B274,'FOLHA RESUMIDA'!C:D,2,0)</f>
        <v>MARCO ANDRE ANTUNES CORREIA</v>
      </c>
    </row>
    <row r="275" spans="1:9">
      <c r="A275" s="84">
        <v>20</v>
      </c>
      <c r="B275" s="84">
        <v>2799</v>
      </c>
      <c r="C275" s="82" t="s">
        <v>451</v>
      </c>
      <c r="D275" s="85">
        <v>2329.91</v>
      </c>
      <c r="E275" s="85">
        <f t="shared" si="8"/>
        <v>455.62999999999965</v>
      </c>
      <c r="F275" s="78">
        <v>608.37</v>
      </c>
      <c r="G275" s="85">
        <v>1265.9100000000001</v>
      </c>
      <c r="H275" s="85">
        <f t="shared" si="9"/>
        <v>1874.2800000000002</v>
      </c>
      <c r="I275" s="42" t="str">
        <f>VLOOKUP(B275,'FOLHA RESUMIDA'!C:D,2,0)</f>
        <v>ALYSSON FABIO O FLORENCIO</v>
      </c>
    </row>
    <row r="276" spans="1:9">
      <c r="A276" s="84">
        <v>1</v>
      </c>
      <c r="B276" s="84">
        <v>2801</v>
      </c>
      <c r="C276" s="82" t="s">
        <v>234</v>
      </c>
      <c r="D276" s="85">
        <v>4680.3500000000004</v>
      </c>
      <c r="E276" s="85">
        <f t="shared" si="8"/>
        <v>3330.9500000000003</v>
      </c>
      <c r="F276" s="78">
        <v>1349.4</v>
      </c>
      <c r="G276" s="85">
        <v>0</v>
      </c>
      <c r="H276" s="85">
        <f t="shared" si="9"/>
        <v>1349.4</v>
      </c>
      <c r="I276" s="42" t="str">
        <f>VLOOKUP(B276,'FOLHA RESUMIDA'!C:D,2,0)</f>
        <v>VALERIA JALES DA SILVA</v>
      </c>
    </row>
    <row r="277" spans="1:9">
      <c r="A277" s="84">
        <v>1</v>
      </c>
      <c r="B277" s="84">
        <v>2806</v>
      </c>
      <c r="C277" s="82" t="s">
        <v>235</v>
      </c>
      <c r="D277" s="85">
        <v>3862.74</v>
      </c>
      <c r="E277" s="85">
        <f t="shared" si="8"/>
        <v>1758.6099999999997</v>
      </c>
      <c r="F277" s="78">
        <v>1313.33</v>
      </c>
      <c r="G277" s="85">
        <v>790.8</v>
      </c>
      <c r="H277" s="85">
        <f t="shared" si="9"/>
        <v>2104.13</v>
      </c>
      <c r="I277" s="42" t="str">
        <f>VLOOKUP(B277,'FOLHA RESUMIDA'!C:D,2,0)</f>
        <v>ANA APARECIDA DE ANDRADE LIMA</v>
      </c>
    </row>
    <row r="278" spans="1:9">
      <c r="A278" s="84">
        <v>16</v>
      </c>
      <c r="B278" s="84">
        <v>2808</v>
      </c>
      <c r="C278" s="82" t="s">
        <v>458</v>
      </c>
      <c r="D278" s="85">
        <v>1965.39</v>
      </c>
      <c r="E278" s="85">
        <f t="shared" si="8"/>
        <v>394.49</v>
      </c>
      <c r="F278" s="78">
        <v>576.33000000000004</v>
      </c>
      <c r="G278" s="85">
        <v>994.57</v>
      </c>
      <c r="H278" s="85">
        <f t="shared" si="9"/>
        <v>1570.9</v>
      </c>
      <c r="I278" s="42" t="str">
        <f>VLOOKUP(B278,'FOLHA RESUMIDA'!C:D,2,0)</f>
        <v>GABRIELA FERNANDA M  G  CEAN</v>
      </c>
    </row>
    <row r="279" spans="1:9">
      <c r="A279" s="84">
        <v>1</v>
      </c>
      <c r="B279" s="84">
        <v>2816</v>
      </c>
      <c r="C279" s="82" t="s">
        <v>236</v>
      </c>
      <c r="D279" s="85">
        <v>1881.63</v>
      </c>
      <c r="E279" s="85">
        <f t="shared" si="8"/>
        <v>665.49000000000024</v>
      </c>
      <c r="F279" s="78">
        <v>522.74</v>
      </c>
      <c r="G279" s="85">
        <v>693.4</v>
      </c>
      <c r="H279" s="85">
        <f t="shared" si="9"/>
        <v>1216.1399999999999</v>
      </c>
      <c r="I279" s="42" t="str">
        <f>VLOOKUP(B279,'FOLHA RESUMIDA'!C:D,2,0)</f>
        <v>MIRIAM DA SILVA FONSECA</v>
      </c>
    </row>
    <row r="280" spans="1:9">
      <c r="A280" s="84">
        <v>1</v>
      </c>
      <c r="B280" s="84">
        <v>2819</v>
      </c>
      <c r="C280" s="82" t="s">
        <v>237</v>
      </c>
      <c r="D280" s="85">
        <v>7353.83</v>
      </c>
      <c r="E280" s="85">
        <f t="shared" si="8"/>
        <v>2405.2299999999996</v>
      </c>
      <c r="F280" s="78">
        <v>2500.3000000000002</v>
      </c>
      <c r="G280" s="85">
        <v>2448.3000000000002</v>
      </c>
      <c r="H280" s="85">
        <f t="shared" si="9"/>
        <v>4948.6000000000004</v>
      </c>
      <c r="I280" s="42" t="str">
        <f>VLOOKUP(B280,'FOLHA RESUMIDA'!C:D,2,0)</f>
        <v>RAFAEL LEITAO DE A  G DA SILVA</v>
      </c>
    </row>
    <row r="281" spans="1:9">
      <c r="A281" s="84">
        <v>1</v>
      </c>
      <c r="B281" s="84">
        <v>2820</v>
      </c>
      <c r="C281" s="82" t="s">
        <v>238</v>
      </c>
      <c r="D281" s="85">
        <v>4736.09</v>
      </c>
      <c r="E281" s="85">
        <f t="shared" si="8"/>
        <v>1553.7799999999997</v>
      </c>
      <c r="F281" s="78">
        <v>1568.88</v>
      </c>
      <c r="G281" s="85">
        <v>1613.43</v>
      </c>
      <c r="H281" s="85">
        <f t="shared" si="9"/>
        <v>3182.3100000000004</v>
      </c>
      <c r="I281" s="42" t="str">
        <f>VLOOKUP(B281,'FOLHA RESUMIDA'!C:D,2,0)</f>
        <v>ROSIANE SANTOS BRITO</v>
      </c>
    </row>
    <row r="282" spans="1:9">
      <c r="A282" s="84">
        <v>25</v>
      </c>
      <c r="B282" s="84">
        <v>2821</v>
      </c>
      <c r="C282" s="82" t="s">
        <v>459</v>
      </c>
      <c r="D282" s="85">
        <v>3952.27</v>
      </c>
      <c r="E282" s="85">
        <f t="shared" si="8"/>
        <v>608.24000000000024</v>
      </c>
      <c r="F282" s="78">
        <v>1343.77</v>
      </c>
      <c r="G282" s="85">
        <v>2000.26</v>
      </c>
      <c r="H282" s="85">
        <f t="shared" si="9"/>
        <v>3344.0299999999997</v>
      </c>
      <c r="I282" s="42" t="str">
        <f>VLOOKUP(B282,'FOLHA RESUMIDA'!C:D,2,0)</f>
        <v>HERBET CANDEIA MAIA</v>
      </c>
    </row>
    <row r="283" spans="1:9">
      <c r="A283" s="84">
        <v>37</v>
      </c>
      <c r="B283" s="84">
        <v>2823</v>
      </c>
      <c r="C283" s="82" t="s">
        <v>442</v>
      </c>
      <c r="D283" s="85">
        <v>1614.36</v>
      </c>
      <c r="E283" s="85">
        <f t="shared" si="8"/>
        <v>735.62999999999988</v>
      </c>
      <c r="F283" s="78">
        <v>548.88</v>
      </c>
      <c r="G283" s="85">
        <v>329.85</v>
      </c>
      <c r="H283" s="85">
        <f t="shared" si="9"/>
        <v>878.73</v>
      </c>
      <c r="I283" s="42" t="str">
        <f>VLOOKUP(B283,'FOLHA RESUMIDA'!C:D,2,0)</f>
        <v>ADRIANA MARIA DA SILVA</v>
      </c>
    </row>
    <row r="284" spans="1:9">
      <c r="A284" s="84">
        <v>37</v>
      </c>
      <c r="B284" s="84">
        <v>2827</v>
      </c>
      <c r="C284" s="82" t="s">
        <v>469</v>
      </c>
      <c r="D284" s="85">
        <v>1789.31</v>
      </c>
      <c r="E284" s="85">
        <f t="shared" si="8"/>
        <v>584.69999999999982</v>
      </c>
      <c r="F284" s="78">
        <v>608.37</v>
      </c>
      <c r="G284" s="85">
        <v>596.24</v>
      </c>
      <c r="H284" s="85">
        <f t="shared" si="9"/>
        <v>1204.6100000000001</v>
      </c>
      <c r="I284" s="42" t="str">
        <f>VLOOKUP(B284,'FOLHA RESUMIDA'!C:D,2,0)</f>
        <v>FABIO BARBOSA S  DE LIMA</v>
      </c>
    </row>
    <row r="285" spans="1:9">
      <c r="A285" s="84">
        <v>1</v>
      </c>
      <c r="B285" s="84">
        <v>2831</v>
      </c>
      <c r="C285" s="82" t="s">
        <v>239</v>
      </c>
      <c r="D285" s="85">
        <v>4884.66</v>
      </c>
      <c r="E285" s="85">
        <f t="shared" si="8"/>
        <v>1267.79</v>
      </c>
      <c r="F285" s="78">
        <v>1568.88</v>
      </c>
      <c r="G285" s="85">
        <v>2047.99</v>
      </c>
      <c r="H285" s="85">
        <f t="shared" si="9"/>
        <v>3616.87</v>
      </c>
      <c r="I285" s="42" t="str">
        <f>VLOOKUP(B285,'FOLHA RESUMIDA'!C:D,2,0)</f>
        <v>AMANDA BEZERRA MASCARENHAS</v>
      </c>
    </row>
    <row r="286" spans="1:9">
      <c r="A286" s="84">
        <v>1</v>
      </c>
      <c r="B286" s="84">
        <v>2833</v>
      </c>
      <c r="C286" s="82" t="s">
        <v>240</v>
      </c>
      <c r="D286" s="85">
        <v>4563.82</v>
      </c>
      <c r="E286" s="85">
        <f t="shared" si="8"/>
        <v>2847.2</v>
      </c>
      <c r="F286" s="78">
        <v>1254.26</v>
      </c>
      <c r="G286" s="85">
        <v>462.36</v>
      </c>
      <c r="H286" s="85">
        <f t="shared" si="9"/>
        <v>1716.62</v>
      </c>
      <c r="I286" s="42" t="str">
        <f>VLOOKUP(B286,'FOLHA RESUMIDA'!C:D,2,0)</f>
        <v>JAMESSON AMANCIO DA ROCHA</v>
      </c>
    </row>
    <row r="287" spans="1:9">
      <c r="A287" s="84">
        <v>1</v>
      </c>
      <c r="B287" s="84">
        <v>2834</v>
      </c>
      <c r="C287" s="82" t="s">
        <v>241</v>
      </c>
      <c r="D287" s="85">
        <v>2593.61</v>
      </c>
      <c r="E287" s="85">
        <f t="shared" si="8"/>
        <v>561.60000000000036</v>
      </c>
      <c r="F287" s="78">
        <v>789.93</v>
      </c>
      <c r="G287" s="85">
        <v>1242.08</v>
      </c>
      <c r="H287" s="85">
        <f t="shared" si="9"/>
        <v>2032.0099999999998</v>
      </c>
      <c r="I287" s="42" t="str">
        <f>VLOOKUP(B287,'FOLHA RESUMIDA'!C:D,2,0)</f>
        <v>LUIZ F  DE LIMA CAVALCANTI</v>
      </c>
    </row>
    <row r="288" spans="1:9">
      <c r="A288" s="84">
        <v>1</v>
      </c>
      <c r="B288" s="84">
        <v>2835</v>
      </c>
      <c r="C288" s="82" t="s">
        <v>486</v>
      </c>
      <c r="D288" s="85">
        <v>1614.36</v>
      </c>
      <c r="E288" s="85">
        <f t="shared" si="8"/>
        <v>454.84999999999991</v>
      </c>
      <c r="F288" s="78">
        <v>548.88</v>
      </c>
      <c r="G288" s="85">
        <v>610.63</v>
      </c>
      <c r="H288" s="85">
        <f t="shared" si="9"/>
        <v>1159.51</v>
      </c>
      <c r="I288" s="42" t="str">
        <f>VLOOKUP(B288,'FOLHA RESUMIDA'!C:D,2,0)</f>
        <v>JOSE MARCELO DE FRANCA MATOS</v>
      </c>
    </row>
    <row r="289" spans="1:9">
      <c r="A289" s="84">
        <v>50</v>
      </c>
      <c r="B289" s="84">
        <v>2836</v>
      </c>
      <c r="C289" s="82" t="s">
        <v>480</v>
      </c>
      <c r="D289" s="85">
        <v>2132.98</v>
      </c>
      <c r="E289" s="85">
        <f t="shared" si="8"/>
        <v>803.44</v>
      </c>
      <c r="F289" s="78">
        <v>1067.5</v>
      </c>
      <c r="G289" s="85">
        <v>262.04000000000002</v>
      </c>
      <c r="H289" s="85">
        <f t="shared" si="9"/>
        <v>1329.54</v>
      </c>
      <c r="I289" s="42" t="str">
        <f>VLOOKUP(B289,'FOLHA RESUMIDA'!C:D,2,0)</f>
        <v>MONALISA MARIA LEANDRO RIBEIRO</v>
      </c>
    </row>
    <row r="290" spans="1:9">
      <c r="A290" s="84">
        <v>1</v>
      </c>
      <c r="B290" s="84">
        <v>2837</v>
      </c>
      <c r="C290" s="82" t="s">
        <v>242</v>
      </c>
      <c r="D290" s="85">
        <v>2194.83</v>
      </c>
      <c r="E290" s="85">
        <f t="shared" si="8"/>
        <v>1264.8799999999999</v>
      </c>
      <c r="F290" s="78">
        <v>548.88</v>
      </c>
      <c r="G290" s="85">
        <v>381.07</v>
      </c>
      <c r="H290" s="85">
        <f t="shared" si="9"/>
        <v>929.95</v>
      </c>
      <c r="I290" s="42" t="str">
        <f>VLOOKUP(B290,'FOLHA RESUMIDA'!C:D,2,0)</f>
        <v>BEZALIEL ROSA DOS S JUNIOR</v>
      </c>
    </row>
    <row r="291" spans="1:9">
      <c r="A291" s="84">
        <v>16</v>
      </c>
      <c r="B291" s="84">
        <v>2838</v>
      </c>
      <c r="C291" s="82" t="s">
        <v>446</v>
      </c>
      <c r="D291" s="85">
        <v>1789.31</v>
      </c>
      <c r="E291" s="85">
        <f t="shared" si="8"/>
        <v>905.62999999999988</v>
      </c>
      <c r="F291" s="78">
        <v>608.37</v>
      </c>
      <c r="G291" s="85">
        <v>275.31</v>
      </c>
      <c r="H291" s="85">
        <f t="shared" si="9"/>
        <v>883.68000000000006</v>
      </c>
      <c r="I291" s="42" t="str">
        <f>VLOOKUP(B291,'FOLHA RESUMIDA'!C:D,2,0)</f>
        <v>CAIO CEZAR F  E  DO NASCIMENTO</v>
      </c>
    </row>
    <row r="292" spans="1:9">
      <c r="A292" s="84">
        <v>1</v>
      </c>
      <c r="B292" s="84">
        <v>2839</v>
      </c>
      <c r="C292" s="82" t="s">
        <v>243</v>
      </c>
      <c r="D292" s="85">
        <v>3862.74</v>
      </c>
      <c r="E292" s="85">
        <f t="shared" si="8"/>
        <v>558.96</v>
      </c>
      <c r="F292" s="78">
        <v>1313.33</v>
      </c>
      <c r="G292" s="85">
        <v>1990.45</v>
      </c>
      <c r="H292" s="85">
        <f t="shared" si="9"/>
        <v>3303.7799999999997</v>
      </c>
      <c r="I292" s="42" t="str">
        <f>VLOOKUP(B292,'FOLHA RESUMIDA'!C:D,2,0)</f>
        <v>ANGELINA MEDEIROS VERONESE</v>
      </c>
    </row>
    <row r="293" spans="1:9">
      <c r="A293" s="84">
        <v>1</v>
      </c>
      <c r="B293" s="84">
        <v>2849</v>
      </c>
      <c r="C293" s="82" t="s">
        <v>244</v>
      </c>
      <c r="D293" s="85">
        <v>1151.27</v>
      </c>
      <c r="E293" s="85">
        <f t="shared" si="8"/>
        <v>178.80999999999995</v>
      </c>
      <c r="F293" s="78">
        <v>373.07</v>
      </c>
      <c r="G293" s="85">
        <v>599.39</v>
      </c>
      <c r="H293" s="85">
        <f t="shared" si="9"/>
        <v>972.46</v>
      </c>
      <c r="I293" s="42" t="str">
        <f>VLOOKUP(B293,'FOLHA RESUMIDA'!C:D,2,0)</f>
        <v>JULIANA CESAR MARTINS DE LIMA</v>
      </c>
    </row>
    <row r="294" spans="1:9">
      <c r="A294" s="84">
        <v>1</v>
      </c>
      <c r="B294" s="84">
        <v>2850</v>
      </c>
      <c r="C294" s="82" t="s">
        <v>245</v>
      </c>
      <c r="D294" s="85">
        <v>1100</v>
      </c>
      <c r="E294" s="85">
        <f t="shared" si="8"/>
        <v>552.29999999999995</v>
      </c>
      <c r="F294" s="78">
        <v>373.07</v>
      </c>
      <c r="G294" s="85">
        <v>174.63</v>
      </c>
      <c r="H294" s="85">
        <f t="shared" si="9"/>
        <v>547.70000000000005</v>
      </c>
      <c r="I294" s="42" t="str">
        <f>VLOOKUP(B294,'FOLHA RESUMIDA'!C:D,2,0)</f>
        <v>JAMERSON A  RAFAEL DE LIMA</v>
      </c>
    </row>
    <row r="295" spans="1:9">
      <c r="A295" s="84">
        <v>1</v>
      </c>
      <c r="B295" s="84">
        <v>2853</v>
      </c>
      <c r="C295" s="82" t="s">
        <v>246</v>
      </c>
      <c r="D295" s="85">
        <v>1582.56</v>
      </c>
      <c r="E295" s="85">
        <f t="shared" si="8"/>
        <v>278.39999999999986</v>
      </c>
      <c r="F295" s="78">
        <v>411.3</v>
      </c>
      <c r="G295" s="85">
        <v>892.86</v>
      </c>
      <c r="H295" s="85">
        <f t="shared" si="9"/>
        <v>1304.1600000000001</v>
      </c>
      <c r="I295" s="42" t="str">
        <f>VLOOKUP(B295,'FOLHA RESUMIDA'!C:D,2,0)</f>
        <v>ALCILEIDE MONTE DA SILVA LIMA</v>
      </c>
    </row>
    <row r="296" spans="1:9">
      <c r="A296" s="84">
        <v>1</v>
      </c>
      <c r="B296" s="84">
        <v>2854</v>
      </c>
      <c r="C296" s="82" t="s">
        <v>247</v>
      </c>
      <c r="D296" s="85">
        <v>1512.67</v>
      </c>
      <c r="E296" s="85">
        <f t="shared" si="8"/>
        <v>758.91000000000008</v>
      </c>
      <c r="F296" s="78">
        <v>373.07</v>
      </c>
      <c r="G296" s="85">
        <v>380.69</v>
      </c>
      <c r="H296" s="85">
        <f t="shared" si="9"/>
        <v>753.76</v>
      </c>
      <c r="I296" s="42" t="str">
        <f>VLOOKUP(B296,'FOLHA RESUMIDA'!C:D,2,0)</f>
        <v>ANDRE RICARDO CAMARA TORRES</v>
      </c>
    </row>
    <row r="297" spans="1:9">
      <c r="A297" s="84">
        <v>1</v>
      </c>
      <c r="B297" s="84">
        <v>2856</v>
      </c>
      <c r="C297" s="82" t="s">
        <v>248</v>
      </c>
      <c r="D297" s="85">
        <v>2195.7199999999998</v>
      </c>
      <c r="E297" s="85">
        <f t="shared" si="8"/>
        <v>651.97999999999979</v>
      </c>
      <c r="F297" s="78">
        <v>1180.99</v>
      </c>
      <c r="G297" s="85">
        <v>362.75</v>
      </c>
      <c r="H297" s="85">
        <f t="shared" si="9"/>
        <v>1543.74</v>
      </c>
      <c r="I297" s="42" t="str">
        <f>VLOOKUP(B297,'FOLHA RESUMIDA'!C:D,2,0)</f>
        <v>ALEXSANDRA DA SILVA M  CABRAL</v>
      </c>
    </row>
    <row r="298" spans="1:9">
      <c r="A298" s="84">
        <v>1</v>
      </c>
      <c r="B298" s="84">
        <v>2857</v>
      </c>
      <c r="C298" s="82" t="s">
        <v>249</v>
      </c>
      <c r="D298" s="85">
        <v>2638.13</v>
      </c>
      <c r="E298" s="85">
        <f t="shared" si="8"/>
        <v>1851.67</v>
      </c>
      <c r="F298" s="78">
        <v>0</v>
      </c>
      <c r="G298" s="85">
        <v>786.46</v>
      </c>
      <c r="H298" s="85">
        <f t="shared" si="9"/>
        <v>786.46</v>
      </c>
      <c r="I298" s="42" t="str">
        <f>VLOOKUP(B298,'FOLHA RESUMIDA'!C:D,2,0)</f>
        <v>CAROLINE ALVES LEAL</v>
      </c>
    </row>
    <row r="299" spans="1:9">
      <c r="A299" s="84">
        <v>1</v>
      </c>
      <c r="B299" s="84">
        <v>2860</v>
      </c>
      <c r="C299" s="82" t="s">
        <v>250</v>
      </c>
      <c r="D299" s="85">
        <v>1151.27</v>
      </c>
      <c r="E299" s="85">
        <f t="shared" si="8"/>
        <v>904.33999999999992</v>
      </c>
      <c r="F299" s="78">
        <v>109.73</v>
      </c>
      <c r="G299" s="85">
        <v>137.19999999999999</v>
      </c>
      <c r="H299" s="85">
        <f t="shared" si="9"/>
        <v>246.93</v>
      </c>
      <c r="I299" s="42" t="str">
        <f>VLOOKUP(B299,'FOLHA RESUMIDA'!C:D,2,0)</f>
        <v>ADRIANA MAYO DE SOUZA E SILVA</v>
      </c>
    </row>
    <row r="300" spans="1:9">
      <c r="A300" s="84">
        <v>1</v>
      </c>
      <c r="B300" s="84">
        <v>2863</v>
      </c>
      <c r="C300" s="82" t="s">
        <v>251</v>
      </c>
      <c r="D300" s="85">
        <v>1151.27</v>
      </c>
      <c r="E300" s="85">
        <f t="shared" si="8"/>
        <v>910.89</v>
      </c>
      <c r="F300" s="78">
        <v>175.56</v>
      </c>
      <c r="G300" s="85">
        <v>64.819999999999993</v>
      </c>
      <c r="H300" s="85">
        <f t="shared" si="9"/>
        <v>240.38</v>
      </c>
      <c r="I300" s="42" t="str">
        <f>VLOOKUP(B300,'FOLHA RESUMIDA'!C:D,2,0)</f>
        <v>CINTIA ROBERTA DE SOUZA</v>
      </c>
    </row>
    <row r="301" spans="1:9">
      <c r="A301" s="84">
        <v>1</v>
      </c>
      <c r="B301" s="84">
        <v>2864</v>
      </c>
      <c r="C301" s="82" t="s">
        <v>252</v>
      </c>
      <c r="D301" s="85">
        <v>1979.15</v>
      </c>
      <c r="E301" s="85">
        <f t="shared" si="8"/>
        <v>898.6400000000001</v>
      </c>
      <c r="F301" s="78">
        <v>672.91</v>
      </c>
      <c r="G301" s="85">
        <v>407.6</v>
      </c>
      <c r="H301" s="85">
        <f t="shared" si="9"/>
        <v>1080.51</v>
      </c>
      <c r="I301" s="42" t="str">
        <f>VLOOKUP(B301,'FOLHA RESUMIDA'!C:D,2,0)</f>
        <v>DULCE HELENA PEREIRA</v>
      </c>
    </row>
    <row r="302" spans="1:9">
      <c r="A302" s="84">
        <v>1</v>
      </c>
      <c r="B302" s="84">
        <v>2866</v>
      </c>
      <c r="C302" s="82" t="s">
        <v>253</v>
      </c>
      <c r="D302" s="85">
        <v>2030.5</v>
      </c>
      <c r="E302" s="85">
        <f t="shared" si="8"/>
        <v>408.63999999999987</v>
      </c>
      <c r="F302" s="78">
        <v>689.44</v>
      </c>
      <c r="G302" s="85">
        <v>932.42</v>
      </c>
      <c r="H302" s="85">
        <f t="shared" si="9"/>
        <v>1621.8600000000001</v>
      </c>
      <c r="I302" s="42" t="str">
        <f>VLOOKUP(B302,'FOLHA RESUMIDA'!C:D,2,0)</f>
        <v>LUCICLEIDE M  DE A  CAMPOS</v>
      </c>
    </row>
    <row r="303" spans="1:9">
      <c r="A303" s="84">
        <v>1</v>
      </c>
      <c r="B303" s="84">
        <v>2867</v>
      </c>
      <c r="C303" s="82" t="s">
        <v>254</v>
      </c>
      <c r="D303" s="85">
        <v>1209.71</v>
      </c>
      <c r="E303" s="85">
        <f t="shared" si="8"/>
        <v>286.40000000000009</v>
      </c>
      <c r="F303" s="78">
        <v>411.3</v>
      </c>
      <c r="G303" s="85">
        <v>512.01</v>
      </c>
      <c r="H303" s="85">
        <f t="shared" si="9"/>
        <v>923.31</v>
      </c>
      <c r="I303" s="42" t="str">
        <f>VLOOKUP(B303,'FOLHA RESUMIDA'!C:D,2,0)</f>
        <v>MARIA CONCEICAO D DO AMARAL</v>
      </c>
    </row>
    <row r="304" spans="1:9">
      <c r="A304" s="84">
        <v>1</v>
      </c>
      <c r="B304" s="84">
        <v>2869</v>
      </c>
      <c r="C304" s="82" t="s">
        <v>255</v>
      </c>
      <c r="D304" s="85">
        <v>1100</v>
      </c>
      <c r="E304" s="85">
        <f t="shared" si="8"/>
        <v>267.78999999999996</v>
      </c>
      <c r="F304" s="78">
        <v>373.07</v>
      </c>
      <c r="G304" s="85">
        <v>459.14</v>
      </c>
      <c r="H304" s="85">
        <f t="shared" si="9"/>
        <v>832.21</v>
      </c>
      <c r="I304" s="42" t="str">
        <f>VLOOKUP(B304,'FOLHA RESUMIDA'!C:D,2,0)</f>
        <v>RICARDO J FERNANDES DA CUNHA</v>
      </c>
    </row>
    <row r="305" spans="1:9">
      <c r="A305" s="84">
        <v>1</v>
      </c>
      <c r="B305" s="84">
        <v>2870</v>
      </c>
      <c r="C305" s="82" t="s">
        <v>256</v>
      </c>
      <c r="D305" s="85">
        <v>1209.73</v>
      </c>
      <c r="E305" s="85">
        <f t="shared" si="8"/>
        <v>429.81999999999994</v>
      </c>
      <c r="F305" s="78">
        <v>411.31</v>
      </c>
      <c r="G305" s="85">
        <v>368.6</v>
      </c>
      <c r="H305" s="85">
        <f t="shared" si="9"/>
        <v>779.91000000000008</v>
      </c>
      <c r="I305" s="42" t="str">
        <f>VLOOKUP(B305,'FOLHA RESUMIDA'!C:D,2,0)</f>
        <v>SUZANA VALERIA PINHEIRO</v>
      </c>
    </row>
    <row r="306" spans="1:9">
      <c r="A306" s="84">
        <v>1</v>
      </c>
      <c r="B306" s="84">
        <v>2871</v>
      </c>
      <c r="C306" s="82" t="s">
        <v>257</v>
      </c>
      <c r="D306" s="85">
        <v>1531.29</v>
      </c>
      <c r="E306" s="85">
        <f t="shared" si="8"/>
        <v>599.1099999999999</v>
      </c>
      <c r="F306" s="78">
        <v>411.3</v>
      </c>
      <c r="G306" s="85">
        <v>520.88</v>
      </c>
      <c r="H306" s="85">
        <f t="shared" si="9"/>
        <v>932.18000000000006</v>
      </c>
      <c r="I306" s="42" t="str">
        <f>VLOOKUP(B306,'FOLHA RESUMIDA'!C:D,2,0)</f>
        <v>SUZELY ARANTES DA S MELO</v>
      </c>
    </row>
    <row r="307" spans="1:9">
      <c r="A307" s="84">
        <v>16</v>
      </c>
      <c r="B307" s="84">
        <v>2873</v>
      </c>
      <c r="C307" s="82" t="s">
        <v>447</v>
      </c>
      <c r="D307" s="85">
        <v>3952.26</v>
      </c>
      <c r="E307" s="85">
        <f t="shared" si="8"/>
        <v>851.41000000000031</v>
      </c>
      <c r="F307" s="78">
        <v>1343.77</v>
      </c>
      <c r="G307" s="85">
        <v>1757.08</v>
      </c>
      <c r="H307" s="85">
        <f t="shared" si="9"/>
        <v>3100.85</v>
      </c>
      <c r="I307" s="42" t="str">
        <f>VLOOKUP(B307,'FOLHA RESUMIDA'!C:D,2,0)</f>
        <v>AURELIA RODRIGUES TORREIRO</v>
      </c>
    </row>
    <row r="308" spans="1:9">
      <c r="A308" s="84">
        <v>25</v>
      </c>
      <c r="B308" s="84">
        <v>2878</v>
      </c>
      <c r="C308" s="82" t="s">
        <v>460</v>
      </c>
      <c r="D308" s="85">
        <v>1789.31</v>
      </c>
      <c r="E308" s="85">
        <f t="shared" si="8"/>
        <v>748.39999999999986</v>
      </c>
      <c r="F308" s="78">
        <v>608.37</v>
      </c>
      <c r="G308" s="85">
        <v>432.54</v>
      </c>
      <c r="H308" s="85">
        <f t="shared" si="9"/>
        <v>1040.9100000000001</v>
      </c>
      <c r="I308" s="42" t="str">
        <f>VLOOKUP(B308,'FOLHA RESUMIDA'!C:D,2,0)</f>
        <v>JAMSON ALESSANDRO DA SILVA</v>
      </c>
    </row>
    <row r="309" spans="1:9">
      <c r="A309" s="84">
        <v>1</v>
      </c>
      <c r="B309" s="84">
        <v>2882</v>
      </c>
      <c r="C309" s="82" t="s">
        <v>258</v>
      </c>
      <c r="D309" s="85">
        <v>1693.83</v>
      </c>
      <c r="E309" s="85">
        <f t="shared" si="8"/>
        <v>624.41999999999985</v>
      </c>
      <c r="F309" s="78">
        <v>411.3</v>
      </c>
      <c r="G309" s="85">
        <v>658.11</v>
      </c>
      <c r="H309" s="85">
        <f t="shared" si="9"/>
        <v>1069.4100000000001</v>
      </c>
      <c r="I309" s="42" t="str">
        <f>VLOOKUP(B309,'FOLHA RESUMIDA'!C:D,2,0)</f>
        <v>CINTIA GOMES DA SILVA</v>
      </c>
    </row>
    <row r="310" spans="1:9">
      <c r="A310" s="84">
        <v>1</v>
      </c>
      <c r="B310" s="84">
        <v>2887</v>
      </c>
      <c r="C310" s="82" t="s">
        <v>259</v>
      </c>
      <c r="D310" s="85">
        <v>1614.37</v>
      </c>
      <c r="E310" s="85">
        <f t="shared" si="8"/>
        <v>312.73</v>
      </c>
      <c r="F310" s="78">
        <v>548.89</v>
      </c>
      <c r="G310" s="85">
        <v>752.75</v>
      </c>
      <c r="H310" s="85">
        <f t="shared" si="9"/>
        <v>1301.6399999999999</v>
      </c>
      <c r="I310" s="42" t="str">
        <f>VLOOKUP(B310,'FOLHA RESUMIDA'!C:D,2,0)</f>
        <v>MARIA EUZENI DA SILVA GARCEZ</v>
      </c>
    </row>
    <row r="311" spans="1:9">
      <c r="A311" s="84">
        <v>1</v>
      </c>
      <c r="B311" s="84">
        <v>2889</v>
      </c>
      <c r="C311" s="82" t="s">
        <v>260</v>
      </c>
      <c r="D311" s="85">
        <v>5815.5</v>
      </c>
      <c r="E311" s="85">
        <f t="shared" si="8"/>
        <v>2238.0299999999997</v>
      </c>
      <c r="F311" s="78">
        <v>635.4</v>
      </c>
      <c r="G311" s="85">
        <v>2942.07</v>
      </c>
      <c r="H311" s="85">
        <f t="shared" si="9"/>
        <v>3577.4700000000003</v>
      </c>
      <c r="I311" s="42" t="str">
        <f>VLOOKUP(B311,'FOLHA RESUMIDA'!C:D,2,0)</f>
        <v>EJANE FERREIRA TEXEIRA</v>
      </c>
    </row>
    <row r="312" spans="1:9">
      <c r="A312" s="84">
        <v>1</v>
      </c>
      <c r="B312" s="84">
        <v>2890</v>
      </c>
      <c r="C312" s="82" t="s">
        <v>261</v>
      </c>
      <c r="D312" s="85">
        <v>1202.67</v>
      </c>
      <c r="E312" s="85">
        <f t="shared" si="8"/>
        <v>250.77999999999997</v>
      </c>
      <c r="F312" s="78">
        <v>373.07</v>
      </c>
      <c r="G312" s="85">
        <v>578.82000000000005</v>
      </c>
      <c r="H312" s="85">
        <f t="shared" si="9"/>
        <v>951.8900000000001</v>
      </c>
      <c r="I312" s="42" t="str">
        <f>VLOOKUP(B312,'FOLHA RESUMIDA'!C:D,2,0)</f>
        <v>CLELIO FIRMINO SILVA</v>
      </c>
    </row>
    <row r="313" spans="1:9">
      <c r="A313" s="84">
        <v>1</v>
      </c>
      <c r="B313" s="84">
        <v>2891</v>
      </c>
      <c r="C313" s="82" t="s">
        <v>262</v>
      </c>
      <c r="D313" s="85">
        <v>1259.0899999999999</v>
      </c>
      <c r="E313" s="85">
        <f t="shared" si="8"/>
        <v>753.57999999999993</v>
      </c>
      <c r="F313" s="78">
        <v>391.72</v>
      </c>
      <c r="G313" s="85">
        <v>113.79</v>
      </c>
      <c r="H313" s="85">
        <f t="shared" si="9"/>
        <v>505.51000000000005</v>
      </c>
      <c r="I313" s="42" t="str">
        <f>VLOOKUP(B313,'FOLHA RESUMIDA'!C:D,2,0)</f>
        <v>ERICK MEDEIROS</v>
      </c>
    </row>
    <row r="314" spans="1:9">
      <c r="A314" s="84">
        <v>1</v>
      </c>
      <c r="B314" s="84">
        <v>2894</v>
      </c>
      <c r="C314" s="82" t="s">
        <v>263</v>
      </c>
      <c r="D314" s="85">
        <v>1209.72</v>
      </c>
      <c r="E314" s="85">
        <f t="shared" si="8"/>
        <v>799.94</v>
      </c>
      <c r="F314" s="78">
        <v>205.65</v>
      </c>
      <c r="G314" s="85">
        <v>204.13</v>
      </c>
      <c r="H314" s="85">
        <f t="shared" si="9"/>
        <v>409.78</v>
      </c>
      <c r="I314" s="42" t="str">
        <f>VLOOKUP(B314,'FOLHA RESUMIDA'!C:D,2,0)</f>
        <v>JOELNA DINIZ PEREIRA DE SOUSA</v>
      </c>
    </row>
    <row r="315" spans="1:9">
      <c r="A315" s="84">
        <v>1</v>
      </c>
      <c r="B315" s="84">
        <v>2895</v>
      </c>
      <c r="C315" s="82" t="s">
        <v>264</v>
      </c>
      <c r="D315" s="85">
        <v>1100</v>
      </c>
      <c r="E315" s="85">
        <f t="shared" si="8"/>
        <v>266.93000000000006</v>
      </c>
      <c r="F315" s="78">
        <v>373.07</v>
      </c>
      <c r="G315" s="85">
        <v>460</v>
      </c>
      <c r="H315" s="85">
        <f t="shared" si="9"/>
        <v>833.06999999999994</v>
      </c>
      <c r="I315" s="42" t="str">
        <f>VLOOKUP(B315,'FOLHA RESUMIDA'!C:D,2,0)</f>
        <v>KLEBER DE OLIVEIRA GALDINO</v>
      </c>
    </row>
    <row r="316" spans="1:9">
      <c r="A316" s="84">
        <v>47</v>
      </c>
      <c r="B316" s="84">
        <v>2904</v>
      </c>
      <c r="C316" s="82" t="s">
        <v>475</v>
      </c>
      <c r="D316" s="85">
        <v>1614.37</v>
      </c>
      <c r="E316" s="85">
        <f t="shared" si="8"/>
        <v>298.03999999999996</v>
      </c>
      <c r="F316" s="78">
        <v>548.89</v>
      </c>
      <c r="G316" s="85">
        <v>767.44</v>
      </c>
      <c r="H316" s="85">
        <f t="shared" si="9"/>
        <v>1316.33</v>
      </c>
      <c r="I316" s="42" t="str">
        <f>VLOOKUP(B316,'FOLHA RESUMIDA'!C:D,2,0)</f>
        <v>ANTONIO S ALVES DE O JUNIOR</v>
      </c>
    </row>
    <row r="317" spans="1:9">
      <c r="A317" s="84">
        <v>14</v>
      </c>
      <c r="B317" s="84">
        <v>2906</v>
      </c>
      <c r="C317" s="82" t="s">
        <v>443</v>
      </c>
      <c r="D317" s="85">
        <v>5539.98</v>
      </c>
      <c r="E317" s="85">
        <f t="shared" si="8"/>
        <v>5296.1799999999994</v>
      </c>
      <c r="F317" s="78">
        <v>0</v>
      </c>
      <c r="G317" s="85">
        <v>243.8</v>
      </c>
      <c r="H317" s="85">
        <f t="shared" si="9"/>
        <v>243.8</v>
      </c>
      <c r="I317" s="42" t="str">
        <f>VLOOKUP(B317,'FOLHA RESUMIDA'!C:D,2,0)</f>
        <v>ARTHUR A SANTOS WANDERLEY</v>
      </c>
    </row>
    <row r="318" spans="1:9">
      <c r="A318" s="84">
        <v>1</v>
      </c>
      <c r="B318" s="84">
        <v>2907</v>
      </c>
      <c r="C318" s="82" t="s">
        <v>265</v>
      </c>
      <c r="D318" s="85">
        <v>4307.67</v>
      </c>
      <c r="E318" s="85">
        <f t="shared" si="8"/>
        <v>4307.67</v>
      </c>
      <c r="F318" s="78">
        <v>0</v>
      </c>
      <c r="G318" s="85">
        <v>0</v>
      </c>
      <c r="H318" s="85">
        <f t="shared" si="9"/>
        <v>0</v>
      </c>
      <c r="I318" s="42" t="str">
        <f>VLOOKUP(B318,'FOLHA RESUMIDA'!C:D,2,0)</f>
        <v>JOELINE LIMA DO NASCIMENTO</v>
      </c>
    </row>
    <row r="319" spans="1:9">
      <c r="A319" s="84">
        <v>1</v>
      </c>
      <c r="B319" s="84">
        <v>2909</v>
      </c>
      <c r="C319" s="82" t="s">
        <v>266</v>
      </c>
      <c r="D319" s="85">
        <v>2627.15</v>
      </c>
      <c r="E319" s="85">
        <f t="shared" si="8"/>
        <v>297.65000000000009</v>
      </c>
      <c r="F319" s="78">
        <v>548.89</v>
      </c>
      <c r="G319" s="85">
        <v>1780.61</v>
      </c>
      <c r="H319" s="85">
        <f t="shared" si="9"/>
        <v>2329.5</v>
      </c>
      <c r="I319" s="42" t="str">
        <f>VLOOKUP(B319,'FOLHA RESUMIDA'!C:D,2,0)</f>
        <v>ROBSON CARNEIRO DA SILVA</v>
      </c>
    </row>
    <row r="320" spans="1:9">
      <c r="A320" s="84">
        <v>1</v>
      </c>
      <c r="B320" s="84">
        <v>2910</v>
      </c>
      <c r="C320" s="82" t="s">
        <v>267</v>
      </c>
      <c r="D320" s="85">
        <v>7704.86</v>
      </c>
      <c r="E320" s="85">
        <f t="shared" si="8"/>
        <v>1837.29</v>
      </c>
      <c r="F320" s="78">
        <v>2527.75</v>
      </c>
      <c r="G320" s="85">
        <v>3339.82</v>
      </c>
      <c r="H320" s="85">
        <f t="shared" si="9"/>
        <v>5867.57</v>
      </c>
      <c r="I320" s="42" t="str">
        <f>VLOOKUP(B320,'FOLHA RESUMIDA'!C:D,2,0)</f>
        <v>JOSE VITAL DUARTE JUNIOR</v>
      </c>
    </row>
    <row r="321" spans="1:9">
      <c r="A321" s="84">
        <v>1</v>
      </c>
      <c r="B321" s="84">
        <v>2911</v>
      </c>
      <c r="C321" s="82" t="s">
        <v>268</v>
      </c>
      <c r="D321" s="85">
        <v>1564.89</v>
      </c>
      <c r="E321" s="85">
        <f t="shared" si="8"/>
        <v>846.87000000000012</v>
      </c>
      <c r="F321" s="78">
        <v>718.02</v>
      </c>
      <c r="G321" s="85">
        <v>0</v>
      </c>
      <c r="H321" s="85">
        <f t="shared" si="9"/>
        <v>718.02</v>
      </c>
      <c r="I321" s="42" t="str">
        <f>VLOOKUP(B321,'FOLHA RESUMIDA'!C:D,2,0)</f>
        <v>ALDJANE MARIA DOS SANTOS</v>
      </c>
    </row>
    <row r="322" spans="1:9">
      <c r="A322" s="84">
        <v>1</v>
      </c>
      <c r="B322" s="84">
        <v>2913</v>
      </c>
      <c r="C322" s="82" t="s">
        <v>269</v>
      </c>
      <c r="D322" s="85">
        <v>1209.71</v>
      </c>
      <c r="E322" s="85">
        <f t="shared" si="8"/>
        <v>224.94000000000005</v>
      </c>
      <c r="F322" s="78">
        <v>411.3</v>
      </c>
      <c r="G322" s="85">
        <v>573.47</v>
      </c>
      <c r="H322" s="85">
        <f t="shared" si="9"/>
        <v>984.77</v>
      </c>
      <c r="I322" s="42" t="str">
        <f>VLOOKUP(B322,'FOLHA RESUMIDA'!C:D,2,0)</f>
        <v>CRISTIANE MARIA DA SILVA</v>
      </c>
    </row>
    <row r="323" spans="1:9">
      <c r="A323" s="84">
        <v>1</v>
      </c>
      <c r="B323" s="84">
        <v>2915</v>
      </c>
      <c r="C323" s="82" t="s">
        <v>270</v>
      </c>
      <c r="D323" s="85">
        <v>1493.21</v>
      </c>
      <c r="E323" s="85">
        <f t="shared" si="8"/>
        <v>390.60000000000014</v>
      </c>
      <c r="F323" s="78">
        <v>694.8</v>
      </c>
      <c r="G323" s="85">
        <v>407.81</v>
      </c>
      <c r="H323" s="85">
        <f t="shared" si="9"/>
        <v>1102.6099999999999</v>
      </c>
      <c r="I323" s="42" t="str">
        <f>VLOOKUP(B323,'FOLHA RESUMIDA'!C:D,2,0)</f>
        <v>HAMILTON LINO ALVES</v>
      </c>
    </row>
    <row r="324" spans="1:9">
      <c r="A324" s="84">
        <v>1</v>
      </c>
      <c r="B324" s="84">
        <v>2917</v>
      </c>
      <c r="C324" s="82" t="s">
        <v>271</v>
      </c>
      <c r="D324" s="85">
        <v>1321.47</v>
      </c>
      <c r="E324" s="85">
        <f t="shared" si="8"/>
        <v>481.20000000000005</v>
      </c>
      <c r="F324" s="78">
        <v>431.87</v>
      </c>
      <c r="G324" s="85">
        <v>408.4</v>
      </c>
      <c r="H324" s="85">
        <f t="shared" si="9"/>
        <v>840.27</v>
      </c>
      <c r="I324" s="42" t="str">
        <f>VLOOKUP(B324,'FOLHA RESUMIDA'!C:D,2,0)</f>
        <v>LUCICLEIDE PEREIRA DEODATO</v>
      </c>
    </row>
    <row r="325" spans="1:9">
      <c r="A325" s="84">
        <v>1</v>
      </c>
      <c r="B325" s="84">
        <v>2918</v>
      </c>
      <c r="C325" s="82" t="s">
        <v>272</v>
      </c>
      <c r="D325" s="85">
        <v>1100</v>
      </c>
      <c r="E325" s="85">
        <f t="shared" si="8"/>
        <v>390.75</v>
      </c>
      <c r="F325" s="78">
        <v>373.07</v>
      </c>
      <c r="G325" s="85">
        <v>336.18</v>
      </c>
      <c r="H325" s="85">
        <f t="shared" si="9"/>
        <v>709.25</v>
      </c>
      <c r="I325" s="42" t="str">
        <f>VLOOKUP(B325,'FOLHA RESUMIDA'!C:D,2,0)</f>
        <v>MARIA DAS NEVES DE BARROS</v>
      </c>
    </row>
    <row r="326" spans="1:9">
      <c r="A326" s="84">
        <v>1</v>
      </c>
      <c r="B326" s="84">
        <v>2921</v>
      </c>
      <c r="C326" s="82" t="s">
        <v>273</v>
      </c>
      <c r="D326" s="85">
        <v>1784.64</v>
      </c>
      <c r="E326" s="85">
        <f t="shared" ref="E326:E389" si="10">D326-H326</f>
        <v>1772.5400000000002</v>
      </c>
      <c r="F326" s="78">
        <v>12.1</v>
      </c>
      <c r="G326" s="85">
        <v>0</v>
      </c>
      <c r="H326" s="85">
        <f t="shared" ref="H326:H389" si="11">F326+G326</f>
        <v>12.1</v>
      </c>
      <c r="I326" s="42" t="str">
        <f>VLOOKUP(B326,'FOLHA RESUMIDA'!C:D,2,0)</f>
        <v>TIAGO MANOEL DE SOUSA LEITE</v>
      </c>
    </row>
    <row r="327" spans="1:9">
      <c r="A327" s="84">
        <v>1</v>
      </c>
      <c r="B327" s="84">
        <v>2922</v>
      </c>
      <c r="C327" s="82" t="s">
        <v>274</v>
      </c>
      <c r="D327" s="85">
        <v>1270.2</v>
      </c>
      <c r="E327" s="85">
        <f t="shared" si="10"/>
        <v>211.31000000000017</v>
      </c>
      <c r="F327" s="78">
        <v>431.87</v>
      </c>
      <c r="G327" s="85">
        <v>627.02</v>
      </c>
      <c r="H327" s="85">
        <f t="shared" si="11"/>
        <v>1058.8899999999999</v>
      </c>
      <c r="I327" s="42" t="str">
        <f>VLOOKUP(B327,'FOLHA RESUMIDA'!C:D,2,0)</f>
        <v>XENIA KELY VERISSIMO DINIZ</v>
      </c>
    </row>
    <row r="328" spans="1:9">
      <c r="A328" s="84">
        <v>1</v>
      </c>
      <c r="B328" s="84">
        <v>2924</v>
      </c>
      <c r="C328" s="82" t="s">
        <v>275</v>
      </c>
      <c r="D328" s="85">
        <v>1614.36</v>
      </c>
      <c r="E328" s="85">
        <f t="shared" si="10"/>
        <v>448.64999999999986</v>
      </c>
      <c r="F328" s="78">
        <v>548.88</v>
      </c>
      <c r="G328" s="85">
        <v>616.83000000000004</v>
      </c>
      <c r="H328" s="85">
        <f t="shared" si="11"/>
        <v>1165.71</v>
      </c>
      <c r="I328" s="42" t="str">
        <f>VLOOKUP(B328,'FOLHA RESUMIDA'!C:D,2,0)</f>
        <v>MARCO AURELIO DE ARAUJO</v>
      </c>
    </row>
    <row r="329" spans="1:9">
      <c r="A329" s="84">
        <v>1</v>
      </c>
      <c r="B329" s="84">
        <v>2926</v>
      </c>
      <c r="C329" s="82" t="s">
        <v>276</v>
      </c>
      <c r="D329" s="85">
        <v>1463.26</v>
      </c>
      <c r="E329" s="85">
        <f t="shared" si="10"/>
        <v>229.87999999999988</v>
      </c>
      <c r="F329" s="78">
        <v>453.48</v>
      </c>
      <c r="G329" s="85">
        <v>779.9</v>
      </c>
      <c r="H329" s="85">
        <f t="shared" si="11"/>
        <v>1233.3800000000001</v>
      </c>
      <c r="I329" s="42" t="str">
        <f>VLOOKUP(B329,'FOLHA RESUMIDA'!C:D,2,0)</f>
        <v>ANTONIO CARLOS DE LUNA MATOS</v>
      </c>
    </row>
    <row r="330" spans="1:9">
      <c r="A330" s="84">
        <v>1</v>
      </c>
      <c r="B330" s="84">
        <v>2927</v>
      </c>
      <c r="C330" s="82" t="s">
        <v>277</v>
      </c>
      <c r="D330" s="85">
        <v>1844.5</v>
      </c>
      <c r="E330" s="85">
        <f t="shared" si="10"/>
        <v>684.34999999999991</v>
      </c>
      <c r="F330" s="78">
        <v>411.3</v>
      </c>
      <c r="G330" s="85">
        <v>748.85</v>
      </c>
      <c r="H330" s="85">
        <f t="shared" si="11"/>
        <v>1160.1500000000001</v>
      </c>
      <c r="I330" s="42" t="str">
        <f>VLOOKUP(B330,'FOLHA RESUMIDA'!C:D,2,0)</f>
        <v>DEYVISON MACHADO DA SILVA</v>
      </c>
    </row>
    <row r="331" spans="1:9">
      <c r="A331" s="84">
        <v>1</v>
      </c>
      <c r="B331" s="84">
        <v>2930</v>
      </c>
      <c r="C331" s="82" t="s">
        <v>278</v>
      </c>
      <c r="D331" s="85">
        <v>1333.75</v>
      </c>
      <c r="E331" s="85">
        <f t="shared" si="10"/>
        <v>695.55</v>
      </c>
      <c r="F331" s="78">
        <v>453.48</v>
      </c>
      <c r="G331" s="85">
        <v>184.72</v>
      </c>
      <c r="H331" s="85">
        <f t="shared" si="11"/>
        <v>638.20000000000005</v>
      </c>
      <c r="I331" s="42" t="str">
        <f>VLOOKUP(B331,'FOLHA RESUMIDA'!C:D,2,0)</f>
        <v>JOSE AURICELIO C DE ARAUJO</v>
      </c>
    </row>
    <row r="332" spans="1:9">
      <c r="A332" s="84">
        <v>1</v>
      </c>
      <c r="B332" s="84">
        <v>2931</v>
      </c>
      <c r="C332" s="82" t="s">
        <v>279</v>
      </c>
      <c r="D332" s="85">
        <v>2100.19</v>
      </c>
      <c r="E332" s="85">
        <f t="shared" si="10"/>
        <v>516.28</v>
      </c>
      <c r="F332" s="78">
        <v>652.34</v>
      </c>
      <c r="G332" s="85">
        <v>931.57</v>
      </c>
      <c r="H332" s="85">
        <f t="shared" si="11"/>
        <v>1583.91</v>
      </c>
      <c r="I332" s="42" t="str">
        <f>VLOOKUP(B332,'FOLHA RESUMIDA'!C:D,2,0)</f>
        <v>JOSILENE FARIAS DOS SANTOS ALM</v>
      </c>
    </row>
    <row r="333" spans="1:9">
      <c r="A333" s="84">
        <v>1</v>
      </c>
      <c r="B333" s="84">
        <v>2933</v>
      </c>
      <c r="C333" s="82" t="s">
        <v>280</v>
      </c>
      <c r="D333" s="85">
        <v>2419.42</v>
      </c>
      <c r="E333" s="85">
        <f t="shared" si="10"/>
        <v>250.2800000000002</v>
      </c>
      <c r="F333" s="78">
        <v>84.68</v>
      </c>
      <c r="G333" s="85">
        <v>2084.46</v>
      </c>
      <c r="H333" s="85">
        <f t="shared" si="11"/>
        <v>2169.14</v>
      </c>
      <c r="I333" s="42" t="str">
        <f>VLOOKUP(B333,'FOLHA RESUMIDA'!C:D,2,0)</f>
        <v>LUCY DIAS DE ANDRADE</v>
      </c>
    </row>
    <row r="334" spans="1:9">
      <c r="A334" s="84">
        <v>1</v>
      </c>
      <c r="B334" s="84">
        <v>2936</v>
      </c>
      <c r="C334" s="82" t="s">
        <v>281</v>
      </c>
      <c r="D334" s="85">
        <v>1209.71</v>
      </c>
      <c r="E334" s="85">
        <f t="shared" si="10"/>
        <v>596.83000000000004</v>
      </c>
      <c r="F334" s="78">
        <v>411.3</v>
      </c>
      <c r="G334" s="85">
        <v>201.58</v>
      </c>
      <c r="H334" s="85">
        <f t="shared" si="11"/>
        <v>612.88</v>
      </c>
      <c r="I334" s="42" t="str">
        <f>VLOOKUP(B334,'FOLHA RESUMIDA'!C:D,2,0)</f>
        <v>ROSIMERE SOARES DA SILVA</v>
      </c>
    </row>
    <row r="335" spans="1:9">
      <c r="A335" s="84">
        <v>1</v>
      </c>
      <c r="B335" s="84">
        <v>2937</v>
      </c>
      <c r="C335" s="82" t="s">
        <v>282</v>
      </c>
      <c r="D335" s="85">
        <v>1100</v>
      </c>
      <c r="E335" s="85">
        <f t="shared" si="10"/>
        <v>256.35000000000002</v>
      </c>
      <c r="F335" s="78">
        <v>373.07</v>
      </c>
      <c r="G335" s="85">
        <v>470.58</v>
      </c>
      <c r="H335" s="85">
        <f t="shared" si="11"/>
        <v>843.65</v>
      </c>
      <c r="I335" s="42" t="str">
        <f>VLOOKUP(B335,'FOLHA RESUMIDA'!C:D,2,0)</f>
        <v>SANDRA REGINA V DOS SANTOS</v>
      </c>
    </row>
    <row r="336" spans="1:9">
      <c r="A336" s="84">
        <v>1</v>
      </c>
      <c r="B336" s="84">
        <v>2941</v>
      </c>
      <c r="C336" s="82" t="s">
        <v>283</v>
      </c>
      <c r="D336" s="85">
        <v>6674.69</v>
      </c>
      <c r="E336" s="85">
        <f t="shared" si="10"/>
        <v>3691.72</v>
      </c>
      <c r="F336" s="78">
        <v>0</v>
      </c>
      <c r="G336" s="85">
        <v>2982.97</v>
      </c>
      <c r="H336" s="85">
        <f t="shared" si="11"/>
        <v>2982.97</v>
      </c>
      <c r="I336" s="42" t="str">
        <f>VLOOKUP(B336,'FOLHA RESUMIDA'!C:D,2,0)</f>
        <v>DANIELLE MARIA P NASCIMENTO</v>
      </c>
    </row>
    <row r="337" spans="1:9">
      <c r="A337" s="84">
        <v>1</v>
      </c>
      <c r="B337" s="84">
        <v>2942</v>
      </c>
      <c r="C337" s="82" t="s">
        <v>284</v>
      </c>
      <c r="D337" s="85">
        <v>1209.72</v>
      </c>
      <c r="E337" s="85">
        <f t="shared" si="10"/>
        <v>432.5</v>
      </c>
      <c r="F337" s="78">
        <v>411.3</v>
      </c>
      <c r="G337" s="85">
        <v>365.92</v>
      </c>
      <c r="H337" s="85">
        <f t="shared" si="11"/>
        <v>777.22</v>
      </c>
      <c r="I337" s="42" t="str">
        <f>VLOOKUP(B337,'FOLHA RESUMIDA'!C:D,2,0)</f>
        <v>ELIDIANE BARROS DA CRUZ</v>
      </c>
    </row>
    <row r="338" spans="1:9">
      <c r="A338" s="84">
        <v>1</v>
      </c>
      <c r="B338" s="84">
        <v>2943</v>
      </c>
      <c r="C338" s="82" t="s">
        <v>285</v>
      </c>
      <c r="D338" s="85">
        <v>1651.21</v>
      </c>
      <c r="E338" s="85">
        <f t="shared" si="10"/>
        <v>317.62000000000012</v>
      </c>
      <c r="F338" s="78">
        <v>924.28</v>
      </c>
      <c r="G338" s="85">
        <v>409.31</v>
      </c>
      <c r="H338" s="85">
        <f t="shared" si="11"/>
        <v>1333.59</v>
      </c>
      <c r="I338" s="42" t="str">
        <f>VLOOKUP(B338,'FOLHA RESUMIDA'!C:D,2,0)</f>
        <v>MARIA JOSE GUILHERME</v>
      </c>
    </row>
    <row r="339" spans="1:9">
      <c r="A339" s="84">
        <v>1</v>
      </c>
      <c r="B339" s="84">
        <v>2952</v>
      </c>
      <c r="C339" s="82" t="s">
        <v>286</v>
      </c>
      <c r="D339" s="85">
        <v>3797.94</v>
      </c>
      <c r="E339" s="85">
        <f t="shared" si="10"/>
        <v>1455.5300000000002</v>
      </c>
      <c r="F339" s="78">
        <v>1291.3</v>
      </c>
      <c r="G339" s="85">
        <v>1051.1099999999999</v>
      </c>
      <c r="H339" s="85">
        <f t="shared" si="11"/>
        <v>2342.41</v>
      </c>
      <c r="I339" s="42" t="str">
        <f>VLOOKUP(B339,'FOLHA RESUMIDA'!C:D,2,0)</f>
        <v>FILIPE PETRUS B DE FIGUEIREDO</v>
      </c>
    </row>
    <row r="340" spans="1:9">
      <c r="A340" s="84">
        <v>59</v>
      </c>
      <c r="B340" s="84">
        <v>2962</v>
      </c>
      <c r="C340" s="82" t="s">
        <v>494</v>
      </c>
      <c r="D340" s="85">
        <v>1982.72</v>
      </c>
      <c r="E340" s="85">
        <f t="shared" si="10"/>
        <v>595.97</v>
      </c>
      <c r="F340" s="78">
        <v>582.22</v>
      </c>
      <c r="G340" s="85">
        <v>804.53</v>
      </c>
      <c r="H340" s="85">
        <f t="shared" si="11"/>
        <v>1386.75</v>
      </c>
      <c r="I340" s="42" t="str">
        <f>VLOOKUP(B340,'FOLHA RESUMIDA'!C:D,2,0)</f>
        <v>GYSELLE SANTOS AZEVEDO</v>
      </c>
    </row>
    <row r="341" spans="1:9">
      <c r="A341" s="84">
        <v>1</v>
      </c>
      <c r="B341" s="84">
        <v>2967</v>
      </c>
      <c r="C341" s="82" t="s">
        <v>428</v>
      </c>
      <c r="D341" s="85">
        <v>5408.02</v>
      </c>
      <c r="E341" s="85">
        <f t="shared" si="10"/>
        <v>1745.0500000000006</v>
      </c>
      <c r="F341" s="78">
        <v>1160.79</v>
      </c>
      <c r="G341" s="85">
        <v>2502.1799999999998</v>
      </c>
      <c r="H341" s="85">
        <f t="shared" si="11"/>
        <v>3662.97</v>
      </c>
      <c r="I341" s="42" t="str">
        <f>VLOOKUP(B341,'FOLHA RESUMIDA'!C:D,2,0)</f>
        <v>ALBERT ROCHA DE OLIVEIRA</v>
      </c>
    </row>
    <row r="342" spans="1:9">
      <c r="A342" s="84">
        <v>1</v>
      </c>
      <c r="B342" s="84">
        <v>2969</v>
      </c>
      <c r="C342" s="82" t="s">
        <v>287</v>
      </c>
      <c r="D342" s="85">
        <v>2467.98</v>
      </c>
      <c r="E342" s="85">
        <f t="shared" si="10"/>
        <v>583.75</v>
      </c>
      <c r="F342" s="78">
        <v>839.11</v>
      </c>
      <c r="G342" s="85">
        <v>1045.1199999999999</v>
      </c>
      <c r="H342" s="85">
        <f t="shared" si="11"/>
        <v>1884.23</v>
      </c>
      <c r="I342" s="42" t="str">
        <f>VLOOKUP(B342,'FOLHA RESUMIDA'!C:D,2,0)</f>
        <v>LEYRIANE TELMA V FARIAS</v>
      </c>
    </row>
    <row r="343" spans="1:9">
      <c r="A343" s="84">
        <v>3</v>
      </c>
      <c r="B343" s="84">
        <v>2970</v>
      </c>
      <c r="C343" s="82" t="s">
        <v>429</v>
      </c>
      <c r="D343" s="85">
        <v>2078.0700000000002</v>
      </c>
      <c r="E343" s="85">
        <f t="shared" si="10"/>
        <v>914.6400000000001</v>
      </c>
      <c r="F343" s="78">
        <v>522.74</v>
      </c>
      <c r="G343" s="85">
        <v>640.69000000000005</v>
      </c>
      <c r="H343" s="85">
        <f t="shared" si="11"/>
        <v>1163.43</v>
      </c>
      <c r="I343" s="42" t="str">
        <f>VLOOKUP(B343,'FOLHA RESUMIDA'!C:D,2,0)</f>
        <v>DAYANE M VALENCA DE OLIVEIRA</v>
      </c>
    </row>
    <row r="344" spans="1:9">
      <c r="A344" s="84">
        <v>10</v>
      </c>
      <c r="B344" s="84">
        <v>2971</v>
      </c>
      <c r="C344" s="82" t="s">
        <v>484</v>
      </c>
      <c r="D344" s="85">
        <v>1537.47</v>
      </c>
      <c r="E344" s="85">
        <f t="shared" si="10"/>
        <v>483.42000000000007</v>
      </c>
      <c r="F344" s="78">
        <v>522.74</v>
      </c>
      <c r="G344" s="85">
        <v>531.30999999999995</v>
      </c>
      <c r="H344" s="85">
        <f t="shared" si="11"/>
        <v>1054.05</v>
      </c>
      <c r="I344" s="42" t="str">
        <f>VLOOKUP(B344,'FOLHA RESUMIDA'!C:D,2,0)</f>
        <v>LETYCIA THAISA V FARIAS</v>
      </c>
    </row>
    <row r="345" spans="1:9">
      <c r="A345" s="84">
        <v>10</v>
      </c>
      <c r="B345" s="84">
        <v>2973</v>
      </c>
      <c r="C345" s="82" t="s">
        <v>438</v>
      </c>
      <c r="D345" s="85">
        <v>1712.42</v>
      </c>
      <c r="E345" s="85">
        <f t="shared" si="10"/>
        <v>1121.31</v>
      </c>
      <c r="F345" s="78">
        <v>513.73</v>
      </c>
      <c r="G345" s="85">
        <v>77.38</v>
      </c>
      <c r="H345" s="85">
        <f t="shared" si="11"/>
        <v>591.11</v>
      </c>
      <c r="I345" s="42" t="str">
        <f>VLOOKUP(B345,'FOLHA RESUMIDA'!C:D,2,0)</f>
        <v>ELDERSON GOMES DA CUNHA</v>
      </c>
    </row>
    <row r="346" spans="1:9">
      <c r="A346" s="84">
        <v>3</v>
      </c>
      <c r="B346" s="84">
        <v>2974</v>
      </c>
      <c r="C346" s="82" t="s">
        <v>439</v>
      </c>
      <c r="D346" s="85">
        <v>1537.47</v>
      </c>
      <c r="E346" s="85">
        <f t="shared" si="10"/>
        <v>716.11</v>
      </c>
      <c r="F346" s="78">
        <v>522.74</v>
      </c>
      <c r="G346" s="85">
        <v>298.62</v>
      </c>
      <c r="H346" s="85">
        <f t="shared" si="11"/>
        <v>821.36</v>
      </c>
      <c r="I346" s="42" t="str">
        <f>VLOOKUP(B346,'FOLHA RESUMIDA'!C:D,2,0)</f>
        <v>MARCELO DIEDERICHS PRATES</v>
      </c>
    </row>
    <row r="347" spans="1:9">
      <c r="A347" s="84">
        <v>23</v>
      </c>
      <c r="B347" s="84">
        <v>2977</v>
      </c>
      <c r="C347" s="82" t="s">
        <v>453</v>
      </c>
      <c r="D347" s="85">
        <v>3414.1</v>
      </c>
      <c r="E347" s="85">
        <f t="shared" si="10"/>
        <v>463.4699999999998</v>
      </c>
      <c r="F347" s="78">
        <v>1160.79</v>
      </c>
      <c r="G347" s="85">
        <v>1789.84</v>
      </c>
      <c r="H347" s="85">
        <f t="shared" si="11"/>
        <v>2950.63</v>
      </c>
      <c r="I347" s="42" t="str">
        <f>VLOOKUP(B347,'FOLHA RESUMIDA'!C:D,2,0)</f>
        <v>VENILTON CARLOS M CARDOSO</v>
      </c>
    </row>
    <row r="348" spans="1:9">
      <c r="A348" s="84">
        <v>23</v>
      </c>
      <c r="B348" s="84">
        <v>2978</v>
      </c>
      <c r="C348" s="82" t="s">
        <v>454</v>
      </c>
      <c r="D348" s="85">
        <v>1924.4</v>
      </c>
      <c r="E348" s="85">
        <f t="shared" si="10"/>
        <v>149.86000000000013</v>
      </c>
      <c r="F348" s="78">
        <v>522.74</v>
      </c>
      <c r="G348" s="85">
        <v>1251.8</v>
      </c>
      <c r="H348" s="85">
        <f t="shared" si="11"/>
        <v>1774.54</v>
      </c>
      <c r="I348" s="42" t="str">
        <f>VLOOKUP(B348,'FOLHA RESUMIDA'!C:D,2,0)</f>
        <v>CARLOS BRUNO GOMES MACEDO</v>
      </c>
    </row>
    <row r="349" spans="1:9">
      <c r="A349" s="84">
        <v>1</v>
      </c>
      <c r="B349" s="84">
        <v>2982</v>
      </c>
      <c r="C349" s="82" t="s">
        <v>288</v>
      </c>
      <c r="D349" s="85">
        <v>3112.23</v>
      </c>
      <c r="E349" s="85">
        <f t="shared" si="10"/>
        <v>924.16000000000031</v>
      </c>
      <c r="F349" s="78">
        <v>909.51</v>
      </c>
      <c r="G349" s="85">
        <v>1278.56</v>
      </c>
      <c r="H349" s="85">
        <f t="shared" si="11"/>
        <v>2188.0699999999997</v>
      </c>
      <c r="I349" s="42" t="str">
        <f>VLOOKUP(B349,'FOLHA RESUMIDA'!C:D,2,0)</f>
        <v>CINTIA MARIA LEITE DO N AVELAR</v>
      </c>
    </row>
    <row r="350" spans="1:9">
      <c r="A350" s="84">
        <v>1</v>
      </c>
      <c r="B350" s="84">
        <v>2983</v>
      </c>
      <c r="C350" s="82" t="s">
        <v>289</v>
      </c>
      <c r="D350" s="85">
        <v>2493.4299999999998</v>
      </c>
      <c r="E350" s="85">
        <f t="shared" si="10"/>
        <v>633.81999999999971</v>
      </c>
      <c r="F350" s="78">
        <v>1010.78</v>
      </c>
      <c r="G350" s="85">
        <v>848.83</v>
      </c>
      <c r="H350" s="85">
        <f t="shared" si="11"/>
        <v>1859.6100000000001</v>
      </c>
      <c r="I350" s="42" t="str">
        <f>VLOOKUP(B350,'FOLHA RESUMIDA'!C:D,2,0)</f>
        <v>EMILLY INOCENCIO DA SILVA</v>
      </c>
    </row>
    <row r="351" spans="1:9">
      <c r="A351" s="84">
        <v>1</v>
      </c>
      <c r="B351" s="84">
        <v>2988</v>
      </c>
      <c r="C351" s="82" t="s">
        <v>290</v>
      </c>
      <c r="D351" s="85">
        <v>3029.49</v>
      </c>
      <c r="E351" s="85">
        <f t="shared" si="10"/>
        <v>1189.2299999999998</v>
      </c>
      <c r="F351" s="78">
        <v>909.51</v>
      </c>
      <c r="G351" s="85">
        <v>930.75</v>
      </c>
      <c r="H351" s="85">
        <f t="shared" si="11"/>
        <v>1840.26</v>
      </c>
      <c r="I351" s="42" t="str">
        <f>VLOOKUP(B351,'FOLHA RESUMIDA'!C:D,2,0)</f>
        <v>GERALDO CRISTOVAO DE O FILHO</v>
      </c>
    </row>
    <row r="352" spans="1:9">
      <c r="A352" s="84">
        <v>1</v>
      </c>
      <c r="B352" s="84">
        <v>2990</v>
      </c>
      <c r="C352" s="82" t="s">
        <v>291</v>
      </c>
      <c r="D352" s="85">
        <v>1587.42</v>
      </c>
      <c r="E352" s="85">
        <f t="shared" si="10"/>
        <v>653.86000000000013</v>
      </c>
      <c r="F352" s="78">
        <v>522.74</v>
      </c>
      <c r="G352" s="85">
        <v>410.82</v>
      </c>
      <c r="H352" s="85">
        <f t="shared" si="11"/>
        <v>933.56</v>
      </c>
      <c r="I352" s="42" t="str">
        <f>VLOOKUP(B352,'FOLHA RESUMIDA'!C:D,2,0)</f>
        <v>ANA CRISTINA DA SILVA</v>
      </c>
    </row>
    <row r="353" spans="1:9">
      <c r="A353" s="84">
        <v>1</v>
      </c>
      <c r="B353" s="84">
        <v>2991</v>
      </c>
      <c r="C353" s="82" t="s">
        <v>292</v>
      </c>
      <c r="D353" s="85">
        <v>2296.37</v>
      </c>
      <c r="E353" s="85">
        <f t="shared" si="10"/>
        <v>428.91999999999985</v>
      </c>
      <c r="F353" s="78">
        <v>763.78</v>
      </c>
      <c r="G353" s="85">
        <v>1103.67</v>
      </c>
      <c r="H353" s="85">
        <f t="shared" si="11"/>
        <v>1867.45</v>
      </c>
      <c r="I353" s="42" t="str">
        <f>VLOOKUP(B353,'FOLHA RESUMIDA'!C:D,2,0)</f>
        <v>MARILENE ARRUDA DE BARROS</v>
      </c>
    </row>
    <row r="354" spans="1:9">
      <c r="A354" s="84">
        <v>1</v>
      </c>
      <c r="B354" s="84">
        <v>2995</v>
      </c>
      <c r="C354" s="82" t="s">
        <v>293</v>
      </c>
      <c r="D354" s="85">
        <v>9197.0400000000009</v>
      </c>
      <c r="E354" s="85">
        <f t="shared" si="10"/>
        <v>8862.3100000000013</v>
      </c>
      <c r="F354" s="78">
        <v>0</v>
      </c>
      <c r="G354" s="85">
        <v>334.73</v>
      </c>
      <c r="H354" s="85">
        <f t="shared" si="11"/>
        <v>334.73</v>
      </c>
      <c r="I354" s="42" t="str">
        <f>VLOOKUP(B354,'FOLHA RESUMIDA'!C:D,2,0)</f>
        <v>FLAVIELLE MARTINS DE MELO</v>
      </c>
    </row>
    <row r="355" spans="1:9">
      <c r="A355" s="84">
        <v>1</v>
      </c>
      <c r="B355" s="84">
        <v>2996</v>
      </c>
      <c r="C355" s="82" t="s">
        <v>294</v>
      </c>
      <c r="D355" s="85">
        <v>4926.8599999999997</v>
      </c>
      <c r="E355" s="85">
        <f t="shared" si="10"/>
        <v>1927.7099999999996</v>
      </c>
      <c r="F355" s="78">
        <v>1583.23</v>
      </c>
      <c r="G355" s="85">
        <v>1415.92</v>
      </c>
      <c r="H355" s="85">
        <f t="shared" si="11"/>
        <v>2999.15</v>
      </c>
      <c r="I355" s="42" t="str">
        <f>VLOOKUP(B355,'FOLHA RESUMIDA'!C:D,2,0)</f>
        <v>LUCIANO BARROS COSTA</v>
      </c>
    </row>
    <row r="356" spans="1:9">
      <c r="A356" s="84">
        <v>1</v>
      </c>
      <c r="B356" s="84">
        <v>2997</v>
      </c>
      <c r="C356" s="82" t="s">
        <v>295</v>
      </c>
      <c r="D356" s="85">
        <v>4859.9799999999996</v>
      </c>
      <c r="E356" s="85">
        <f t="shared" si="10"/>
        <v>927.96999999999935</v>
      </c>
      <c r="F356" s="78">
        <v>1786.65</v>
      </c>
      <c r="G356" s="85">
        <v>2145.36</v>
      </c>
      <c r="H356" s="85">
        <f t="shared" si="11"/>
        <v>3932.01</v>
      </c>
      <c r="I356" s="42" t="str">
        <f>VLOOKUP(B356,'FOLHA RESUMIDA'!C:D,2,0)</f>
        <v>LUIZA BEATRIZ DE M SANTOS</v>
      </c>
    </row>
    <row r="357" spans="1:9">
      <c r="A357" s="84">
        <v>1</v>
      </c>
      <c r="B357" s="84">
        <v>2998</v>
      </c>
      <c r="C357" s="82" t="s">
        <v>296</v>
      </c>
      <c r="D357" s="85">
        <v>10666.33</v>
      </c>
      <c r="E357" s="85">
        <f t="shared" si="10"/>
        <v>4001.0299999999997</v>
      </c>
      <c r="F357" s="78">
        <v>3534.65</v>
      </c>
      <c r="G357" s="85">
        <v>3130.65</v>
      </c>
      <c r="H357" s="85">
        <f t="shared" si="11"/>
        <v>6665.3</v>
      </c>
      <c r="I357" s="42" t="str">
        <f>VLOOKUP(B357,'FOLHA RESUMIDA'!C:D,2,0)</f>
        <v>MIGUEL WILSON REGUEIRA RIBEIRO</v>
      </c>
    </row>
    <row r="358" spans="1:9">
      <c r="A358" s="84">
        <v>1</v>
      </c>
      <c r="B358" s="84">
        <v>3000</v>
      </c>
      <c r="C358" s="82" t="s">
        <v>297</v>
      </c>
      <c r="D358" s="85">
        <v>2558.9299999999998</v>
      </c>
      <c r="E358" s="85">
        <f t="shared" si="10"/>
        <v>2459.77</v>
      </c>
      <c r="F358" s="78">
        <v>0</v>
      </c>
      <c r="G358" s="85">
        <v>99.16</v>
      </c>
      <c r="H358" s="85">
        <f t="shared" si="11"/>
        <v>99.16</v>
      </c>
      <c r="I358" s="42" t="str">
        <f>VLOOKUP(B358,'FOLHA RESUMIDA'!C:D,2,0)</f>
        <v>JOAO VITOR LIMA DA SILVA</v>
      </c>
    </row>
    <row r="359" spans="1:9">
      <c r="A359" s="84">
        <v>1</v>
      </c>
      <c r="B359" s="84">
        <v>3003</v>
      </c>
      <c r="C359" s="82" t="s">
        <v>298</v>
      </c>
      <c r="D359" s="85">
        <v>2675.02</v>
      </c>
      <c r="E359" s="85">
        <f t="shared" si="10"/>
        <v>501.96000000000004</v>
      </c>
      <c r="F359" s="78">
        <v>909.51</v>
      </c>
      <c r="G359" s="85">
        <v>1263.55</v>
      </c>
      <c r="H359" s="85">
        <f t="shared" si="11"/>
        <v>2173.06</v>
      </c>
      <c r="I359" s="42" t="str">
        <f>VLOOKUP(B359,'FOLHA RESUMIDA'!C:D,2,0)</f>
        <v>CAETANO SILVA DIAS</v>
      </c>
    </row>
    <row r="360" spans="1:9">
      <c r="A360" s="84">
        <v>1</v>
      </c>
      <c r="B360" s="84">
        <v>3004</v>
      </c>
      <c r="C360" s="82" t="s">
        <v>299</v>
      </c>
      <c r="D360" s="85">
        <v>3384.49</v>
      </c>
      <c r="E360" s="85">
        <f t="shared" si="10"/>
        <v>435.7199999999998</v>
      </c>
      <c r="F360" s="78">
        <v>1150.55</v>
      </c>
      <c r="G360" s="85">
        <v>1798.22</v>
      </c>
      <c r="H360" s="85">
        <f t="shared" si="11"/>
        <v>2948.77</v>
      </c>
      <c r="I360" s="42" t="str">
        <f>VLOOKUP(B360,'FOLHA RESUMIDA'!C:D,2,0)</f>
        <v>ITHALO IGOR DANTAS E SILVA</v>
      </c>
    </row>
    <row r="361" spans="1:9">
      <c r="A361" s="84">
        <v>1</v>
      </c>
      <c r="B361" s="84">
        <v>3012</v>
      </c>
      <c r="C361" s="82" t="s">
        <v>300</v>
      </c>
      <c r="D361" s="85">
        <v>1537.47</v>
      </c>
      <c r="E361" s="85">
        <f t="shared" si="10"/>
        <v>234.16000000000008</v>
      </c>
      <c r="F361" s="78">
        <v>522.74</v>
      </c>
      <c r="G361" s="85">
        <v>780.57</v>
      </c>
      <c r="H361" s="85">
        <f t="shared" si="11"/>
        <v>1303.31</v>
      </c>
      <c r="I361" s="42" t="str">
        <f>VLOOKUP(B361,'FOLHA RESUMIDA'!C:D,2,0)</f>
        <v>ESTELA FELIPE DE OLIVEIRA</v>
      </c>
    </row>
    <row r="362" spans="1:9">
      <c r="A362" s="84">
        <v>1</v>
      </c>
      <c r="B362" s="84">
        <v>3015</v>
      </c>
      <c r="C362" s="82" t="s">
        <v>301</v>
      </c>
      <c r="D362" s="85">
        <v>1537.47</v>
      </c>
      <c r="E362" s="85">
        <f t="shared" si="10"/>
        <v>233.70000000000005</v>
      </c>
      <c r="F362" s="78">
        <v>522.74</v>
      </c>
      <c r="G362" s="85">
        <v>781.03</v>
      </c>
      <c r="H362" s="85">
        <f t="shared" si="11"/>
        <v>1303.77</v>
      </c>
      <c r="I362" s="42" t="str">
        <f>VLOOKUP(B362,'FOLHA RESUMIDA'!C:D,2,0)</f>
        <v>MARIA DANIELLE DE SOUZA SANTOS</v>
      </c>
    </row>
    <row r="363" spans="1:9">
      <c r="A363" s="84">
        <v>1</v>
      </c>
      <c r="B363" s="84">
        <v>3016</v>
      </c>
      <c r="C363" s="82" t="s">
        <v>302</v>
      </c>
      <c r="D363" s="85">
        <v>1807.77</v>
      </c>
      <c r="E363" s="85">
        <f t="shared" si="10"/>
        <v>686.42999999999984</v>
      </c>
      <c r="F363" s="78">
        <v>522.74</v>
      </c>
      <c r="G363" s="85">
        <v>598.6</v>
      </c>
      <c r="H363" s="85">
        <f t="shared" si="11"/>
        <v>1121.3400000000001</v>
      </c>
      <c r="I363" s="42" t="str">
        <f>VLOOKUP(B363,'FOLHA RESUMIDA'!C:D,2,0)</f>
        <v>MARIANA SILVA MONTEIRO</v>
      </c>
    </row>
    <row r="364" spans="1:9">
      <c r="A364" s="84">
        <v>1</v>
      </c>
      <c r="B364" s="84">
        <v>3019</v>
      </c>
      <c r="C364" s="82" t="s">
        <v>303</v>
      </c>
      <c r="D364" s="85">
        <v>2078.0700000000002</v>
      </c>
      <c r="E364" s="85">
        <f t="shared" si="10"/>
        <v>140.37000000000012</v>
      </c>
      <c r="F364" s="78">
        <v>522.74</v>
      </c>
      <c r="G364" s="85">
        <v>1414.96</v>
      </c>
      <c r="H364" s="85">
        <f t="shared" si="11"/>
        <v>1937.7</v>
      </c>
      <c r="I364" s="42" t="str">
        <f>VLOOKUP(B364,'FOLHA RESUMIDA'!C:D,2,0)</f>
        <v>SUIANNE P PASSOS B MONTEIRO</v>
      </c>
    </row>
    <row r="365" spans="1:9">
      <c r="A365" s="84">
        <v>1</v>
      </c>
      <c r="B365" s="84">
        <v>3020</v>
      </c>
      <c r="C365" s="82" t="s">
        <v>304</v>
      </c>
      <c r="D365" s="85">
        <v>1537.47</v>
      </c>
      <c r="E365" s="85">
        <f t="shared" si="10"/>
        <v>199.83999999999992</v>
      </c>
      <c r="F365" s="78">
        <v>522.74</v>
      </c>
      <c r="G365" s="85">
        <v>814.89</v>
      </c>
      <c r="H365" s="85">
        <f t="shared" si="11"/>
        <v>1337.63</v>
      </c>
      <c r="I365" s="42" t="str">
        <f>VLOOKUP(B365,'FOLHA RESUMIDA'!C:D,2,0)</f>
        <v>GIVANICE MARIA MACHADO</v>
      </c>
    </row>
    <row r="366" spans="1:9">
      <c r="A366" s="84">
        <v>10</v>
      </c>
      <c r="B366" s="84">
        <v>3023</v>
      </c>
      <c r="C366" s="82" t="s">
        <v>449</v>
      </c>
      <c r="D366" s="85">
        <v>3720.44</v>
      </c>
      <c r="E366" s="85">
        <f t="shared" si="10"/>
        <v>504.92000000000007</v>
      </c>
      <c r="F366" s="78">
        <v>1160.79</v>
      </c>
      <c r="G366" s="85">
        <v>2054.73</v>
      </c>
      <c r="H366" s="85">
        <f t="shared" si="11"/>
        <v>3215.52</v>
      </c>
      <c r="I366" s="42" t="str">
        <f>VLOOKUP(B366,'FOLHA RESUMIDA'!C:D,2,0)</f>
        <v>SERGIO ARAUJO DE OLIVEIRA</v>
      </c>
    </row>
    <row r="367" spans="1:9">
      <c r="A367" s="84">
        <v>3</v>
      </c>
      <c r="B367" s="84">
        <v>3025</v>
      </c>
      <c r="C367" s="82" t="s">
        <v>487</v>
      </c>
      <c r="D367" s="85">
        <v>3684.4</v>
      </c>
      <c r="E367" s="85">
        <f t="shared" si="10"/>
        <v>1559.2600000000002</v>
      </c>
      <c r="F367" s="78">
        <v>1160.79</v>
      </c>
      <c r="G367" s="85">
        <v>964.35</v>
      </c>
      <c r="H367" s="85">
        <f t="shared" si="11"/>
        <v>2125.14</v>
      </c>
      <c r="I367" s="42" t="str">
        <f>VLOOKUP(B367,'FOLHA RESUMIDA'!C:D,2,0)</f>
        <v>MARIANA KAROLYNE G DE SOUZA</v>
      </c>
    </row>
    <row r="368" spans="1:9">
      <c r="A368" s="84">
        <v>48</v>
      </c>
      <c r="B368" s="84">
        <v>3027</v>
      </c>
      <c r="C368" s="82" t="s">
        <v>305</v>
      </c>
      <c r="D368" s="85">
        <v>3684.4</v>
      </c>
      <c r="E368" s="85">
        <f t="shared" si="10"/>
        <v>754.25000000000045</v>
      </c>
      <c r="F368" s="78">
        <v>1160.79</v>
      </c>
      <c r="G368" s="85">
        <v>1769.36</v>
      </c>
      <c r="H368" s="85">
        <f t="shared" si="11"/>
        <v>2930.1499999999996</v>
      </c>
      <c r="I368" s="42" t="str">
        <f>VLOOKUP(B368,'FOLHA RESUMIDA'!C:D,2,0)</f>
        <v>MARILIA MILENA R PIRES</v>
      </c>
    </row>
    <row r="369" spans="1:9">
      <c r="A369" s="84">
        <v>1</v>
      </c>
      <c r="B369" s="84">
        <v>3028</v>
      </c>
      <c r="C369" s="82" t="s">
        <v>306</v>
      </c>
      <c r="D369" s="85">
        <v>6920.78</v>
      </c>
      <c r="E369" s="85">
        <f t="shared" si="10"/>
        <v>2581.17</v>
      </c>
      <c r="F369" s="78">
        <v>2261.16</v>
      </c>
      <c r="G369" s="85">
        <v>2078.4499999999998</v>
      </c>
      <c r="H369" s="85">
        <f t="shared" si="11"/>
        <v>4339.6099999999997</v>
      </c>
      <c r="I369" s="42" t="str">
        <f>VLOOKUP(B369,'FOLHA RESUMIDA'!C:D,2,0)</f>
        <v>KATIA RAQUEL DE A OLIVEIRA</v>
      </c>
    </row>
    <row r="370" spans="1:9">
      <c r="A370" s="84">
        <v>51</v>
      </c>
      <c r="B370" s="84">
        <v>3029</v>
      </c>
      <c r="C370" s="82" t="s">
        <v>485</v>
      </c>
      <c r="D370" s="85">
        <v>3414.1</v>
      </c>
      <c r="E370" s="85">
        <f t="shared" si="10"/>
        <v>435.0300000000002</v>
      </c>
      <c r="F370" s="78">
        <v>1160.79</v>
      </c>
      <c r="G370" s="85">
        <v>1818.28</v>
      </c>
      <c r="H370" s="85">
        <f t="shared" si="11"/>
        <v>2979.0699999999997</v>
      </c>
      <c r="I370" s="42" t="str">
        <f>VLOOKUP(B370,'FOLHA RESUMIDA'!C:D,2,0)</f>
        <v>RISOALDO DUARTE DA S JUNIOR</v>
      </c>
    </row>
    <row r="371" spans="1:9">
      <c r="A371" s="84">
        <v>1</v>
      </c>
      <c r="B371" s="84">
        <v>3031</v>
      </c>
      <c r="C371" s="82" t="s">
        <v>307</v>
      </c>
      <c r="D371" s="85">
        <v>6181.18</v>
      </c>
      <c r="E371" s="85">
        <f t="shared" si="10"/>
        <v>1296.2600000000002</v>
      </c>
      <c r="F371" s="78">
        <v>1800.78</v>
      </c>
      <c r="G371" s="85">
        <v>3084.14</v>
      </c>
      <c r="H371" s="85">
        <f t="shared" si="11"/>
        <v>4884.92</v>
      </c>
      <c r="I371" s="42" t="str">
        <f>VLOOKUP(B371,'FOLHA RESUMIDA'!C:D,2,0)</f>
        <v>DENNYS LAPENDA FAGUNDES</v>
      </c>
    </row>
    <row r="372" spans="1:9">
      <c r="A372" s="84">
        <v>2</v>
      </c>
      <c r="B372" s="84">
        <v>3032</v>
      </c>
      <c r="C372" s="82" t="s">
        <v>426</v>
      </c>
      <c r="D372" s="85">
        <v>3414.1</v>
      </c>
      <c r="E372" s="85">
        <f t="shared" si="10"/>
        <v>437.27</v>
      </c>
      <c r="F372" s="78">
        <v>1160.79</v>
      </c>
      <c r="G372" s="85">
        <v>1816.04</v>
      </c>
      <c r="H372" s="85">
        <f t="shared" si="11"/>
        <v>2976.83</v>
      </c>
      <c r="I372" s="42" t="str">
        <f>VLOOKUP(B372,'FOLHA RESUMIDA'!C:D,2,0)</f>
        <v>KELEN CRISTINA DE AL F E SILVA</v>
      </c>
    </row>
    <row r="373" spans="1:9">
      <c r="A373" s="84">
        <v>1</v>
      </c>
      <c r="B373" s="84">
        <v>3036</v>
      </c>
      <c r="C373" s="82" t="s">
        <v>308</v>
      </c>
      <c r="D373" s="85">
        <v>1963.58</v>
      </c>
      <c r="E373" s="85">
        <f t="shared" si="10"/>
        <v>204.86999999999989</v>
      </c>
      <c r="F373" s="78">
        <v>948.85</v>
      </c>
      <c r="G373" s="85">
        <v>809.86</v>
      </c>
      <c r="H373" s="85">
        <f t="shared" si="11"/>
        <v>1758.71</v>
      </c>
      <c r="I373" s="42" t="str">
        <f>VLOOKUP(B373,'FOLHA RESUMIDA'!C:D,2,0)</f>
        <v>CECILIA REGINA DO N S CABRAL</v>
      </c>
    </row>
    <row r="374" spans="1:9">
      <c r="A374" s="84">
        <v>1</v>
      </c>
      <c r="B374" s="84">
        <v>3037</v>
      </c>
      <c r="C374" s="82" t="s">
        <v>309</v>
      </c>
      <c r="D374" s="85">
        <v>1535.97</v>
      </c>
      <c r="E374" s="85">
        <f t="shared" si="10"/>
        <v>234.81999999999994</v>
      </c>
      <c r="F374" s="78">
        <v>780.48</v>
      </c>
      <c r="G374" s="85">
        <v>520.66999999999996</v>
      </c>
      <c r="H374" s="85">
        <f t="shared" si="11"/>
        <v>1301.1500000000001</v>
      </c>
      <c r="I374" s="42" t="str">
        <f>VLOOKUP(B374,'FOLHA RESUMIDA'!C:D,2,0)</f>
        <v>JADON JORGE OLIVEIRA DA SILVA</v>
      </c>
    </row>
    <row r="375" spans="1:9">
      <c r="A375" s="84">
        <v>1</v>
      </c>
      <c r="B375" s="84">
        <v>3039</v>
      </c>
      <c r="C375" s="82" t="s">
        <v>310</v>
      </c>
      <c r="D375" s="85">
        <v>1807.77</v>
      </c>
      <c r="E375" s="85">
        <f t="shared" si="10"/>
        <v>661.32999999999993</v>
      </c>
      <c r="F375" s="78">
        <v>522.74</v>
      </c>
      <c r="G375" s="85">
        <v>623.70000000000005</v>
      </c>
      <c r="H375" s="85">
        <f t="shared" si="11"/>
        <v>1146.44</v>
      </c>
      <c r="I375" s="42" t="str">
        <f>VLOOKUP(B375,'FOLHA RESUMIDA'!C:D,2,0)</f>
        <v>CARLOS FREDERICO DOS SANTOS</v>
      </c>
    </row>
    <row r="376" spans="1:9">
      <c r="A376" s="84">
        <v>1</v>
      </c>
      <c r="B376" s="84">
        <v>3040</v>
      </c>
      <c r="C376" s="82" t="s">
        <v>311</v>
      </c>
      <c r="D376" s="85">
        <v>1807.77</v>
      </c>
      <c r="E376" s="85">
        <f t="shared" si="10"/>
        <v>793.8599999999999</v>
      </c>
      <c r="F376" s="78">
        <v>522.74</v>
      </c>
      <c r="G376" s="85">
        <v>491.17</v>
      </c>
      <c r="H376" s="85">
        <f t="shared" si="11"/>
        <v>1013.9100000000001</v>
      </c>
      <c r="I376" s="42" t="str">
        <f>VLOOKUP(B376,'FOLHA RESUMIDA'!C:D,2,0)</f>
        <v>LORENA ESTHER L M CAVALCANTI</v>
      </c>
    </row>
    <row r="377" spans="1:9">
      <c r="A377" s="84">
        <v>1</v>
      </c>
      <c r="B377" s="84">
        <v>3044</v>
      </c>
      <c r="C377" s="82" t="s">
        <v>435</v>
      </c>
      <c r="D377" s="85">
        <v>3414.1</v>
      </c>
      <c r="E377" s="85">
        <f t="shared" si="10"/>
        <v>464.4699999999998</v>
      </c>
      <c r="F377" s="78">
        <v>1160.79</v>
      </c>
      <c r="G377" s="85">
        <v>1788.84</v>
      </c>
      <c r="H377" s="85">
        <f t="shared" si="11"/>
        <v>2949.63</v>
      </c>
      <c r="I377" s="42" t="str">
        <f>VLOOKUP(B377,'FOLHA RESUMIDA'!C:D,2,0)</f>
        <v>THIANE NASCIMENTO PAIXAO</v>
      </c>
    </row>
    <row r="378" spans="1:9">
      <c r="A378" s="84">
        <v>37</v>
      </c>
      <c r="B378" s="84">
        <v>3045</v>
      </c>
      <c r="C378" s="82" t="s">
        <v>470</v>
      </c>
      <c r="D378" s="85">
        <v>3684.4</v>
      </c>
      <c r="E378" s="85">
        <f t="shared" si="10"/>
        <v>1425.85</v>
      </c>
      <c r="F378" s="78">
        <v>1160.79</v>
      </c>
      <c r="G378" s="85">
        <v>1097.76</v>
      </c>
      <c r="H378" s="85">
        <f t="shared" si="11"/>
        <v>2258.5500000000002</v>
      </c>
      <c r="I378" s="42" t="str">
        <f>VLOOKUP(B378,'FOLHA RESUMIDA'!C:D,2,0)</f>
        <v>ANDRE VICTOR RODRIGUES FONSECA</v>
      </c>
    </row>
    <row r="379" spans="1:9">
      <c r="A379" s="84">
        <v>1</v>
      </c>
      <c r="B379" s="84">
        <v>3046</v>
      </c>
      <c r="C379" s="82" t="s">
        <v>489</v>
      </c>
      <c r="D379" s="85">
        <v>3684.4</v>
      </c>
      <c r="E379" s="85">
        <f t="shared" si="10"/>
        <v>578.13999999999987</v>
      </c>
      <c r="F379" s="78">
        <v>1160.79</v>
      </c>
      <c r="G379" s="85">
        <v>1945.47</v>
      </c>
      <c r="H379" s="85">
        <f t="shared" si="11"/>
        <v>3106.26</v>
      </c>
      <c r="I379" s="42" t="str">
        <f>VLOOKUP(B379,'FOLHA RESUMIDA'!C:D,2,0)</f>
        <v>RONALDO GOMINHO BISPO FILHO</v>
      </c>
    </row>
    <row r="380" spans="1:9">
      <c r="A380" s="84">
        <v>1</v>
      </c>
      <c r="B380" s="84">
        <v>3047</v>
      </c>
      <c r="C380" s="82" t="s">
        <v>312</v>
      </c>
      <c r="D380" s="85">
        <v>1537.47</v>
      </c>
      <c r="E380" s="85">
        <f t="shared" si="10"/>
        <v>577.19000000000005</v>
      </c>
      <c r="F380" s="78">
        <v>522.74</v>
      </c>
      <c r="G380" s="85">
        <v>437.54</v>
      </c>
      <c r="H380" s="85">
        <f t="shared" si="11"/>
        <v>960.28</v>
      </c>
      <c r="I380" s="42" t="str">
        <f>VLOOKUP(B380,'FOLHA RESUMIDA'!C:D,2,0)</f>
        <v>SWEET GALLEGHER CAETANO COSTA</v>
      </c>
    </row>
    <row r="381" spans="1:9">
      <c r="A381" s="84">
        <v>1</v>
      </c>
      <c r="B381" s="84">
        <v>3049</v>
      </c>
      <c r="C381" s="82" t="s">
        <v>313</v>
      </c>
      <c r="D381" s="85">
        <v>4668.9399999999996</v>
      </c>
      <c r="E381" s="85">
        <f t="shared" si="10"/>
        <v>2168.1999999999998</v>
      </c>
      <c r="F381" s="78">
        <v>1587.44</v>
      </c>
      <c r="G381" s="85">
        <v>913.3</v>
      </c>
      <c r="H381" s="85">
        <f t="shared" si="11"/>
        <v>2500.7399999999998</v>
      </c>
      <c r="I381" s="42" t="str">
        <f>VLOOKUP(B381,'FOLHA RESUMIDA'!C:D,2,0)</f>
        <v>DEBORA GUEDES NERES</v>
      </c>
    </row>
    <row r="382" spans="1:9">
      <c r="A382" s="84">
        <v>1</v>
      </c>
      <c r="B382" s="84">
        <v>3052</v>
      </c>
      <c r="C382" s="82" t="s">
        <v>314</v>
      </c>
      <c r="D382" s="85">
        <v>4656.5600000000004</v>
      </c>
      <c r="E382" s="85">
        <f t="shared" si="10"/>
        <v>802.66000000000031</v>
      </c>
      <c r="F382" s="78">
        <v>1583.23</v>
      </c>
      <c r="G382" s="85">
        <v>2270.67</v>
      </c>
      <c r="H382" s="85">
        <f t="shared" si="11"/>
        <v>3853.9</v>
      </c>
      <c r="I382" s="42" t="str">
        <f>VLOOKUP(B382,'FOLHA RESUMIDA'!C:D,2,0)</f>
        <v>LEIDIANE CARLA L DE OLIVEIRA</v>
      </c>
    </row>
    <row r="383" spans="1:9">
      <c r="A383" s="84">
        <v>50</v>
      </c>
      <c r="B383" s="84">
        <v>3055</v>
      </c>
      <c r="C383" s="82" t="s">
        <v>481</v>
      </c>
      <c r="D383" s="85">
        <v>3414.1</v>
      </c>
      <c r="E383" s="85">
        <f t="shared" si="10"/>
        <v>880.27</v>
      </c>
      <c r="F383" s="78">
        <v>1160.79</v>
      </c>
      <c r="G383" s="85">
        <v>1373.04</v>
      </c>
      <c r="H383" s="85">
        <f t="shared" si="11"/>
        <v>2533.83</v>
      </c>
      <c r="I383" s="42" t="str">
        <f>VLOOKUP(B383,'FOLHA RESUMIDA'!C:D,2,0)</f>
        <v>ANA PAULA SABINO L DE SOUZA</v>
      </c>
    </row>
    <row r="384" spans="1:9">
      <c r="A384" s="84">
        <v>1</v>
      </c>
      <c r="B384" s="84">
        <v>3057</v>
      </c>
      <c r="C384" s="82" t="s">
        <v>315</v>
      </c>
      <c r="D384" s="85">
        <v>1537.47</v>
      </c>
      <c r="E384" s="85">
        <f t="shared" si="10"/>
        <v>160.66000000000008</v>
      </c>
      <c r="F384" s="78">
        <v>522.74</v>
      </c>
      <c r="G384" s="85">
        <v>854.07</v>
      </c>
      <c r="H384" s="85">
        <f t="shared" si="11"/>
        <v>1376.81</v>
      </c>
      <c r="I384" s="42" t="str">
        <f>VLOOKUP(B384,'FOLHA RESUMIDA'!C:D,2,0)</f>
        <v>YANNE TALITA PEREIRA CALIXTO</v>
      </c>
    </row>
    <row r="385" spans="1:9">
      <c r="A385" s="84">
        <v>1</v>
      </c>
      <c r="B385" s="84">
        <v>3061</v>
      </c>
      <c r="C385" s="82" t="s">
        <v>316</v>
      </c>
      <c r="D385" s="85">
        <v>1537.47</v>
      </c>
      <c r="E385" s="85">
        <f t="shared" si="10"/>
        <v>227.8599999999999</v>
      </c>
      <c r="F385" s="78">
        <v>522.74</v>
      </c>
      <c r="G385" s="85">
        <v>786.87</v>
      </c>
      <c r="H385" s="85">
        <f t="shared" si="11"/>
        <v>1309.6100000000001</v>
      </c>
      <c r="I385" s="42" t="str">
        <f>VLOOKUP(B385,'FOLHA RESUMIDA'!C:D,2,0)</f>
        <v>JOAO VICTOR RIBEIRO</v>
      </c>
    </row>
    <row r="386" spans="1:9">
      <c r="A386" s="84">
        <v>1</v>
      </c>
      <c r="B386" s="84">
        <v>3062</v>
      </c>
      <c r="C386" s="82" t="s">
        <v>317</v>
      </c>
      <c r="D386" s="85">
        <v>1444.16</v>
      </c>
      <c r="E386" s="85">
        <f t="shared" si="10"/>
        <v>654.28000000000009</v>
      </c>
      <c r="F386" s="78">
        <v>356.62</v>
      </c>
      <c r="G386" s="85">
        <v>433.26</v>
      </c>
      <c r="H386" s="85">
        <f t="shared" si="11"/>
        <v>789.88</v>
      </c>
      <c r="I386" s="42" t="str">
        <f>VLOOKUP(B386,'FOLHA RESUMIDA'!C:D,2,0)</f>
        <v>GRAZIELE MARIA DA SILVA</v>
      </c>
    </row>
    <row r="387" spans="1:9">
      <c r="A387" s="84">
        <v>1</v>
      </c>
      <c r="B387" s="84">
        <v>3063</v>
      </c>
      <c r="C387" s="82" t="s">
        <v>318</v>
      </c>
      <c r="D387" s="85">
        <v>1807.78</v>
      </c>
      <c r="E387" s="85">
        <f t="shared" si="10"/>
        <v>546.05999999999995</v>
      </c>
      <c r="F387" s="78">
        <v>522.74</v>
      </c>
      <c r="G387" s="85">
        <v>738.98</v>
      </c>
      <c r="H387" s="85">
        <f t="shared" si="11"/>
        <v>1261.72</v>
      </c>
      <c r="I387" s="42" t="str">
        <f>VLOOKUP(B387,'FOLHA RESUMIDA'!C:D,2,0)</f>
        <v>DEYBISON AFONSO PEREIRA</v>
      </c>
    </row>
    <row r="388" spans="1:9">
      <c r="A388" s="84">
        <v>1</v>
      </c>
      <c r="B388" s="84">
        <v>3066</v>
      </c>
      <c r="C388" s="82" t="s">
        <v>319</v>
      </c>
      <c r="D388" s="85">
        <v>3782.75</v>
      </c>
      <c r="E388" s="85">
        <f t="shared" si="10"/>
        <v>750.72999999999956</v>
      </c>
      <c r="F388" s="78">
        <v>1286.1400000000001</v>
      </c>
      <c r="G388" s="85">
        <v>1745.88</v>
      </c>
      <c r="H388" s="85">
        <f t="shared" si="11"/>
        <v>3032.0200000000004</v>
      </c>
      <c r="I388" s="42" t="str">
        <f>VLOOKUP(B388,'FOLHA RESUMIDA'!C:D,2,0)</f>
        <v>GENIVAL F DA SILVA JUNIOR</v>
      </c>
    </row>
    <row r="389" spans="1:9">
      <c r="A389" s="84">
        <v>1</v>
      </c>
      <c r="B389" s="84">
        <v>3067</v>
      </c>
      <c r="C389" s="82" t="s">
        <v>320</v>
      </c>
      <c r="D389" s="85">
        <v>1847.64</v>
      </c>
      <c r="E389" s="85">
        <f t="shared" si="10"/>
        <v>732.33000000000015</v>
      </c>
      <c r="F389" s="78">
        <v>522.74</v>
      </c>
      <c r="G389" s="85">
        <v>592.57000000000005</v>
      </c>
      <c r="H389" s="85">
        <f t="shared" si="11"/>
        <v>1115.31</v>
      </c>
      <c r="I389" s="42" t="str">
        <f>VLOOKUP(B389,'FOLHA RESUMIDA'!C:D,2,0)</f>
        <v>EMANUELA AMELIA DE A  AGUIAR</v>
      </c>
    </row>
    <row r="390" spans="1:9">
      <c r="A390" s="84">
        <v>51</v>
      </c>
      <c r="B390" s="84">
        <v>3069</v>
      </c>
      <c r="C390" s="82" t="s">
        <v>430</v>
      </c>
      <c r="D390" s="85">
        <v>2253.02</v>
      </c>
      <c r="E390" s="85">
        <f t="shared" ref="E390:E453" si="12">D390-H390</f>
        <v>871.67999999999984</v>
      </c>
      <c r="F390" s="78">
        <v>582.22</v>
      </c>
      <c r="G390" s="85">
        <v>799.12</v>
      </c>
      <c r="H390" s="85">
        <f t="shared" ref="H390:H453" si="13">F390+G390</f>
        <v>1381.3400000000001</v>
      </c>
      <c r="I390" s="42" t="str">
        <f>VLOOKUP(B390,'FOLHA RESUMIDA'!C:D,2,0)</f>
        <v>ANDRE LUIS MOTA PIRES</v>
      </c>
    </row>
    <row r="391" spans="1:9">
      <c r="A391" s="84">
        <v>1</v>
      </c>
      <c r="B391" s="84">
        <v>3080</v>
      </c>
      <c r="C391" s="82" t="s">
        <v>321</v>
      </c>
      <c r="D391" s="85">
        <v>32.42</v>
      </c>
      <c r="E391" s="85">
        <f t="shared" si="12"/>
        <v>32.42</v>
      </c>
      <c r="F391" s="78">
        <v>0</v>
      </c>
      <c r="G391" s="85">
        <v>0</v>
      </c>
      <c r="H391" s="85">
        <f t="shared" si="13"/>
        <v>0</v>
      </c>
      <c r="I391" s="42" t="str">
        <f>VLOOKUP(B391,'FOLHA RESUMIDA'!C:D,2,0)</f>
        <v>ALICE JULIANA X DE PONTES</v>
      </c>
    </row>
    <row r="392" spans="1:9">
      <c r="A392" s="84">
        <v>1</v>
      </c>
      <c r="B392" s="84">
        <v>3081</v>
      </c>
      <c r="C392" s="82" t="s">
        <v>322</v>
      </c>
      <c r="D392" s="85">
        <v>1265.98</v>
      </c>
      <c r="E392" s="85">
        <f t="shared" si="12"/>
        <v>335.03</v>
      </c>
      <c r="F392" s="78">
        <v>430.43</v>
      </c>
      <c r="G392" s="85">
        <v>500.52</v>
      </c>
      <c r="H392" s="85">
        <f t="shared" si="13"/>
        <v>930.95</v>
      </c>
      <c r="I392" s="42" t="str">
        <f>VLOOKUP(B392,'FOLHA RESUMIDA'!C:D,2,0)</f>
        <v>MAILTON NOBRE DE MEDEIROS</v>
      </c>
    </row>
    <row r="393" spans="1:9">
      <c r="A393" s="84">
        <v>1</v>
      </c>
      <c r="B393" s="84">
        <v>3084</v>
      </c>
      <c r="C393" s="82" t="s">
        <v>323</v>
      </c>
      <c r="D393" s="85">
        <v>1537.47</v>
      </c>
      <c r="E393" s="85">
        <f t="shared" si="12"/>
        <v>217.24</v>
      </c>
      <c r="F393" s="78">
        <v>522.74</v>
      </c>
      <c r="G393" s="85">
        <v>797.49</v>
      </c>
      <c r="H393" s="85">
        <f t="shared" si="13"/>
        <v>1320.23</v>
      </c>
      <c r="I393" s="42" t="str">
        <f>VLOOKUP(B393,'FOLHA RESUMIDA'!C:D,2,0)</f>
        <v>NATHALIA V DE A ITAPARICA</v>
      </c>
    </row>
    <row r="394" spans="1:9">
      <c r="A394" s="84">
        <v>1</v>
      </c>
      <c r="B394" s="84">
        <v>3085</v>
      </c>
      <c r="C394" s="82" t="s">
        <v>324</v>
      </c>
      <c r="D394" s="85">
        <v>2182.1999999999998</v>
      </c>
      <c r="E394" s="85">
        <f t="shared" si="12"/>
        <v>481.72999999999979</v>
      </c>
      <c r="F394" s="78">
        <v>1167.47</v>
      </c>
      <c r="G394" s="85">
        <v>533</v>
      </c>
      <c r="H394" s="85">
        <f t="shared" si="13"/>
        <v>1700.47</v>
      </c>
      <c r="I394" s="42" t="str">
        <f>VLOOKUP(B394,'FOLHA RESUMIDA'!C:D,2,0)</f>
        <v>IVO LOURENCO DA SILVA</v>
      </c>
    </row>
    <row r="395" spans="1:9">
      <c r="A395" s="84">
        <v>3</v>
      </c>
      <c r="B395" s="84">
        <v>3086</v>
      </c>
      <c r="C395" s="82" t="s">
        <v>431</v>
      </c>
      <c r="D395" s="85">
        <v>3414.1</v>
      </c>
      <c r="E395" s="85">
        <f t="shared" si="12"/>
        <v>443.69000000000005</v>
      </c>
      <c r="F395" s="78">
        <v>1160.79</v>
      </c>
      <c r="G395" s="85">
        <v>1809.62</v>
      </c>
      <c r="H395" s="85">
        <f t="shared" si="13"/>
        <v>2970.41</v>
      </c>
      <c r="I395" s="42" t="str">
        <f>VLOOKUP(B395,'FOLHA RESUMIDA'!C:D,2,0)</f>
        <v>DIMAS CARDOSO CAMPOS</v>
      </c>
    </row>
    <row r="396" spans="1:9">
      <c r="A396" s="84">
        <v>1</v>
      </c>
      <c r="B396" s="84">
        <v>3092</v>
      </c>
      <c r="C396" s="82" t="s">
        <v>325</v>
      </c>
      <c r="D396" s="85">
        <v>12399.52</v>
      </c>
      <c r="E396" s="85">
        <f t="shared" si="12"/>
        <v>3034.6399999999994</v>
      </c>
      <c r="F396" s="78">
        <v>4503.6000000000004</v>
      </c>
      <c r="G396" s="85">
        <v>4861.28</v>
      </c>
      <c r="H396" s="85">
        <f t="shared" si="13"/>
        <v>9364.880000000001</v>
      </c>
      <c r="I396" s="42" t="str">
        <f>VLOOKUP(B396,'FOLHA RESUMIDA'!C:D,2,0)</f>
        <v>BETY ANNE DE A S CORDULA</v>
      </c>
    </row>
    <row r="397" spans="1:9">
      <c r="A397" s="84">
        <v>1</v>
      </c>
      <c r="B397" s="84">
        <v>3112</v>
      </c>
      <c r="C397" s="82" t="s">
        <v>326</v>
      </c>
      <c r="D397" s="85">
        <v>1537.47</v>
      </c>
      <c r="E397" s="85">
        <f t="shared" si="12"/>
        <v>878.05</v>
      </c>
      <c r="F397" s="78">
        <v>522.74</v>
      </c>
      <c r="G397" s="85">
        <v>136.68</v>
      </c>
      <c r="H397" s="85">
        <f t="shared" si="13"/>
        <v>659.42000000000007</v>
      </c>
      <c r="I397" s="42" t="str">
        <f>VLOOKUP(B397,'FOLHA RESUMIDA'!C:D,2,0)</f>
        <v>DIEGO SCHMITH OLIVEIRA DE LIMA</v>
      </c>
    </row>
    <row r="398" spans="1:9">
      <c r="A398" s="84">
        <v>1</v>
      </c>
      <c r="B398" s="84">
        <v>3113</v>
      </c>
      <c r="C398" s="82" t="s">
        <v>327</v>
      </c>
      <c r="D398" s="85">
        <v>1537.47</v>
      </c>
      <c r="E398" s="85">
        <f t="shared" si="12"/>
        <v>572.83000000000004</v>
      </c>
      <c r="F398" s="78">
        <v>522.74</v>
      </c>
      <c r="G398" s="85">
        <v>441.9</v>
      </c>
      <c r="H398" s="85">
        <f t="shared" si="13"/>
        <v>964.64</v>
      </c>
      <c r="I398" s="42" t="str">
        <f>VLOOKUP(B398,'FOLHA RESUMIDA'!C:D,2,0)</f>
        <v>CYNTHIA MARIA REGIS SIQUEIRA</v>
      </c>
    </row>
    <row r="399" spans="1:9">
      <c r="A399" s="84">
        <v>1</v>
      </c>
      <c r="B399" s="84">
        <v>3132</v>
      </c>
      <c r="C399" s="82" t="s">
        <v>328</v>
      </c>
      <c r="D399" s="85">
        <v>1807.77</v>
      </c>
      <c r="E399" s="85">
        <f t="shared" si="12"/>
        <v>493.97</v>
      </c>
      <c r="F399" s="78">
        <v>522.74</v>
      </c>
      <c r="G399" s="85">
        <v>791.06</v>
      </c>
      <c r="H399" s="85">
        <f t="shared" si="13"/>
        <v>1313.8</v>
      </c>
      <c r="I399" s="42" t="str">
        <f>VLOOKUP(B399,'FOLHA RESUMIDA'!C:D,2,0)</f>
        <v>TALITA ANDREIA MARTINS GONZAGA</v>
      </c>
    </row>
    <row r="400" spans="1:9">
      <c r="A400" s="84">
        <v>1</v>
      </c>
      <c r="B400" s="84">
        <v>3134</v>
      </c>
      <c r="C400" s="82" t="s">
        <v>329</v>
      </c>
      <c r="D400" s="85">
        <v>1881.63</v>
      </c>
      <c r="E400" s="85">
        <f t="shared" si="12"/>
        <v>153.94000000000005</v>
      </c>
      <c r="F400" s="78">
        <v>522.74</v>
      </c>
      <c r="G400" s="85">
        <v>1204.95</v>
      </c>
      <c r="H400" s="85">
        <f t="shared" si="13"/>
        <v>1727.69</v>
      </c>
      <c r="I400" s="42" t="str">
        <f>VLOOKUP(B400,'FOLHA RESUMIDA'!C:D,2,0)</f>
        <v>ESTEVAN DE ALMEIDA FALCAO</v>
      </c>
    </row>
    <row r="401" spans="1:13">
      <c r="A401" s="84">
        <v>1</v>
      </c>
      <c r="B401" s="84">
        <v>3135</v>
      </c>
      <c r="C401" s="82" t="s">
        <v>330</v>
      </c>
      <c r="D401" s="85">
        <v>4939.24</v>
      </c>
      <c r="E401" s="85">
        <f t="shared" si="12"/>
        <v>893.81</v>
      </c>
      <c r="F401" s="78">
        <v>1587.44</v>
      </c>
      <c r="G401" s="85">
        <v>2457.9899999999998</v>
      </c>
      <c r="H401" s="85">
        <f t="shared" si="13"/>
        <v>4045.43</v>
      </c>
      <c r="I401" s="42" t="str">
        <f>VLOOKUP(B401,'FOLHA RESUMIDA'!C:D,2,0)</f>
        <v>RAFAEL DE MENEZES E S PIRES</v>
      </c>
    </row>
    <row r="402" spans="1:13">
      <c r="A402" s="84">
        <v>1</v>
      </c>
      <c r="B402" s="84">
        <v>3136</v>
      </c>
      <c r="C402" s="82" t="s">
        <v>331</v>
      </c>
      <c r="D402" s="85">
        <v>3447</v>
      </c>
      <c r="E402" s="85">
        <f t="shared" si="12"/>
        <v>587.65999999999985</v>
      </c>
      <c r="F402" s="78">
        <v>899.37</v>
      </c>
      <c r="G402" s="85">
        <v>1959.97</v>
      </c>
      <c r="H402" s="85">
        <f t="shared" si="13"/>
        <v>2859.34</v>
      </c>
      <c r="I402" s="42" t="str">
        <f>VLOOKUP(B402,'FOLHA RESUMIDA'!C:D,2,0)</f>
        <v>ALEXANDER BEZERRA</v>
      </c>
    </row>
    <row r="403" spans="1:13">
      <c r="A403" s="84">
        <v>1</v>
      </c>
      <c r="B403" s="84">
        <v>3137</v>
      </c>
      <c r="C403" s="82" t="s">
        <v>332</v>
      </c>
      <c r="D403" s="85">
        <v>1906.88</v>
      </c>
      <c r="E403" s="85">
        <f t="shared" si="12"/>
        <v>501.62000000000012</v>
      </c>
      <c r="F403" s="78">
        <v>522.74</v>
      </c>
      <c r="G403" s="85">
        <v>882.52</v>
      </c>
      <c r="H403" s="85">
        <f t="shared" si="13"/>
        <v>1405.26</v>
      </c>
      <c r="I403" s="42" t="str">
        <f>VLOOKUP(B403,'FOLHA RESUMIDA'!C:D,2,0)</f>
        <v>JULIANA DE BARROS S LOPES DIAS</v>
      </c>
    </row>
    <row r="404" spans="1:13">
      <c r="A404" s="84">
        <v>1</v>
      </c>
      <c r="B404" s="84">
        <v>3138</v>
      </c>
      <c r="C404" s="82" t="s">
        <v>333</v>
      </c>
      <c r="D404" s="85">
        <v>1537.47</v>
      </c>
      <c r="E404" s="85">
        <f t="shared" si="12"/>
        <v>605.55999999999995</v>
      </c>
      <c r="F404" s="78">
        <v>522.74</v>
      </c>
      <c r="G404" s="85">
        <v>409.17</v>
      </c>
      <c r="H404" s="85">
        <f t="shared" si="13"/>
        <v>931.91000000000008</v>
      </c>
      <c r="I404" s="42" t="str">
        <f>VLOOKUP(B404,'FOLHA RESUMIDA'!C:D,2,0)</f>
        <v>MANUELA SILVA DE LIMA B DA PAZ</v>
      </c>
    </row>
    <row r="405" spans="1:13">
      <c r="A405" s="84">
        <v>1</v>
      </c>
      <c r="B405" s="84">
        <v>3139</v>
      </c>
      <c r="C405" s="82" t="s">
        <v>334</v>
      </c>
      <c r="D405" s="85">
        <v>1537.47</v>
      </c>
      <c r="E405" s="85">
        <f t="shared" si="12"/>
        <v>330.96000000000004</v>
      </c>
      <c r="F405" s="78">
        <v>522.74</v>
      </c>
      <c r="G405" s="85">
        <v>683.77</v>
      </c>
      <c r="H405" s="85">
        <f t="shared" si="13"/>
        <v>1206.51</v>
      </c>
      <c r="I405" s="42" t="str">
        <f>VLOOKUP(B405,'FOLHA RESUMIDA'!C:D,2,0)</f>
        <v>JOAO ROBERTO  MACHADO ARAUJO</v>
      </c>
    </row>
    <row r="406" spans="1:13">
      <c r="A406" s="84">
        <v>1</v>
      </c>
      <c r="B406" s="84">
        <v>3141</v>
      </c>
      <c r="C406" s="82" t="s">
        <v>335</v>
      </c>
      <c r="D406" s="85">
        <v>1537.47</v>
      </c>
      <c r="E406" s="85">
        <f t="shared" si="12"/>
        <v>277.52999999999997</v>
      </c>
      <c r="F406" s="78">
        <v>522.74</v>
      </c>
      <c r="G406" s="85">
        <v>737.2</v>
      </c>
      <c r="H406" s="85">
        <f t="shared" si="13"/>
        <v>1259.94</v>
      </c>
      <c r="I406" s="42" t="str">
        <f>VLOOKUP(B406,'FOLHA RESUMIDA'!C:D,2,0)</f>
        <v>LIVIA QUEIROZ DE OLIVEIRA</v>
      </c>
    </row>
    <row r="407" spans="1:13">
      <c r="A407" s="84">
        <v>1</v>
      </c>
      <c r="B407" s="84">
        <v>3147</v>
      </c>
      <c r="C407" s="82" t="s">
        <v>336</v>
      </c>
      <c r="D407" s="85">
        <v>1196.48</v>
      </c>
      <c r="E407" s="85">
        <f t="shared" si="12"/>
        <v>144.72000000000003</v>
      </c>
      <c r="F407" s="78">
        <v>356.62</v>
      </c>
      <c r="G407" s="85">
        <v>695.14</v>
      </c>
      <c r="H407" s="85">
        <f t="shared" si="13"/>
        <v>1051.76</v>
      </c>
      <c r="I407" s="42" t="str">
        <f>VLOOKUP(B407,'FOLHA RESUMIDA'!C:D,2,0)</f>
        <v>ALZENIRA PEREIRA DA SILVA</v>
      </c>
    </row>
    <row r="408" spans="1:13">
      <c r="A408" s="84">
        <v>1</v>
      </c>
      <c r="B408" s="84">
        <v>3150</v>
      </c>
      <c r="C408" s="82" t="s">
        <v>337</v>
      </c>
      <c r="D408" s="85">
        <v>1100</v>
      </c>
      <c r="E408" s="85">
        <f t="shared" si="12"/>
        <v>879.1</v>
      </c>
      <c r="F408" s="78">
        <v>209.78</v>
      </c>
      <c r="G408" s="85">
        <v>11.12</v>
      </c>
      <c r="H408" s="85">
        <f t="shared" si="13"/>
        <v>220.9</v>
      </c>
      <c r="I408" s="42" t="str">
        <f>VLOOKUP(B408,'FOLHA RESUMIDA'!C:D,2,0)</f>
        <v>BRUNA ALVES DE SOUSA</v>
      </c>
    </row>
    <row r="409" spans="1:13">
      <c r="A409" s="84">
        <v>1</v>
      </c>
      <c r="B409" s="84">
        <v>3152</v>
      </c>
      <c r="C409" s="82" t="s">
        <v>338</v>
      </c>
      <c r="D409" s="85">
        <v>1100</v>
      </c>
      <c r="E409" s="85">
        <f t="shared" si="12"/>
        <v>136.03999999999996</v>
      </c>
      <c r="F409" s="78">
        <v>356.62</v>
      </c>
      <c r="G409" s="85">
        <v>607.34</v>
      </c>
      <c r="H409" s="85">
        <f t="shared" si="13"/>
        <v>963.96</v>
      </c>
      <c r="I409" s="42" t="str">
        <f>VLOOKUP(B409,'FOLHA RESUMIDA'!C:D,2,0)</f>
        <v>DANIEL CIRILO DOS SANTOS</v>
      </c>
    </row>
    <row r="410" spans="1:13">
      <c r="A410" s="84">
        <v>1</v>
      </c>
      <c r="B410" s="84">
        <v>3154</v>
      </c>
      <c r="C410" s="82" t="s">
        <v>339</v>
      </c>
      <c r="D410" s="85">
        <v>1100</v>
      </c>
      <c r="E410" s="85">
        <f t="shared" si="12"/>
        <v>83.600000000000023</v>
      </c>
      <c r="F410" s="78">
        <v>356.62</v>
      </c>
      <c r="G410" s="85">
        <v>659.78</v>
      </c>
      <c r="H410" s="85">
        <f t="shared" si="13"/>
        <v>1016.4</v>
      </c>
      <c r="I410" s="42" t="str">
        <f>VLOOKUP(B410,'FOLHA RESUMIDA'!C:D,2,0)</f>
        <v>DANIELLE D O A DE MIRANDA</v>
      </c>
    </row>
    <row r="411" spans="1:13">
      <c r="A411" s="84">
        <v>1</v>
      </c>
      <c r="B411" s="84">
        <v>3155</v>
      </c>
      <c r="C411" s="82" t="s">
        <v>340</v>
      </c>
      <c r="D411" s="85">
        <v>8061.53</v>
      </c>
      <c r="E411" s="85">
        <f t="shared" si="12"/>
        <v>6478.2999999999993</v>
      </c>
      <c r="F411" s="78">
        <v>1583.23</v>
      </c>
      <c r="G411" s="85">
        <v>0</v>
      </c>
      <c r="H411" s="85">
        <f t="shared" si="13"/>
        <v>1583.23</v>
      </c>
      <c r="I411" s="42" t="str">
        <f>VLOOKUP(B411,'FOLHA RESUMIDA'!C:D,2,0)</f>
        <v>DANIELLY R C DE LIRA</v>
      </c>
    </row>
    <row r="412" spans="1:13">
      <c r="A412" s="84">
        <v>1</v>
      </c>
      <c r="B412" s="84">
        <v>3156</v>
      </c>
      <c r="C412" s="82" t="s">
        <v>341</v>
      </c>
      <c r="D412" s="85">
        <v>1100</v>
      </c>
      <c r="E412" s="85">
        <f t="shared" si="12"/>
        <v>598.04</v>
      </c>
      <c r="F412" s="78">
        <v>356.62</v>
      </c>
      <c r="G412" s="85">
        <v>145.34</v>
      </c>
      <c r="H412" s="85">
        <f t="shared" si="13"/>
        <v>501.96000000000004</v>
      </c>
      <c r="I412" s="42" t="str">
        <f>VLOOKUP(B412,'FOLHA RESUMIDA'!C:D,2,0)</f>
        <v>GILVANEIDE LAURENTINO MARTINS</v>
      </c>
    </row>
    <row r="413" spans="1:13">
      <c r="A413" s="84">
        <v>1</v>
      </c>
      <c r="B413" s="84">
        <v>3158</v>
      </c>
      <c r="C413" s="82" t="s">
        <v>342</v>
      </c>
      <c r="D413" s="85">
        <v>4711.8500000000004</v>
      </c>
      <c r="E413" s="85">
        <f t="shared" si="12"/>
        <v>1295.7900000000004</v>
      </c>
      <c r="F413" s="78">
        <v>1583.23</v>
      </c>
      <c r="G413" s="85">
        <v>1832.83</v>
      </c>
      <c r="H413" s="85">
        <f t="shared" si="13"/>
        <v>3416.06</v>
      </c>
      <c r="I413" s="42" t="str">
        <f>VLOOKUP(B413,'FOLHA RESUMIDA'!C:D,2,0)</f>
        <v>HYWRE CESAR DE BRITO PINTO</v>
      </c>
    </row>
    <row r="414" spans="1:13">
      <c r="A414" s="84">
        <v>1</v>
      </c>
      <c r="B414" s="84">
        <v>3159</v>
      </c>
      <c r="C414" s="82" t="s">
        <v>343</v>
      </c>
      <c r="D414" s="85">
        <v>1537.47</v>
      </c>
      <c r="E414" s="85">
        <f t="shared" si="12"/>
        <v>231.81000000000017</v>
      </c>
      <c r="F414" s="78">
        <v>522.74</v>
      </c>
      <c r="G414" s="85">
        <v>782.92</v>
      </c>
      <c r="H414" s="85">
        <f t="shared" si="13"/>
        <v>1305.6599999999999</v>
      </c>
      <c r="I414" s="42" t="str">
        <f>VLOOKUP(B414,'FOLHA RESUMIDA'!C:D,2,0)</f>
        <v>JOSE ELIVELTON G DE OLIVEIRA</v>
      </c>
    </row>
    <row r="415" spans="1:13" s="12" customFormat="1">
      <c r="A415" s="84">
        <v>1</v>
      </c>
      <c r="B415" s="84">
        <v>3160</v>
      </c>
      <c r="C415" s="82" t="s">
        <v>344</v>
      </c>
      <c r="D415" s="85">
        <v>1537.47</v>
      </c>
      <c r="E415" s="85">
        <f t="shared" si="12"/>
        <v>575.23</v>
      </c>
      <c r="F415" s="78">
        <v>522.74</v>
      </c>
      <c r="G415" s="85">
        <v>439.5</v>
      </c>
      <c r="H415" s="85">
        <f t="shared" si="13"/>
        <v>962.24</v>
      </c>
      <c r="I415" s="42" t="str">
        <f>VLOOKUP(B415,'FOLHA RESUMIDA'!C:D,2,0)</f>
        <v>LUCIANNA NUNES LIRA</v>
      </c>
      <c r="L415" s="13"/>
      <c r="M415" s="13"/>
    </row>
    <row r="416" spans="1:13">
      <c r="A416" s="84">
        <v>1</v>
      </c>
      <c r="B416" s="84">
        <v>3164</v>
      </c>
      <c r="C416" s="82" t="s">
        <v>345</v>
      </c>
      <c r="D416" s="85">
        <v>1537.47</v>
      </c>
      <c r="E416" s="85">
        <f t="shared" si="12"/>
        <v>235.02999999999997</v>
      </c>
      <c r="F416" s="78">
        <v>522.74</v>
      </c>
      <c r="G416" s="85">
        <v>779.7</v>
      </c>
      <c r="H416" s="85">
        <f t="shared" si="13"/>
        <v>1302.44</v>
      </c>
      <c r="I416" s="42" t="str">
        <f>VLOOKUP(B416,'FOLHA RESUMIDA'!C:D,2,0)</f>
        <v>MONIQUE FERRAZ PEREIRA</v>
      </c>
    </row>
    <row r="417" spans="1:9">
      <c r="A417" s="84">
        <v>1</v>
      </c>
      <c r="B417" s="84">
        <v>3165</v>
      </c>
      <c r="C417" s="82" t="s">
        <v>346</v>
      </c>
      <c r="D417" s="85">
        <v>1881.63</v>
      </c>
      <c r="E417" s="85">
        <f t="shared" si="12"/>
        <v>833.58000000000015</v>
      </c>
      <c r="F417" s="78">
        <v>522.74</v>
      </c>
      <c r="G417" s="85">
        <v>525.30999999999995</v>
      </c>
      <c r="H417" s="85">
        <f t="shared" si="13"/>
        <v>1048.05</v>
      </c>
      <c r="I417" s="42" t="str">
        <f>VLOOKUP(B417,'FOLHA RESUMIDA'!C:D,2,0)</f>
        <v>PATRICIA SERPA PEIXOTO</v>
      </c>
    </row>
    <row r="418" spans="1:9">
      <c r="A418" s="84">
        <v>1</v>
      </c>
      <c r="B418" s="84">
        <v>3167</v>
      </c>
      <c r="C418" s="82" t="s">
        <v>347</v>
      </c>
      <c r="D418" s="85">
        <v>6650.48</v>
      </c>
      <c r="E418" s="85">
        <f t="shared" si="12"/>
        <v>1535.2999999999993</v>
      </c>
      <c r="F418" s="78">
        <v>2261.16</v>
      </c>
      <c r="G418" s="85">
        <v>2854.02</v>
      </c>
      <c r="H418" s="85">
        <f t="shared" si="13"/>
        <v>5115.18</v>
      </c>
      <c r="I418" s="42" t="str">
        <f>VLOOKUP(B418,'FOLHA RESUMIDA'!C:D,2,0)</f>
        <v>POLYANA BEZERRA SOUTO SANTOS</v>
      </c>
    </row>
    <row r="419" spans="1:9">
      <c r="A419" s="84">
        <v>1</v>
      </c>
      <c r="B419" s="84">
        <v>3169</v>
      </c>
      <c r="C419" s="82" t="s">
        <v>348</v>
      </c>
      <c r="D419" s="85">
        <v>1193.72</v>
      </c>
      <c r="E419" s="85">
        <f t="shared" si="12"/>
        <v>213.42000000000007</v>
      </c>
      <c r="F419" s="78">
        <v>356.62</v>
      </c>
      <c r="G419" s="85">
        <v>623.67999999999995</v>
      </c>
      <c r="H419" s="85">
        <f t="shared" si="13"/>
        <v>980.3</v>
      </c>
      <c r="I419" s="42" t="str">
        <f>VLOOKUP(B419,'FOLHA RESUMIDA'!C:D,2,0)</f>
        <v>RENATA BEZERRA DA SILVA</v>
      </c>
    </row>
    <row r="420" spans="1:9">
      <c r="A420" s="84">
        <v>1</v>
      </c>
      <c r="B420" s="84">
        <v>3171</v>
      </c>
      <c r="C420" s="82" t="s">
        <v>349</v>
      </c>
      <c r="D420" s="85">
        <v>2483.92</v>
      </c>
      <c r="E420" s="85">
        <f t="shared" si="12"/>
        <v>603.69000000000005</v>
      </c>
      <c r="F420" s="78">
        <v>928.59</v>
      </c>
      <c r="G420" s="85">
        <v>951.64</v>
      </c>
      <c r="H420" s="85">
        <f t="shared" si="13"/>
        <v>1880.23</v>
      </c>
      <c r="I420" s="42" t="str">
        <f>VLOOKUP(B420,'FOLHA RESUMIDA'!C:D,2,0)</f>
        <v>ROSY KELLY LIMA DA S PIMENTEL</v>
      </c>
    </row>
    <row r="421" spans="1:9">
      <c r="A421" s="84">
        <v>1</v>
      </c>
      <c r="B421" s="84">
        <v>3172</v>
      </c>
      <c r="C421" s="82" t="s">
        <v>350</v>
      </c>
      <c r="D421" s="85">
        <v>1100</v>
      </c>
      <c r="E421" s="85">
        <f t="shared" si="12"/>
        <v>231.03999999999996</v>
      </c>
      <c r="F421" s="78">
        <v>356.62</v>
      </c>
      <c r="G421" s="85">
        <v>512.34</v>
      </c>
      <c r="H421" s="85">
        <f t="shared" si="13"/>
        <v>868.96</v>
      </c>
      <c r="I421" s="42" t="str">
        <f>VLOOKUP(B421,'FOLHA RESUMIDA'!C:D,2,0)</f>
        <v>SAVIO BARCELOS DE MELO</v>
      </c>
    </row>
    <row r="422" spans="1:9">
      <c r="A422" s="84">
        <v>1</v>
      </c>
      <c r="B422" s="84">
        <v>3175</v>
      </c>
      <c r="C422" s="82" t="s">
        <v>351</v>
      </c>
      <c r="D422" s="85">
        <v>7264.94</v>
      </c>
      <c r="E422" s="85">
        <f t="shared" si="12"/>
        <v>2894.8999999999996</v>
      </c>
      <c r="F422" s="78">
        <v>2261.16</v>
      </c>
      <c r="G422" s="85">
        <v>2108.88</v>
      </c>
      <c r="H422" s="85">
        <f t="shared" si="13"/>
        <v>4370.04</v>
      </c>
      <c r="I422" s="42" t="str">
        <f>VLOOKUP(B422,'FOLHA RESUMIDA'!C:D,2,0)</f>
        <v>VIVIANE SOARES DE JESUS</v>
      </c>
    </row>
    <row r="423" spans="1:9">
      <c r="A423" s="84">
        <v>1</v>
      </c>
      <c r="B423" s="84">
        <v>3177</v>
      </c>
      <c r="C423" s="82" t="s">
        <v>352</v>
      </c>
      <c r="D423" s="85">
        <v>6650.48</v>
      </c>
      <c r="E423" s="85">
        <f t="shared" si="12"/>
        <v>1637.5599999999995</v>
      </c>
      <c r="F423" s="78">
        <v>2261.16</v>
      </c>
      <c r="G423" s="85">
        <v>2751.76</v>
      </c>
      <c r="H423" s="85">
        <f t="shared" si="13"/>
        <v>5012.92</v>
      </c>
      <c r="I423" s="42" t="str">
        <f>VLOOKUP(B423,'FOLHA RESUMIDA'!C:D,2,0)</f>
        <v>DEMOSTENES FIGUEIREDO DE SOUSA</v>
      </c>
    </row>
    <row r="424" spans="1:9">
      <c r="A424" s="84">
        <v>1</v>
      </c>
      <c r="B424" s="84">
        <v>3178</v>
      </c>
      <c r="C424" s="82" t="s">
        <v>353</v>
      </c>
      <c r="D424" s="85">
        <v>6907.65</v>
      </c>
      <c r="E424" s="85">
        <f t="shared" si="12"/>
        <v>1761.0599999999995</v>
      </c>
      <c r="F424" s="78">
        <v>2518.33</v>
      </c>
      <c r="G424" s="85">
        <v>2628.26</v>
      </c>
      <c r="H424" s="85">
        <f t="shared" si="13"/>
        <v>5146.59</v>
      </c>
      <c r="I424" s="42" t="str">
        <f>VLOOKUP(B424,'FOLHA RESUMIDA'!C:D,2,0)</f>
        <v>HOSANA SUELEM S DE MIRANDA</v>
      </c>
    </row>
    <row r="425" spans="1:9">
      <c r="A425" s="84">
        <v>1</v>
      </c>
      <c r="B425" s="84">
        <v>3180</v>
      </c>
      <c r="C425" s="82" t="s">
        <v>354</v>
      </c>
      <c r="D425" s="85">
        <v>6687.38</v>
      </c>
      <c r="E425" s="85">
        <f t="shared" si="12"/>
        <v>1764.5700000000006</v>
      </c>
      <c r="F425" s="78">
        <v>2261.16</v>
      </c>
      <c r="G425" s="85">
        <v>2661.65</v>
      </c>
      <c r="H425" s="85">
        <f t="shared" si="13"/>
        <v>4922.8099999999995</v>
      </c>
      <c r="I425" s="42" t="str">
        <f>VLOOKUP(B425,'FOLHA RESUMIDA'!C:D,2,0)</f>
        <v>CAIO CESAR DE A R SILVA</v>
      </c>
    </row>
    <row r="426" spans="1:9">
      <c r="A426" s="84">
        <v>1</v>
      </c>
      <c r="B426" s="84">
        <v>3182</v>
      </c>
      <c r="C426" s="82" t="s">
        <v>355</v>
      </c>
      <c r="D426" s="85">
        <v>1538.06</v>
      </c>
      <c r="E426" s="85">
        <f t="shared" si="12"/>
        <v>763.06</v>
      </c>
      <c r="F426" s="78">
        <v>522.74</v>
      </c>
      <c r="G426" s="85">
        <v>252.26</v>
      </c>
      <c r="H426" s="85">
        <f t="shared" si="13"/>
        <v>775</v>
      </c>
      <c r="I426" s="42" t="str">
        <f>VLOOKUP(B426,'FOLHA RESUMIDA'!C:D,2,0)</f>
        <v>VANELLY FERREIRA DE SOUZA</v>
      </c>
    </row>
    <row r="427" spans="1:9">
      <c r="A427" s="84">
        <v>1</v>
      </c>
      <c r="B427" s="84">
        <v>3183</v>
      </c>
      <c r="C427" s="82" t="s">
        <v>356</v>
      </c>
      <c r="D427" s="85">
        <v>5707.94</v>
      </c>
      <c r="E427" s="85">
        <f t="shared" si="12"/>
        <v>1425.9799999999996</v>
      </c>
      <c r="F427" s="78">
        <v>522.74</v>
      </c>
      <c r="G427" s="85">
        <v>3759.22</v>
      </c>
      <c r="H427" s="85">
        <f t="shared" si="13"/>
        <v>4281.96</v>
      </c>
      <c r="I427" s="42" t="str">
        <f>VLOOKUP(B427,'FOLHA RESUMIDA'!C:D,2,0)</f>
        <v>DALETE VICENTE DE LIMA</v>
      </c>
    </row>
    <row r="428" spans="1:9">
      <c r="A428" s="84">
        <v>1</v>
      </c>
      <c r="B428" s="84">
        <v>3194</v>
      </c>
      <c r="C428" s="82" t="s">
        <v>357</v>
      </c>
      <c r="D428" s="85">
        <v>8684.7900000000009</v>
      </c>
      <c r="E428" s="85">
        <f t="shared" si="12"/>
        <v>3551.8600000000006</v>
      </c>
      <c r="F428" s="78">
        <v>2860.93</v>
      </c>
      <c r="G428" s="85">
        <v>2272</v>
      </c>
      <c r="H428" s="85">
        <f t="shared" si="13"/>
        <v>5132.93</v>
      </c>
      <c r="I428" s="42" t="str">
        <f>VLOOKUP(B428,'FOLHA RESUMIDA'!C:D,2,0)</f>
        <v>ODAYANNA KESSY F MONTEIRO</v>
      </c>
    </row>
    <row r="429" spans="1:9">
      <c r="A429" s="84">
        <v>1</v>
      </c>
      <c r="B429" s="84">
        <v>3201</v>
      </c>
      <c r="C429" s="82" t="s">
        <v>358</v>
      </c>
      <c r="D429" s="85">
        <v>1265.98</v>
      </c>
      <c r="E429" s="85">
        <f t="shared" si="12"/>
        <v>179.28999999999996</v>
      </c>
      <c r="F429" s="78">
        <v>430.43</v>
      </c>
      <c r="G429" s="85">
        <v>656.26</v>
      </c>
      <c r="H429" s="85">
        <f t="shared" si="13"/>
        <v>1086.69</v>
      </c>
      <c r="I429" s="42" t="str">
        <f>VLOOKUP(B429,'FOLHA RESUMIDA'!C:D,2,0)</f>
        <v>LUCIENE TORRES GALINDO DE MELO</v>
      </c>
    </row>
    <row r="430" spans="1:9">
      <c r="A430" s="84">
        <v>1</v>
      </c>
      <c r="B430" s="84">
        <v>3206</v>
      </c>
      <c r="C430" s="82" t="s">
        <v>359</v>
      </c>
      <c r="D430" s="85">
        <v>5739.47</v>
      </c>
      <c r="E430" s="85">
        <f t="shared" si="12"/>
        <v>710.09000000000015</v>
      </c>
      <c r="F430" s="78">
        <v>1951.42</v>
      </c>
      <c r="G430" s="85">
        <v>3077.96</v>
      </c>
      <c r="H430" s="85">
        <f t="shared" si="13"/>
        <v>5029.38</v>
      </c>
      <c r="I430" s="42" t="str">
        <f>VLOOKUP(B430,'FOLHA RESUMIDA'!C:D,2,0)</f>
        <v>MARCELO JOSE XIMENES MENELAU</v>
      </c>
    </row>
    <row r="431" spans="1:9">
      <c r="A431" s="84">
        <v>1</v>
      </c>
      <c r="B431" s="84">
        <v>3208</v>
      </c>
      <c r="C431" s="82" t="s">
        <v>360</v>
      </c>
      <c r="D431" s="85">
        <v>3797.94</v>
      </c>
      <c r="E431" s="85">
        <f t="shared" si="12"/>
        <v>541.5300000000002</v>
      </c>
      <c r="F431" s="78">
        <v>1291.3</v>
      </c>
      <c r="G431" s="85">
        <v>1965.11</v>
      </c>
      <c r="H431" s="85">
        <f t="shared" si="13"/>
        <v>3256.41</v>
      </c>
      <c r="I431" s="42" t="str">
        <f>VLOOKUP(B431,'FOLHA RESUMIDA'!C:D,2,0)</f>
        <v>FABIOLA LAPORTE DE A TRINDADE</v>
      </c>
    </row>
    <row r="432" spans="1:9">
      <c r="A432" s="84">
        <v>1</v>
      </c>
      <c r="B432" s="84">
        <v>3220</v>
      </c>
      <c r="C432" s="82" t="s">
        <v>362</v>
      </c>
      <c r="D432" s="85">
        <v>11957.24</v>
      </c>
      <c r="E432" s="85">
        <f t="shared" si="12"/>
        <v>9592.85</v>
      </c>
      <c r="F432" s="78">
        <v>0</v>
      </c>
      <c r="G432" s="85">
        <v>2364.39</v>
      </c>
      <c r="H432" s="85">
        <f t="shared" si="13"/>
        <v>2364.39</v>
      </c>
      <c r="I432" s="42" t="str">
        <f>VLOOKUP(B432,'FOLHA RESUMIDA'!C:D,2,0)</f>
        <v>RENATA RODRIGUES C DE MELO</v>
      </c>
    </row>
    <row r="433" spans="1:9">
      <c r="A433" s="84">
        <v>1</v>
      </c>
      <c r="B433" s="84">
        <v>3221</v>
      </c>
      <c r="C433" s="82" t="s">
        <v>363</v>
      </c>
      <c r="D433" s="85">
        <v>1687.97</v>
      </c>
      <c r="E433" s="85">
        <f t="shared" si="12"/>
        <v>444.76</v>
      </c>
      <c r="F433" s="78">
        <v>573.91</v>
      </c>
      <c r="G433" s="85">
        <v>669.3</v>
      </c>
      <c r="H433" s="85">
        <f t="shared" si="13"/>
        <v>1243.21</v>
      </c>
      <c r="I433" s="42" t="str">
        <f>VLOOKUP(B433,'FOLHA RESUMIDA'!C:D,2,0)</f>
        <v>MARIA ERLANI BARBOSA SILVA</v>
      </c>
    </row>
    <row r="434" spans="1:9">
      <c r="A434" s="84">
        <v>3</v>
      </c>
      <c r="B434" s="84">
        <v>3228</v>
      </c>
      <c r="C434" s="82" t="s">
        <v>488</v>
      </c>
      <c r="D434" s="85">
        <v>1712.42</v>
      </c>
      <c r="E434" s="85">
        <f t="shared" si="12"/>
        <v>327.88000000000011</v>
      </c>
      <c r="F434" s="78">
        <v>582.22</v>
      </c>
      <c r="G434" s="85">
        <v>802.32</v>
      </c>
      <c r="H434" s="85">
        <f t="shared" si="13"/>
        <v>1384.54</v>
      </c>
      <c r="I434" s="42" t="str">
        <f>VLOOKUP(B434,'FOLHA RESUMIDA'!C:D,2,0)</f>
        <v>RENATO VELOSO LINO DE OLIVEIRA</v>
      </c>
    </row>
    <row r="435" spans="1:9">
      <c r="A435" s="84">
        <v>1</v>
      </c>
      <c r="B435" s="84">
        <v>3229</v>
      </c>
      <c r="C435" s="82" t="s">
        <v>364</v>
      </c>
      <c r="D435" s="85">
        <v>2074.44</v>
      </c>
      <c r="E435" s="85">
        <f t="shared" si="12"/>
        <v>2072.44</v>
      </c>
      <c r="F435" s="78">
        <v>0</v>
      </c>
      <c r="G435" s="85">
        <v>2</v>
      </c>
      <c r="H435" s="85">
        <f t="shared" si="13"/>
        <v>2</v>
      </c>
      <c r="I435" s="42" t="str">
        <f>VLOOKUP(B435,'FOLHA RESUMIDA'!C:D,2,0)</f>
        <v>WELTON FERNANDES DE PAULA</v>
      </c>
    </row>
    <row r="436" spans="1:9">
      <c r="A436" s="84">
        <v>1</v>
      </c>
      <c r="B436" s="84">
        <v>3232</v>
      </c>
      <c r="C436" s="82" t="s">
        <v>365</v>
      </c>
      <c r="D436" s="85">
        <v>1537.47</v>
      </c>
      <c r="E436" s="85">
        <f t="shared" si="12"/>
        <v>649.6400000000001</v>
      </c>
      <c r="F436" s="78">
        <v>522.74</v>
      </c>
      <c r="G436" s="85">
        <v>365.09</v>
      </c>
      <c r="H436" s="85">
        <f t="shared" si="13"/>
        <v>887.82999999999993</v>
      </c>
      <c r="I436" s="42" t="str">
        <f>VLOOKUP(B436,'FOLHA RESUMIDA'!C:D,2,0)</f>
        <v>MARCOS ANTONIO SILVA DE LIMA</v>
      </c>
    </row>
    <row r="437" spans="1:9">
      <c r="A437" s="84">
        <v>1</v>
      </c>
      <c r="B437" s="84">
        <v>3233</v>
      </c>
      <c r="C437" s="82" t="s">
        <v>366</v>
      </c>
      <c r="D437" s="85">
        <v>1283.94</v>
      </c>
      <c r="E437" s="85">
        <f t="shared" si="12"/>
        <v>1283.94</v>
      </c>
      <c r="F437" s="78">
        <v>0</v>
      </c>
      <c r="G437" s="85">
        <v>0</v>
      </c>
      <c r="H437" s="85">
        <f t="shared" si="13"/>
        <v>0</v>
      </c>
      <c r="I437" s="42" t="str">
        <f>VLOOKUP(B437,'FOLHA RESUMIDA'!C:D,2,0)</f>
        <v>MARIANA JOYCE BEZERRA DA SILVA</v>
      </c>
    </row>
    <row r="438" spans="1:9">
      <c r="A438" s="84">
        <v>1</v>
      </c>
      <c r="B438" s="84">
        <v>3234</v>
      </c>
      <c r="C438" s="82" t="s">
        <v>367</v>
      </c>
      <c r="D438" s="85">
        <v>5471.45</v>
      </c>
      <c r="E438" s="85">
        <f t="shared" si="12"/>
        <v>1829.4899999999998</v>
      </c>
      <c r="F438" s="78">
        <v>2063.67</v>
      </c>
      <c r="G438" s="85">
        <v>1578.29</v>
      </c>
      <c r="H438" s="85">
        <f t="shared" si="13"/>
        <v>3641.96</v>
      </c>
      <c r="I438" s="42" t="str">
        <f>VLOOKUP(B438,'FOLHA RESUMIDA'!C:D,2,0)</f>
        <v>SANDRO FERREIRA BEZERRA</v>
      </c>
    </row>
    <row r="439" spans="1:9">
      <c r="A439" s="84">
        <v>1</v>
      </c>
      <c r="B439" s="84">
        <v>3237</v>
      </c>
      <c r="C439" s="82" t="s">
        <v>368</v>
      </c>
      <c r="D439" s="85">
        <v>1537.47</v>
      </c>
      <c r="E439" s="85">
        <f t="shared" si="12"/>
        <v>289.81999999999994</v>
      </c>
      <c r="F439" s="78">
        <v>522.74</v>
      </c>
      <c r="G439" s="85">
        <v>724.91</v>
      </c>
      <c r="H439" s="85">
        <f t="shared" si="13"/>
        <v>1247.6500000000001</v>
      </c>
      <c r="I439" s="42" t="str">
        <f>VLOOKUP(B439,'FOLHA RESUMIDA'!C:D,2,0)</f>
        <v>LIVIA MARIA DE MORAES</v>
      </c>
    </row>
    <row r="440" spans="1:9">
      <c r="A440" s="84">
        <v>1</v>
      </c>
      <c r="B440" s="84">
        <v>3241</v>
      </c>
      <c r="C440" s="82" t="s">
        <v>369</v>
      </c>
      <c r="D440" s="85">
        <v>1537.47</v>
      </c>
      <c r="E440" s="85">
        <f t="shared" si="12"/>
        <v>436.83000000000015</v>
      </c>
      <c r="F440" s="78">
        <v>522.74</v>
      </c>
      <c r="G440" s="85">
        <v>577.9</v>
      </c>
      <c r="H440" s="85">
        <f t="shared" si="13"/>
        <v>1100.6399999999999</v>
      </c>
      <c r="I440" s="42" t="str">
        <f>VLOOKUP(B440,'FOLHA RESUMIDA'!C:D,2,0)</f>
        <v>EDNALDO LUIZ TRAJANO</v>
      </c>
    </row>
    <row r="441" spans="1:9">
      <c r="A441" s="84">
        <v>1</v>
      </c>
      <c r="B441" s="84">
        <v>3242</v>
      </c>
      <c r="C441" s="82" t="s">
        <v>370</v>
      </c>
      <c r="D441" s="85">
        <v>1664.74</v>
      </c>
      <c r="E441" s="85">
        <f t="shared" si="12"/>
        <v>134.41999999999985</v>
      </c>
      <c r="F441" s="78">
        <v>522.74</v>
      </c>
      <c r="G441" s="85">
        <v>1007.58</v>
      </c>
      <c r="H441" s="85">
        <f t="shared" si="13"/>
        <v>1530.3200000000002</v>
      </c>
      <c r="I441" s="42" t="str">
        <f>VLOOKUP(B441,'FOLHA RESUMIDA'!C:D,2,0)</f>
        <v>CLAUDIO HENRIQUE G DE OLIVEIRA</v>
      </c>
    </row>
    <row r="442" spans="1:9">
      <c r="A442" s="84">
        <v>1</v>
      </c>
      <c r="B442" s="84">
        <v>3245</v>
      </c>
      <c r="C442" s="82" t="s">
        <v>372</v>
      </c>
      <c r="D442" s="85">
        <v>14491.78</v>
      </c>
      <c r="E442" s="85">
        <f t="shared" si="12"/>
        <v>10145.540000000001</v>
      </c>
      <c r="F442" s="78">
        <v>0</v>
      </c>
      <c r="G442" s="85">
        <v>4346.24</v>
      </c>
      <c r="H442" s="85">
        <f t="shared" si="13"/>
        <v>4346.24</v>
      </c>
      <c r="I442" s="72" t="str">
        <f>VLOOKUP(B442,'FOLHA RESUMIDA'!C:D,2,0)</f>
        <v>EUGENIO PACELLI R DE ARAUJO</v>
      </c>
    </row>
    <row r="443" spans="1:9">
      <c r="A443" s="84">
        <v>1</v>
      </c>
      <c r="B443" s="84">
        <v>3247</v>
      </c>
      <c r="C443" s="82" t="s">
        <v>373</v>
      </c>
      <c r="D443" s="85">
        <v>9327.67</v>
      </c>
      <c r="E443" s="85">
        <f t="shared" si="12"/>
        <v>2207.3500000000004</v>
      </c>
      <c r="F443" s="78">
        <v>3079.51</v>
      </c>
      <c r="G443" s="85">
        <v>4040.81</v>
      </c>
      <c r="H443" s="85">
        <f t="shared" si="13"/>
        <v>7120.32</v>
      </c>
      <c r="I443" s="72" t="str">
        <f>VLOOKUP(B443,'FOLHA RESUMIDA'!C:D,2,0)</f>
        <v>LEONARDO ARAUJO PAES BARRETO</v>
      </c>
    </row>
    <row r="444" spans="1:9">
      <c r="A444" s="84">
        <v>1</v>
      </c>
      <c r="B444" s="84">
        <v>3249</v>
      </c>
      <c r="C444" s="82" t="s">
        <v>374</v>
      </c>
      <c r="D444" s="85">
        <v>8439.8799999999992</v>
      </c>
      <c r="E444" s="85">
        <f t="shared" si="12"/>
        <v>1377.8399999999992</v>
      </c>
      <c r="F444" s="78">
        <v>1434.78</v>
      </c>
      <c r="G444" s="85">
        <v>5627.26</v>
      </c>
      <c r="H444" s="85">
        <f t="shared" si="13"/>
        <v>7062.04</v>
      </c>
      <c r="I444" s="42" t="str">
        <f>VLOOKUP(B444,'FOLHA RESUMIDA'!C:D,2,0)</f>
        <v>LUCIANA MARIA BASTO DE AQUINO</v>
      </c>
    </row>
    <row r="445" spans="1:9">
      <c r="A445" s="84">
        <v>1</v>
      </c>
      <c r="B445" s="84">
        <v>3250</v>
      </c>
      <c r="C445" s="82" t="s">
        <v>375</v>
      </c>
      <c r="D445" s="85">
        <v>4733.47</v>
      </c>
      <c r="E445" s="85">
        <f t="shared" si="12"/>
        <v>1186</v>
      </c>
      <c r="F445" s="78">
        <v>1291.3</v>
      </c>
      <c r="G445" s="85">
        <v>2256.17</v>
      </c>
      <c r="H445" s="85">
        <f t="shared" si="13"/>
        <v>3547.4700000000003</v>
      </c>
      <c r="I445" s="42" t="str">
        <f>VLOOKUP(B445,'FOLHA RESUMIDA'!C:D,2,0)</f>
        <v>GERMANA DE MELO LOBO FREIRE</v>
      </c>
    </row>
    <row r="446" spans="1:9">
      <c r="A446" s="84">
        <v>1</v>
      </c>
      <c r="B446" s="84">
        <v>3256</v>
      </c>
      <c r="C446" s="82" t="s">
        <v>376</v>
      </c>
      <c r="D446" s="85">
        <v>4219.9399999999996</v>
      </c>
      <c r="E446" s="85">
        <f t="shared" si="12"/>
        <v>1291.7399999999998</v>
      </c>
      <c r="F446" s="78">
        <v>1434.78</v>
      </c>
      <c r="G446" s="85">
        <v>1493.42</v>
      </c>
      <c r="H446" s="85">
        <f t="shared" si="13"/>
        <v>2928.2</v>
      </c>
      <c r="I446" s="42" t="str">
        <f>VLOOKUP(B446,'FOLHA RESUMIDA'!C:D,2,0)</f>
        <v>JOAO ALFREDO SOARES DE AVELLAR</v>
      </c>
    </row>
    <row r="447" spans="1:9">
      <c r="A447" s="84">
        <v>1</v>
      </c>
      <c r="B447" s="84">
        <v>3258</v>
      </c>
      <c r="C447" s="82" t="s">
        <v>377</v>
      </c>
      <c r="D447" s="85">
        <v>7174.34</v>
      </c>
      <c r="E447" s="85">
        <f t="shared" si="12"/>
        <v>2452.63</v>
      </c>
      <c r="F447" s="78">
        <v>2439.2800000000002</v>
      </c>
      <c r="G447" s="85">
        <v>2282.4299999999998</v>
      </c>
      <c r="H447" s="85">
        <f t="shared" si="13"/>
        <v>4721.71</v>
      </c>
      <c r="I447" s="42" t="str">
        <f>VLOOKUP(B447,'FOLHA RESUMIDA'!C:D,2,0)</f>
        <v>TIAGO CHAVIER GONCALVES</v>
      </c>
    </row>
    <row r="448" spans="1:9">
      <c r="A448" s="84">
        <v>1</v>
      </c>
      <c r="B448" s="84">
        <v>3260</v>
      </c>
      <c r="C448" s="82" t="s">
        <v>378</v>
      </c>
      <c r="D448" s="85">
        <v>7174.34</v>
      </c>
      <c r="E448" s="85">
        <f t="shared" si="12"/>
        <v>2375.2700000000004</v>
      </c>
      <c r="F448" s="78">
        <v>2439.2800000000002</v>
      </c>
      <c r="G448" s="85">
        <v>2359.79</v>
      </c>
      <c r="H448" s="85">
        <f t="shared" si="13"/>
        <v>4799.07</v>
      </c>
      <c r="I448" s="42" t="str">
        <f>VLOOKUP(B448,'FOLHA RESUMIDA'!C:D,2,0)</f>
        <v>LAMARTINE LYRA CRUZ</v>
      </c>
    </row>
    <row r="449" spans="1:9">
      <c r="A449" s="84">
        <v>1</v>
      </c>
      <c r="B449" s="84">
        <v>3263</v>
      </c>
      <c r="C449" s="82" t="s">
        <v>380</v>
      </c>
      <c r="D449" s="85">
        <v>7174.34</v>
      </c>
      <c r="E449" s="85">
        <f t="shared" si="12"/>
        <v>1730.7299999999996</v>
      </c>
      <c r="F449" s="78">
        <v>2439.2800000000002</v>
      </c>
      <c r="G449" s="85">
        <v>3004.33</v>
      </c>
      <c r="H449" s="85">
        <f t="shared" si="13"/>
        <v>5443.6100000000006</v>
      </c>
      <c r="I449" s="42" t="str">
        <f>VLOOKUP(B449,'FOLHA RESUMIDA'!C:D,2,0)</f>
        <v>ANA CECILIA DE SENA T SOUZA</v>
      </c>
    </row>
    <row r="450" spans="1:9">
      <c r="A450" s="84">
        <v>1</v>
      </c>
      <c r="B450" s="84">
        <v>3278</v>
      </c>
      <c r="C450" s="82" t="s">
        <v>381</v>
      </c>
      <c r="D450" s="85">
        <v>3797.94</v>
      </c>
      <c r="E450" s="85">
        <f t="shared" si="12"/>
        <v>541.5300000000002</v>
      </c>
      <c r="F450" s="78">
        <v>1291.3</v>
      </c>
      <c r="G450" s="85">
        <v>1965.11</v>
      </c>
      <c r="H450" s="85">
        <f t="shared" si="13"/>
        <v>3256.41</v>
      </c>
      <c r="I450" s="42" t="str">
        <f>VLOOKUP(B450,'FOLHA RESUMIDA'!C:D,2,0)</f>
        <v>FILIPE JOSE C F AMORIM</v>
      </c>
    </row>
    <row r="451" spans="1:9">
      <c r="A451" s="84">
        <v>1</v>
      </c>
      <c r="B451" s="84">
        <v>3281</v>
      </c>
      <c r="C451" s="82" t="s">
        <v>382</v>
      </c>
      <c r="D451" s="85">
        <v>2879.56</v>
      </c>
      <c r="E451" s="85">
        <f t="shared" si="12"/>
        <v>519.88000000000011</v>
      </c>
      <c r="F451" s="78">
        <v>679.56</v>
      </c>
      <c r="G451" s="85">
        <v>1680.12</v>
      </c>
      <c r="H451" s="85">
        <f t="shared" si="13"/>
        <v>2359.6799999999998</v>
      </c>
      <c r="I451" s="42" t="str">
        <f>VLOOKUP(B451,'FOLHA RESUMIDA'!C:D,2,0)</f>
        <v>PAULO AUGUSTO DA SILVA</v>
      </c>
    </row>
    <row r="452" spans="1:9">
      <c r="A452" s="84">
        <v>1</v>
      </c>
      <c r="B452" s="84">
        <v>3283</v>
      </c>
      <c r="C452" s="82" t="s">
        <v>383</v>
      </c>
      <c r="D452" s="85">
        <v>7444.64</v>
      </c>
      <c r="E452" s="85">
        <f t="shared" si="12"/>
        <v>1724.1899999999996</v>
      </c>
      <c r="F452" s="78">
        <v>2439.2800000000002</v>
      </c>
      <c r="G452" s="85">
        <v>3281.17</v>
      </c>
      <c r="H452" s="85">
        <f t="shared" si="13"/>
        <v>5720.4500000000007</v>
      </c>
      <c r="I452" s="42" t="str">
        <f>VLOOKUP(B452,'FOLHA RESUMIDA'!C:D,2,0)</f>
        <v>MANUELA A DE SENA L VENTURA</v>
      </c>
    </row>
    <row r="453" spans="1:9">
      <c r="A453" s="84">
        <v>1</v>
      </c>
      <c r="B453" s="84">
        <v>3287</v>
      </c>
      <c r="C453" s="82" t="s">
        <v>384</v>
      </c>
      <c r="D453" s="85">
        <v>4219.9399999999996</v>
      </c>
      <c r="E453" s="85">
        <f t="shared" si="12"/>
        <v>1709.0999999999995</v>
      </c>
      <c r="F453" s="78">
        <v>1434.78</v>
      </c>
      <c r="G453" s="85">
        <v>1076.06</v>
      </c>
      <c r="H453" s="85">
        <f t="shared" si="13"/>
        <v>2510.84</v>
      </c>
      <c r="I453" s="42" t="str">
        <f>VLOOKUP(B453,'FOLHA RESUMIDA'!C:D,2,0)</f>
        <v>FABIO HENRIQUE IZAIAS D MACEDO</v>
      </c>
    </row>
    <row r="454" spans="1:9">
      <c r="A454" s="84">
        <v>1</v>
      </c>
      <c r="B454" s="84">
        <v>3289</v>
      </c>
      <c r="C454" s="82" t="s">
        <v>385</v>
      </c>
      <c r="D454" s="85">
        <v>11963.52</v>
      </c>
      <c r="E454" s="85">
        <f t="shared" ref="E454:E504" si="14">D454-H454</f>
        <v>2966.880000000001</v>
      </c>
      <c r="F454" s="78">
        <v>4067.6</v>
      </c>
      <c r="G454" s="85">
        <v>4929.04</v>
      </c>
      <c r="H454" s="85">
        <f t="shared" ref="H454:H505" si="15">F454+G454</f>
        <v>8996.64</v>
      </c>
      <c r="I454" s="42" t="str">
        <f>VLOOKUP(B454,'FOLHA RESUMIDA'!C:D,2,0)</f>
        <v>JOSE NIVALDO BRAYNER DE ARAUJO</v>
      </c>
    </row>
    <row r="455" spans="1:9">
      <c r="A455" s="84">
        <v>1</v>
      </c>
      <c r="B455" s="84">
        <v>3304</v>
      </c>
      <c r="C455" s="82" t="s">
        <v>386</v>
      </c>
      <c r="D455" s="85">
        <v>1687.97</v>
      </c>
      <c r="E455" s="85">
        <f t="shared" si="14"/>
        <v>210.63000000000011</v>
      </c>
      <c r="F455" s="78">
        <v>573.91</v>
      </c>
      <c r="G455" s="85">
        <v>903.43</v>
      </c>
      <c r="H455" s="85">
        <f t="shared" si="15"/>
        <v>1477.34</v>
      </c>
      <c r="I455" s="42" t="str">
        <f>VLOOKUP(B455,'FOLHA RESUMIDA'!C:D,2,0)</f>
        <v>CARLOS ALBERTO DE ARAUJO FILHO</v>
      </c>
    </row>
    <row r="456" spans="1:9">
      <c r="A456" s="84">
        <v>1</v>
      </c>
      <c r="B456" s="84">
        <v>3312</v>
      </c>
      <c r="C456" s="82" t="s">
        <v>387</v>
      </c>
      <c r="D456" s="85">
        <v>6814.34</v>
      </c>
      <c r="E456" s="85">
        <f t="shared" si="14"/>
        <v>1556.2800000000007</v>
      </c>
      <c r="F456" s="78">
        <v>2316.88</v>
      </c>
      <c r="G456" s="85">
        <v>2941.18</v>
      </c>
      <c r="H456" s="85">
        <f t="shared" si="15"/>
        <v>5258.0599999999995</v>
      </c>
      <c r="I456" s="42" t="str">
        <f>VLOOKUP(B456,'FOLHA RESUMIDA'!C:D,2,0)</f>
        <v>DIMAS PEREIRA DANTAS</v>
      </c>
    </row>
    <row r="457" spans="1:9">
      <c r="A457" s="84">
        <v>1</v>
      </c>
      <c r="B457" s="84">
        <v>3314</v>
      </c>
      <c r="C457" s="82" t="s">
        <v>388</v>
      </c>
      <c r="D457" s="85">
        <v>4219.9399999999996</v>
      </c>
      <c r="E457" s="85">
        <f t="shared" si="14"/>
        <v>1644.04</v>
      </c>
      <c r="F457" s="78">
        <v>1434.78</v>
      </c>
      <c r="G457" s="85">
        <v>1141.1199999999999</v>
      </c>
      <c r="H457" s="85">
        <f t="shared" si="15"/>
        <v>2575.8999999999996</v>
      </c>
      <c r="I457" s="42" t="str">
        <f>VLOOKUP(B457,'FOLHA RESUMIDA'!C:D,2,0)</f>
        <v>LUIZ ANTONIO GRANJA DE MENEZES</v>
      </c>
    </row>
    <row r="458" spans="1:9">
      <c r="A458" s="84">
        <v>1</v>
      </c>
      <c r="B458" s="84">
        <v>3316</v>
      </c>
      <c r="C458" s="82" t="s">
        <v>389</v>
      </c>
      <c r="D458" s="85">
        <v>1265.98</v>
      </c>
      <c r="E458" s="85">
        <f t="shared" si="14"/>
        <v>161.82999999999993</v>
      </c>
      <c r="F458" s="78">
        <v>430.43</v>
      </c>
      <c r="G458" s="85">
        <v>673.72</v>
      </c>
      <c r="H458" s="85">
        <f t="shared" si="15"/>
        <v>1104.1500000000001</v>
      </c>
      <c r="I458" s="42" t="str">
        <f>VLOOKUP(B458,'FOLHA RESUMIDA'!C:D,2,0)</f>
        <v>MAYARA CRISTINA NUNES DE LIRA</v>
      </c>
    </row>
    <row r="459" spans="1:9">
      <c r="A459" s="84">
        <v>1</v>
      </c>
      <c r="B459" s="84">
        <v>3317</v>
      </c>
      <c r="C459" s="82" t="s">
        <v>390</v>
      </c>
      <c r="D459" s="85">
        <v>1537.49</v>
      </c>
      <c r="E459" s="85">
        <f t="shared" si="14"/>
        <v>833.77</v>
      </c>
      <c r="F459" s="78">
        <v>522.75</v>
      </c>
      <c r="G459" s="85">
        <v>180.97</v>
      </c>
      <c r="H459" s="85">
        <f t="shared" si="15"/>
        <v>703.72</v>
      </c>
      <c r="I459" s="42" t="str">
        <f>VLOOKUP(B459,'FOLHA RESUMIDA'!C:D,2,0)</f>
        <v>KATIA CRISTINA B DA SILVA</v>
      </c>
    </row>
    <row r="460" spans="1:9">
      <c r="A460" s="84">
        <v>1</v>
      </c>
      <c r="B460" s="84">
        <v>3319</v>
      </c>
      <c r="C460" s="82" t="s">
        <v>391</v>
      </c>
      <c r="D460" s="85">
        <v>1519.18</v>
      </c>
      <c r="E460" s="85">
        <f t="shared" si="14"/>
        <v>309.49</v>
      </c>
      <c r="F460" s="78">
        <v>516.52</v>
      </c>
      <c r="G460" s="85">
        <v>693.17</v>
      </c>
      <c r="H460" s="85">
        <f t="shared" si="15"/>
        <v>1209.69</v>
      </c>
      <c r="I460" s="42" t="str">
        <f>VLOOKUP(B460,'FOLHA RESUMIDA'!C:D,2,0)</f>
        <v>MARIA EMILIA DE A S E SILVA</v>
      </c>
    </row>
    <row r="461" spans="1:9">
      <c r="A461" s="84">
        <v>1</v>
      </c>
      <c r="B461" s="84">
        <v>3322</v>
      </c>
      <c r="C461" s="82" t="s">
        <v>392</v>
      </c>
      <c r="D461" s="85">
        <v>1868.33</v>
      </c>
      <c r="E461" s="85">
        <f t="shared" si="14"/>
        <v>448.03</v>
      </c>
      <c r="F461" s="78">
        <v>522.75</v>
      </c>
      <c r="G461" s="85">
        <v>897.55</v>
      </c>
      <c r="H461" s="85">
        <f t="shared" si="15"/>
        <v>1420.3</v>
      </c>
      <c r="I461" s="42" t="str">
        <f>VLOOKUP(B461,'FOLHA RESUMIDA'!C:D,2,0)</f>
        <v>JOSEFINA DA SILVA RODRIGUES</v>
      </c>
    </row>
    <row r="462" spans="1:9">
      <c r="A462" s="84">
        <v>1</v>
      </c>
      <c r="B462" s="84">
        <v>3324</v>
      </c>
      <c r="C462" s="82" t="s">
        <v>393</v>
      </c>
      <c r="D462" s="85">
        <v>15906.41</v>
      </c>
      <c r="E462" s="85">
        <f t="shared" si="14"/>
        <v>3029.59</v>
      </c>
      <c r="F462" s="78">
        <v>2654.51</v>
      </c>
      <c r="G462" s="85">
        <v>10222.31</v>
      </c>
      <c r="H462" s="85">
        <f t="shared" si="15"/>
        <v>12876.82</v>
      </c>
      <c r="I462" s="42" t="str">
        <f>VLOOKUP(B462,'FOLHA RESUMIDA'!C:D,2,0)</f>
        <v>ANDRE LUIZ DE MOURA MELO</v>
      </c>
    </row>
    <row r="463" spans="1:9">
      <c r="A463" s="84">
        <v>1</v>
      </c>
      <c r="B463" s="84">
        <v>3325</v>
      </c>
      <c r="C463" s="82" t="s">
        <v>394</v>
      </c>
      <c r="D463" s="85">
        <v>7174.34</v>
      </c>
      <c r="E463" s="85">
        <f t="shared" si="14"/>
        <v>3652.29</v>
      </c>
      <c r="F463" s="78">
        <v>2439.2800000000002</v>
      </c>
      <c r="G463" s="85">
        <v>1082.77</v>
      </c>
      <c r="H463" s="85">
        <f t="shared" si="15"/>
        <v>3522.05</v>
      </c>
      <c r="I463" s="42" t="str">
        <f>VLOOKUP(B463,'FOLHA RESUMIDA'!C:D,2,0)</f>
        <v>MANOEL DE LIMA BARBOSA</v>
      </c>
    </row>
    <row r="464" spans="1:9">
      <c r="A464" s="84">
        <v>1</v>
      </c>
      <c r="B464" s="84">
        <v>3327</v>
      </c>
      <c r="C464" s="82" t="s">
        <v>395</v>
      </c>
      <c r="D464" s="85">
        <v>7174.34</v>
      </c>
      <c r="E464" s="85">
        <f t="shared" si="14"/>
        <v>1597.7199999999993</v>
      </c>
      <c r="F464" s="78">
        <v>2439.2800000000002</v>
      </c>
      <c r="G464" s="85">
        <v>3137.34</v>
      </c>
      <c r="H464" s="85">
        <f t="shared" si="15"/>
        <v>5576.6200000000008</v>
      </c>
      <c r="I464" s="42" t="str">
        <f>VLOOKUP(B464,'FOLHA RESUMIDA'!C:D,2,0)</f>
        <v>NATALIA DOURADO DA FONTE</v>
      </c>
    </row>
    <row r="465" spans="1:14">
      <c r="A465" s="84">
        <v>1</v>
      </c>
      <c r="B465" s="84">
        <v>3328</v>
      </c>
      <c r="C465" s="82" t="s">
        <v>396</v>
      </c>
      <c r="D465" s="85">
        <v>7174.34</v>
      </c>
      <c r="E465" s="85">
        <f t="shared" si="14"/>
        <v>1921.3999999999996</v>
      </c>
      <c r="F465" s="78">
        <v>2439.2800000000002</v>
      </c>
      <c r="G465" s="85">
        <v>2813.66</v>
      </c>
      <c r="H465" s="85">
        <f t="shared" si="15"/>
        <v>5252.9400000000005</v>
      </c>
      <c r="I465" s="42" t="str">
        <f>VLOOKUP(B465,'FOLHA RESUMIDA'!C:D,2,0)</f>
        <v>VINICIUS JOSE OLIVEIRA D SOUSA</v>
      </c>
    </row>
    <row r="466" spans="1:14">
      <c r="A466" s="84">
        <v>1</v>
      </c>
      <c r="B466" s="84">
        <v>3329</v>
      </c>
      <c r="C466" s="82" t="s">
        <v>397</v>
      </c>
      <c r="D466" s="85">
        <v>3797.94</v>
      </c>
      <c r="E466" s="85">
        <f t="shared" si="14"/>
        <v>541.5300000000002</v>
      </c>
      <c r="F466" s="78">
        <v>1291.3</v>
      </c>
      <c r="G466" s="85">
        <v>1965.11</v>
      </c>
      <c r="H466" s="85">
        <f t="shared" si="15"/>
        <v>3256.41</v>
      </c>
      <c r="I466" s="42" t="str">
        <f>VLOOKUP(B466,'FOLHA RESUMIDA'!C:D,2,0)</f>
        <v>KLEBIA VIEIRA SANTOS DE LEMOS</v>
      </c>
    </row>
    <row r="467" spans="1:14">
      <c r="A467" s="84">
        <v>1</v>
      </c>
      <c r="B467" s="84">
        <v>3333</v>
      </c>
      <c r="C467" s="82" t="s">
        <v>398</v>
      </c>
      <c r="D467" s="85">
        <v>1369.22</v>
      </c>
      <c r="E467" s="85">
        <f t="shared" si="14"/>
        <v>337.54999999999995</v>
      </c>
      <c r="F467" s="78">
        <v>391.72</v>
      </c>
      <c r="G467" s="85">
        <v>639.95000000000005</v>
      </c>
      <c r="H467" s="85">
        <f t="shared" si="15"/>
        <v>1031.67</v>
      </c>
      <c r="I467" s="42" t="str">
        <f>VLOOKUP(B467,'FOLHA RESUMIDA'!C:D,2,0)</f>
        <v>JOSE HIGO MARQUES RENER</v>
      </c>
    </row>
    <row r="468" spans="1:14">
      <c r="A468" s="84">
        <v>1</v>
      </c>
      <c r="B468" s="84">
        <v>3336</v>
      </c>
      <c r="C468" s="82" t="s">
        <v>399</v>
      </c>
      <c r="D468" s="85">
        <v>1422.43</v>
      </c>
      <c r="E468" s="85">
        <f t="shared" si="14"/>
        <v>549</v>
      </c>
      <c r="F468" s="78">
        <v>391.72</v>
      </c>
      <c r="G468" s="85">
        <v>481.71</v>
      </c>
      <c r="H468" s="85">
        <f t="shared" si="15"/>
        <v>873.43000000000006</v>
      </c>
      <c r="I468" s="42" t="str">
        <f>VLOOKUP(B468,'FOLHA RESUMIDA'!C:D,2,0)</f>
        <v>MICHELLI HELENA LIMA DA SILVA</v>
      </c>
    </row>
    <row r="469" spans="1:14">
      <c r="A469" s="84">
        <v>1</v>
      </c>
      <c r="B469" s="84">
        <v>3338</v>
      </c>
      <c r="C469" s="82" t="s">
        <v>400</v>
      </c>
      <c r="D469" s="85">
        <v>7174.34</v>
      </c>
      <c r="E469" s="85">
        <f t="shared" si="14"/>
        <v>1772.1499999999996</v>
      </c>
      <c r="F469" s="78">
        <v>2439.2800000000002</v>
      </c>
      <c r="G469" s="85">
        <v>2962.91</v>
      </c>
      <c r="H469" s="85">
        <f t="shared" si="15"/>
        <v>5402.1900000000005</v>
      </c>
      <c r="I469" s="42" t="str">
        <f>VLOOKUP(B469,'FOLHA RESUMIDA'!C:D,2,0)</f>
        <v>IAN THIAGO DE LIMA BARBOSA</v>
      </c>
    </row>
    <row r="470" spans="1:14">
      <c r="A470" s="84">
        <v>1</v>
      </c>
      <c r="B470" s="84">
        <v>3339</v>
      </c>
      <c r="C470" s="82" t="s">
        <v>401</v>
      </c>
      <c r="D470" s="85">
        <v>2675.02</v>
      </c>
      <c r="E470" s="85">
        <f t="shared" si="14"/>
        <v>2217.4499999999998</v>
      </c>
      <c r="F470" s="78">
        <v>321</v>
      </c>
      <c r="G470" s="85">
        <v>136.57</v>
      </c>
      <c r="H470" s="85">
        <f t="shared" si="15"/>
        <v>457.57</v>
      </c>
      <c r="I470" s="42" t="str">
        <f>VLOOKUP(B470,'FOLHA RESUMIDA'!C:D,2,0)</f>
        <v>ANA CAROLINA CALLAND ROSA</v>
      </c>
      <c r="M470" s="27"/>
      <c r="N470" s="25"/>
    </row>
    <row r="471" spans="1:14">
      <c r="A471" s="84">
        <v>1</v>
      </c>
      <c r="B471" s="84">
        <v>3340</v>
      </c>
      <c r="C471" s="82" t="s">
        <v>402</v>
      </c>
      <c r="D471" s="85">
        <v>7174.34</v>
      </c>
      <c r="E471" s="85">
        <f t="shared" si="14"/>
        <v>2557.7299999999996</v>
      </c>
      <c r="F471" s="78">
        <v>2439.2800000000002</v>
      </c>
      <c r="G471" s="85">
        <v>2177.33</v>
      </c>
      <c r="H471" s="85">
        <f t="shared" si="15"/>
        <v>4616.6100000000006</v>
      </c>
      <c r="I471" s="42" t="str">
        <f>VLOOKUP(B471,'FOLHA RESUMIDA'!C:D,2,0)</f>
        <v>SANDRO MARQUES TEIXEIRA</v>
      </c>
    </row>
    <row r="472" spans="1:14">
      <c r="A472" s="84">
        <v>1</v>
      </c>
      <c r="B472" s="84">
        <v>3341</v>
      </c>
      <c r="C472" s="82" t="s">
        <v>403</v>
      </c>
      <c r="D472" s="85">
        <v>3797.94</v>
      </c>
      <c r="E472" s="85">
        <f t="shared" si="14"/>
        <v>598.82000000000016</v>
      </c>
      <c r="F472" s="78">
        <v>1291.3</v>
      </c>
      <c r="G472" s="85">
        <v>1907.82</v>
      </c>
      <c r="H472" s="85">
        <f t="shared" si="15"/>
        <v>3199.12</v>
      </c>
      <c r="I472" s="42" t="str">
        <f>VLOOKUP(B472,'FOLHA RESUMIDA'!C:D,2,0)</f>
        <v>JOSE VICTOR M A BARBOSA</v>
      </c>
    </row>
    <row r="473" spans="1:14">
      <c r="A473" s="84">
        <v>1</v>
      </c>
      <c r="B473" s="84">
        <v>3343</v>
      </c>
      <c r="C473" s="82" t="s">
        <v>404</v>
      </c>
      <c r="D473" s="85">
        <v>1265.98</v>
      </c>
      <c r="E473" s="85">
        <f t="shared" si="14"/>
        <v>98.529999999999973</v>
      </c>
      <c r="F473" s="78">
        <v>430.43</v>
      </c>
      <c r="G473" s="85">
        <v>737.02</v>
      </c>
      <c r="H473" s="85">
        <f t="shared" si="15"/>
        <v>1167.45</v>
      </c>
      <c r="I473" s="42" t="str">
        <f>VLOOKUP(B473,'FOLHA RESUMIDA'!C:D,2,0)</f>
        <v>MARCELO MONTEIRO DE C. FILHO</v>
      </c>
    </row>
    <row r="474" spans="1:14">
      <c r="A474" s="84">
        <v>1</v>
      </c>
      <c r="B474" s="84">
        <v>3344</v>
      </c>
      <c r="C474" s="82" t="s">
        <v>405</v>
      </c>
      <c r="D474" s="85">
        <v>1421.57</v>
      </c>
      <c r="E474" s="85">
        <f t="shared" si="14"/>
        <v>392.6400000000001</v>
      </c>
      <c r="F474" s="78">
        <v>356.62</v>
      </c>
      <c r="G474" s="85">
        <v>672.31</v>
      </c>
      <c r="H474" s="85">
        <f t="shared" si="15"/>
        <v>1028.9299999999998</v>
      </c>
      <c r="I474" s="42" t="str">
        <f>VLOOKUP(B474,'FOLHA RESUMIDA'!C:D,2,0)</f>
        <v>JEANE DE ALMEIDA C REVOREDO</v>
      </c>
    </row>
    <row r="475" spans="1:14">
      <c r="A475" s="84">
        <v>1</v>
      </c>
      <c r="B475" s="84">
        <v>3345</v>
      </c>
      <c r="C475" s="82" t="s">
        <v>406</v>
      </c>
      <c r="D475" s="85">
        <v>2627.32</v>
      </c>
      <c r="E475" s="85">
        <f t="shared" si="14"/>
        <v>446.02</v>
      </c>
      <c r="F475" s="78">
        <v>391.72</v>
      </c>
      <c r="G475" s="85">
        <v>1789.58</v>
      </c>
      <c r="H475" s="85">
        <f t="shared" si="15"/>
        <v>2181.3000000000002</v>
      </c>
      <c r="I475" s="42" t="str">
        <f>VLOOKUP(B475,'FOLHA RESUMIDA'!C:D,2,0)</f>
        <v>ELIZABETE BARBOSA W D OLIVEIRA</v>
      </c>
    </row>
    <row r="476" spans="1:14">
      <c r="A476" s="84">
        <v>1</v>
      </c>
      <c r="B476" s="84">
        <v>3346</v>
      </c>
      <c r="C476" s="82" t="s">
        <v>407</v>
      </c>
      <c r="D476" s="85">
        <v>1421.57</v>
      </c>
      <c r="E476" s="85">
        <f t="shared" si="14"/>
        <v>182.93999999999983</v>
      </c>
      <c r="F476" s="78">
        <v>356.62</v>
      </c>
      <c r="G476" s="85">
        <v>882.01</v>
      </c>
      <c r="H476" s="85">
        <f t="shared" si="15"/>
        <v>1238.6300000000001</v>
      </c>
      <c r="I476" s="42" t="str">
        <f>VLOOKUP(B476,'FOLHA RESUMIDA'!C:D,2,0)</f>
        <v>EMANOELLA RAFAELA D S A SILVA</v>
      </c>
    </row>
    <row r="477" spans="1:14">
      <c r="A477" s="84">
        <v>1</v>
      </c>
      <c r="B477" s="84">
        <v>3348</v>
      </c>
      <c r="C477" s="82" t="s">
        <v>408</v>
      </c>
      <c r="D477" s="85">
        <v>1473.7</v>
      </c>
      <c r="E477" s="85">
        <f t="shared" si="14"/>
        <v>594.19000000000005</v>
      </c>
      <c r="F477" s="78">
        <v>391.72</v>
      </c>
      <c r="G477" s="85">
        <v>487.79</v>
      </c>
      <c r="H477" s="85">
        <f t="shared" si="15"/>
        <v>879.51</v>
      </c>
      <c r="I477" s="42" t="str">
        <f>VLOOKUP(B477,'FOLHA RESUMIDA'!C:D,2,0)</f>
        <v>KARLA FERREIRA DA SILVA</v>
      </c>
    </row>
    <row r="478" spans="1:14">
      <c r="A478" s="84">
        <v>1</v>
      </c>
      <c r="B478" s="84">
        <v>3349</v>
      </c>
      <c r="C478" s="82" t="s">
        <v>409</v>
      </c>
      <c r="D478" s="85">
        <v>1100</v>
      </c>
      <c r="E478" s="85">
        <f t="shared" si="14"/>
        <v>358.80999999999995</v>
      </c>
      <c r="F478" s="78">
        <v>356.62</v>
      </c>
      <c r="G478" s="85">
        <v>384.57</v>
      </c>
      <c r="H478" s="85">
        <f t="shared" si="15"/>
        <v>741.19</v>
      </c>
      <c r="I478" s="42" t="str">
        <f>VLOOKUP(B478,'FOLHA RESUMIDA'!C:D,2,0)</f>
        <v>NILZA PEREIRA DA SILVA</v>
      </c>
    </row>
    <row r="479" spans="1:14">
      <c r="A479" s="84">
        <v>1</v>
      </c>
      <c r="B479" s="84">
        <v>3351</v>
      </c>
      <c r="C479" s="82" t="s">
        <v>410</v>
      </c>
      <c r="D479" s="85">
        <v>1421.57</v>
      </c>
      <c r="E479" s="85">
        <f t="shared" si="14"/>
        <v>789.8599999999999</v>
      </c>
      <c r="F479" s="78">
        <v>356.62</v>
      </c>
      <c r="G479" s="85">
        <v>275.08999999999997</v>
      </c>
      <c r="H479" s="85">
        <f t="shared" si="15"/>
        <v>631.71</v>
      </c>
      <c r="I479" s="42" t="str">
        <f>VLOOKUP(B479,'FOLHA RESUMIDA'!C:D,2,0)</f>
        <v>SIMONE ARAUJO DE ALMEIDA</v>
      </c>
    </row>
    <row r="480" spans="1:14">
      <c r="A480" s="84">
        <v>1</v>
      </c>
      <c r="B480" s="84">
        <v>3352</v>
      </c>
      <c r="C480" s="82" t="s">
        <v>411</v>
      </c>
      <c r="D480" s="85">
        <v>1807.78</v>
      </c>
      <c r="E480" s="85">
        <f t="shared" si="14"/>
        <v>769.31</v>
      </c>
      <c r="F480" s="78">
        <v>522.74</v>
      </c>
      <c r="G480" s="85">
        <v>515.73</v>
      </c>
      <c r="H480" s="85">
        <f t="shared" si="15"/>
        <v>1038.47</v>
      </c>
      <c r="I480" s="42" t="str">
        <f>VLOOKUP(B480,'FOLHA RESUMIDA'!C:D,2,0)</f>
        <v>CARLA SABRINA DE FREITAS LIMA</v>
      </c>
    </row>
    <row r="481" spans="1:9">
      <c r="A481" s="84">
        <v>1</v>
      </c>
      <c r="B481" s="84">
        <v>3353</v>
      </c>
      <c r="C481" s="82" t="s">
        <v>412</v>
      </c>
      <c r="D481" s="85">
        <v>1196.25</v>
      </c>
      <c r="E481" s="85">
        <f t="shared" si="14"/>
        <v>151.49</v>
      </c>
      <c r="F481" s="78">
        <v>391.72</v>
      </c>
      <c r="G481" s="85">
        <v>653.04</v>
      </c>
      <c r="H481" s="85">
        <f t="shared" si="15"/>
        <v>1044.76</v>
      </c>
      <c r="I481" s="42" t="str">
        <f>VLOOKUP(B481,'FOLHA RESUMIDA'!C:D,2,0)</f>
        <v>LUCIO ANDRE DA SILVA</v>
      </c>
    </row>
    <row r="482" spans="1:9">
      <c r="A482" s="84">
        <v>1</v>
      </c>
      <c r="B482" s="84">
        <v>3354</v>
      </c>
      <c r="C482" s="82" t="s">
        <v>413</v>
      </c>
      <c r="D482" s="85">
        <v>1151.27</v>
      </c>
      <c r="E482" s="85">
        <f t="shared" si="14"/>
        <v>725.92</v>
      </c>
      <c r="F482" s="78">
        <v>356.62</v>
      </c>
      <c r="G482" s="85">
        <v>68.73</v>
      </c>
      <c r="H482" s="85">
        <f t="shared" si="15"/>
        <v>425.35</v>
      </c>
      <c r="I482" s="42" t="str">
        <f>VLOOKUP(B482,'FOLHA RESUMIDA'!C:D,2,0)</f>
        <v>ADRIANA BASILIO DA SILVA</v>
      </c>
    </row>
    <row r="483" spans="1:9">
      <c r="A483" s="84">
        <v>1</v>
      </c>
      <c r="B483" s="84">
        <v>3355</v>
      </c>
      <c r="C483" s="82" t="s">
        <v>414</v>
      </c>
      <c r="D483" s="85">
        <v>1685.05</v>
      </c>
      <c r="E483" s="85">
        <f t="shared" si="14"/>
        <v>257.23</v>
      </c>
      <c r="F483" s="78">
        <v>391.72</v>
      </c>
      <c r="G483" s="85">
        <v>1036.0999999999999</v>
      </c>
      <c r="H483" s="85">
        <f t="shared" si="15"/>
        <v>1427.82</v>
      </c>
      <c r="I483" s="42" t="str">
        <f>VLOOKUP(B483,'FOLHA RESUMIDA'!C:D,2,0)</f>
        <v>ANA CAROLINE GOMES PEREIRA</v>
      </c>
    </row>
    <row r="484" spans="1:9">
      <c r="A484" s="84">
        <v>1</v>
      </c>
      <c r="B484" s="84">
        <v>3356</v>
      </c>
      <c r="C484" s="82" t="s">
        <v>415</v>
      </c>
      <c r="D484" s="85">
        <v>1292.74</v>
      </c>
      <c r="E484" s="85">
        <f t="shared" si="14"/>
        <v>106.3599999999999</v>
      </c>
      <c r="F484" s="78">
        <v>356.62</v>
      </c>
      <c r="G484" s="85">
        <v>829.76</v>
      </c>
      <c r="H484" s="85">
        <f t="shared" si="15"/>
        <v>1186.3800000000001</v>
      </c>
      <c r="I484" s="42" t="str">
        <f>VLOOKUP(B484,'FOLHA RESUMIDA'!C:D,2,0)</f>
        <v>MARIA GABRIELLY DE S SANTOS</v>
      </c>
    </row>
    <row r="485" spans="1:9">
      <c r="A485" s="84">
        <v>1</v>
      </c>
      <c r="B485" s="84">
        <v>3358</v>
      </c>
      <c r="C485" s="82" t="s">
        <v>416</v>
      </c>
      <c r="D485" s="85">
        <v>11963.52</v>
      </c>
      <c r="E485" s="85">
        <f t="shared" si="14"/>
        <v>3249.8999999999996</v>
      </c>
      <c r="F485" s="78">
        <v>4067.6</v>
      </c>
      <c r="G485" s="85">
        <v>4646.0200000000004</v>
      </c>
      <c r="H485" s="85">
        <f t="shared" si="15"/>
        <v>8713.6200000000008</v>
      </c>
      <c r="I485" s="42" t="str">
        <f>VLOOKUP(B485,'FOLHA RESUMIDA'!C:D,2,0)</f>
        <v>SERGIO LUIZ DE NORONHA</v>
      </c>
    </row>
    <row r="486" spans="1:9">
      <c r="A486" s="84">
        <v>1</v>
      </c>
      <c r="B486" s="84">
        <v>3359</v>
      </c>
      <c r="C486" s="82" t="s">
        <v>417</v>
      </c>
      <c r="D486" s="85">
        <v>7174.44</v>
      </c>
      <c r="E486" s="85">
        <f t="shared" si="14"/>
        <v>1649.88</v>
      </c>
      <c r="F486" s="78">
        <v>2439.31</v>
      </c>
      <c r="G486" s="85">
        <v>3085.25</v>
      </c>
      <c r="H486" s="85">
        <f t="shared" si="15"/>
        <v>5524.5599999999995</v>
      </c>
      <c r="I486" s="42" t="str">
        <f>VLOOKUP(B486,'FOLHA RESUMIDA'!C:D,2,0)</f>
        <v>ALICE ANA BARBOSA ROSENDO</v>
      </c>
    </row>
    <row r="487" spans="1:9">
      <c r="A487" s="84">
        <v>1</v>
      </c>
      <c r="B487" s="84">
        <v>3361</v>
      </c>
      <c r="C487" s="82" t="s">
        <v>418</v>
      </c>
      <c r="D487" s="85">
        <v>3797.94</v>
      </c>
      <c r="E487" s="85">
        <f t="shared" si="14"/>
        <v>751.38999999999987</v>
      </c>
      <c r="F487" s="78">
        <v>1291.3</v>
      </c>
      <c r="G487" s="85">
        <v>1755.25</v>
      </c>
      <c r="H487" s="85">
        <f t="shared" si="15"/>
        <v>3046.55</v>
      </c>
      <c r="I487" s="42" t="str">
        <f>VLOOKUP(B487,'FOLHA RESUMIDA'!C:D,2,0)</f>
        <v>DANIELLY C. DO NASCIMENTO</v>
      </c>
    </row>
    <row r="488" spans="1:9">
      <c r="A488" s="84">
        <v>1</v>
      </c>
      <c r="B488" s="84">
        <v>3362</v>
      </c>
      <c r="C488" s="82" t="s">
        <v>419</v>
      </c>
      <c r="D488" s="85">
        <v>1687.97</v>
      </c>
      <c r="E488" s="85">
        <f t="shared" si="14"/>
        <v>348.19000000000005</v>
      </c>
      <c r="F488" s="78">
        <v>573.91</v>
      </c>
      <c r="G488" s="85">
        <v>765.87</v>
      </c>
      <c r="H488" s="85">
        <f t="shared" si="15"/>
        <v>1339.78</v>
      </c>
      <c r="I488" s="42" t="str">
        <f>VLOOKUP(B488,'FOLHA RESUMIDA'!C:D,2,0)</f>
        <v>LEANDRA NASCIMENTO ESTEFANIO</v>
      </c>
    </row>
    <row r="489" spans="1:9">
      <c r="A489" s="84">
        <v>1</v>
      </c>
      <c r="B489" s="84">
        <v>3364</v>
      </c>
      <c r="C489" s="82" t="s">
        <v>420</v>
      </c>
      <c r="D489" s="85">
        <v>1520.8</v>
      </c>
      <c r="E489" s="85">
        <f t="shared" si="14"/>
        <v>267.06999999999994</v>
      </c>
      <c r="F489" s="78">
        <v>356.62</v>
      </c>
      <c r="G489" s="85">
        <v>897.11</v>
      </c>
      <c r="H489" s="85">
        <f t="shared" si="15"/>
        <v>1253.73</v>
      </c>
      <c r="I489" s="42" t="str">
        <f>VLOOKUP(B489,'FOLHA RESUMIDA'!C:D,2,0)</f>
        <v>ADRIANO JOSE MARTINS DA SILVA</v>
      </c>
    </row>
    <row r="490" spans="1:9">
      <c r="A490" s="84">
        <v>1</v>
      </c>
      <c r="B490" s="84">
        <v>3365</v>
      </c>
      <c r="C490" s="82" t="s">
        <v>421</v>
      </c>
      <c r="D490" s="85">
        <v>7174.34</v>
      </c>
      <c r="E490" s="85">
        <f t="shared" si="14"/>
        <v>1687.8099999999995</v>
      </c>
      <c r="F490" s="78">
        <v>2439.2800000000002</v>
      </c>
      <c r="G490" s="85">
        <v>3047.25</v>
      </c>
      <c r="H490" s="85">
        <f t="shared" si="15"/>
        <v>5486.5300000000007</v>
      </c>
      <c r="I490" s="42" t="str">
        <f>VLOOKUP(B490,'FOLHA RESUMIDA'!C:D,2,0)</f>
        <v>ANA LUIZA VELOSO DE O L COSTA</v>
      </c>
    </row>
    <row r="491" spans="1:9">
      <c r="A491" s="84">
        <v>1</v>
      </c>
      <c r="B491" s="84">
        <v>3366</v>
      </c>
      <c r="C491" s="82" t="s">
        <v>422</v>
      </c>
      <c r="D491" s="85">
        <v>7174.34</v>
      </c>
      <c r="E491" s="85">
        <f t="shared" si="14"/>
        <v>1649.8600000000006</v>
      </c>
      <c r="F491" s="78">
        <v>2439.2800000000002</v>
      </c>
      <c r="G491" s="85">
        <v>3085.2</v>
      </c>
      <c r="H491" s="85">
        <f t="shared" si="15"/>
        <v>5524.48</v>
      </c>
      <c r="I491" s="42" t="str">
        <f>VLOOKUP(B491,'FOLHA RESUMIDA'!C:D,2,0)</f>
        <v>JOSE RICARDO OLIVEIRA CHAGAS</v>
      </c>
    </row>
    <row r="492" spans="1:9">
      <c r="A492" s="84">
        <v>1</v>
      </c>
      <c r="B492" s="84">
        <v>3367</v>
      </c>
      <c r="C492" s="82" t="s">
        <v>616</v>
      </c>
      <c r="D492" s="85">
        <v>4760.54</v>
      </c>
      <c r="E492" s="85">
        <f t="shared" si="14"/>
        <v>778.6899999999996</v>
      </c>
      <c r="F492" s="78">
        <v>1434.78</v>
      </c>
      <c r="G492" s="85">
        <v>2547.0700000000002</v>
      </c>
      <c r="H492" s="85">
        <f t="shared" si="15"/>
        <v>3981.8500000000004</v>
      </c>
      <c r="I492" s="42" t="str">
        <f>VLOOKUP(B492,'FOLHA RESUMIDA'!C:D,2,0)</f>
        <v>ROBERTA BARBOSA  DE A PACHECO</v>
      </c>
    </row>
    <row r="493" spans="1:9">
      <c r="A493" s="84">
        <v>1</v>
      </c>
      <c r="B493" s="84">
        <v>3370</v>
      </c>
      <c r="C493" s="82" t="s">
        <v>615</v>
      </c>
      <c r="D493" s="85">
        <v>7807.37</v>
      </c>
      <c r="E493" s="85">
        <f t="shared" si="14"/>
        <v>1829.3599999999997</v>
      </c>
      <c r="F493" s="78">
        <v>2654.51</v>
      </c>
      <c r="G493" s="85">
        <v>3323.5</v>
      </c>
      <c r="H493" s="85">
        <f t="shared" si="15"/>
        <v>5978.01</v>
      </c>
      <c r="I493" s="42" t="str">
        <f>VLOOKUP(B493,'FOLHA RESUMIDA'!C:D,2,0)</f>
        <v>LITIO TADEU C R  DOS SANTOS</v>
      </c>
    </row>
    <row r="494" spans="1:9">
      <c r="A494" s="84">
        <v>1</v>
      </c>
      <c r="B494" s="84">
        <v>3373</v>
      </c>
      <c r="C494" s="82" t="s">
        <v>622</v>
      </c>
      <c r="D494" s="85">
        <v>7174.34</v>
      </c>
      <c r="E494" s="85">
        <f t="shared" si="14"/>
        <v>1667.3199999999997</v>
      </c>
      <c r="F494" s="78">
        <v>2439.2800000000002</v>
      </c>
      <c r="G494" s="85">
        <v>3067.74</v>
      </c>
      <c r="H494" s="85">
        <f t="shared" si="15"/>
        <v>5507.02</v>
      </c>
      <c r="I494" s="42" t="str">
        <f>VLOOKUP(B494,'FOLHA RESUMIDA'!C:D,2,0)</f>
        <v>LEANDRO RAMOS M DE ANDRADE</v>
      </c>
    </row>
    <row r="495" spans="1:9">
      <c r="A495" s="84">
        <v>1</v>
      </c>
      <c r="B495" s="84">
        <v>3375</v>
      </c>
      <c r="C495" s="82" t="s">
        <v>623</v>
      </c>
      <c r="D495" s="85">
        <v>7174.34</v>
      </c>
      <c r="E495" s="85">
        <f t="shared" si="14"/>
        <v>1655.2799999999997</v>
      </c>
      <c r="F495" s="78">
        <v>2439.2800000000002</v>
      </c>
      <c r="G495" s="85">
        <v>3079.78</v>
      </c>
      <c r="H495" s="85">
        <f t="shared" si="15"/>
        <v>5519.06</v>
      </c>
      <c r="I495" s="42" t="str">
        <f>VLOOKUP(B495,'FOLHA RESUMIDA'!C:D,2,0)</f>
        <v>LETICIA LIRA DE SOUSA</v>
      </c>
    </row>
    <row r="496" spans="1:9">
      <c r="A496" s="84">
        <v>1</v>
      </c>
      <c r="B496" s="84">
        <v>3376</v>
      </c>
      <c r="C496" s="82" t="s">
        <v>711</v>
      </c>
      <c r="D496" s="85">
        <v>1151.27</v>
      </c>
      <c r="E496" s="85">
        <f t="shared" si="14"/>
        <v>281.02</v>
      </c>
      <c r="F496" s="78">
        <v>356.62</v>
      </c>
      <c r="G496" s="85">
        <v>513.63</v>
      </c>
      <c r="H496" s="85">
        <f t="shared" si="15"/>
        <v>870.25</v>
      </c>
      <c r="I496" s="42" t="str">
        <f>VLOOKUP(B496,'FOLHA RESUMIDA'!C:D,2,0)</f>
        <v>SILVIA LUIZA DE SOUZA E SILVA</v>
      </c>
    </row>
    <row r="497" spans="1:13">
      <c r="A497" s="84">
        <v>1</v>
      </c>
      <c r="B497" s="84">
        <v>3378</v>
      </c>
      <c r="C497" s="82" t="s">
        <v>715</v>
      </c>
      <c r="D497" s="85">
        <v>7174.34</v>
      </c>
      <c r="E497" s="85">
        <f t="shared" si="14"/>
        <v>1597.7199999999993</v>
      </c>
      <c r="F497" s="78">
        <v>2439.2800000000002</v>
      </c>
      <c r="G497" s="85">
        <v>3137.34</v>
      </c>
      <c r="H497" s="85">
        <f t="shared" si="15"/>
        <v>5576.6200000000008</v>
      </c>
      <c r="I497" s="42" t="str">
        <f>VLOOKUP(B497,'FOLHA RESUMIDA'!C:D,2,0)</f>
        <v>EDIVALDO MANOEL DA SILVA FILHO</v>
      </c>
    </row>
    <row r="498" spans="1:13">
      <c r="A498" s="84">
        <v>1</v>
      </c>
      <c r="B498" s="84">
        <v>3379</v>
      </c>
      <c r="C498" s="82" t="s">
        <v>716</v>
      </c>
      <c r="D498" s="85">
        <v>4219.9399999999996</v>
      </c>
      <c r="E498" s="85">
        <f t="shared" si="14"/>
        <v>657.05999999999949</v>
      </c>
      <c r="F498" s="78">
        <v>1434.78</v>
      </c>
      <c r="G498" s="85">
        <v>2128.1</v>
      </c>
      <c r="H498" s="85">
        <f t="shared" si="15"/>
        <v>3562.88</v>
      </c>
      <c r="I498" s="42" t="str">
        <f>VLOOKUP(B498,'FOLHA RESUMIDA'!C:D,2,0)</f>
        <v>ITAMAR XAVIER DE SA</v>
      </c>
    </row>
    <row r="499" spans="1:13">
      <c r="A499" s="84">
        <v>1</v>
      </c>
      <c r="B499" s="84">
        <v>3380</v>
      </c>
      <c r="C499" s="82" t="s">
        <v>717</v>
      </c>
      <c r="D499" s="85">
        <v>1265.98</v>
      </c>
      <c r="E499" s="85">
        <f t="shared" si="14"/>
        <v>103.84999999999991</v>
      </c>
      <c r="F499" s="78">
        <v>430.43</v>
      </c>
      <c r="G499" s="85">
        <v>731.7</v>
      </c>
      <c r="H499" s="85">
        <f t="shared" si="15"/>
        <v>1162.1300000000001</v>
      </c>
      <c r="I499" s="42" t="str">
        <f>VLOOKUP(B499,'FOLHA RESUMIDA'!C:D,2,0)</f>
        <v>ALAN MALHEIRO PASTICK</v>
      </c>
    </row>
    <row r="500" spans="1:13">
      <c r="A500" s="84">
        <v>1</v>
      </c>
      <c r="B500" s="84">
        <v>3381</v>
      </c>
      <c r="C500" s="82" t="s">
        <v>718</v>
      </c>
      <c r="D500" s="85">
        <v>1610.14</v>
      </c>
      <c r="E500" s="85">
        <f t="shared" si="14"/>
        <v>134.82999999999993</v>
      </c>
      <c r="F500" s="78">
        <v>430.43</v>
      </c>
      <c r="G500" s="85">
        <v>1044.8800000000001</v>
      </c>
      <c r="H500" s="85">
        <f t="shared" si="15"/>
        <v>1475.3100000000002</v>
      </c>
      <c r="I500" s="42" t="str">
        <f>VLOOKUP(B500,'FOLHA RESUMIDA'!C:D,2,0)</f>
        <v>MARIA VITORIA ALVES VILA NOVA</v>
      </c>
    </row>
    <row r="501" spans="1:13">
      <c r="A501" s="84">
        <v>1</v>
      </c>
      <c r="B501" s="84">
        <v>3382</v>
      </c>
      <c r="C501" s="82" t="s">
        <v>719</v>
      </c>
      <c r="D501" s="85">
        <v>7807.37</v>
      </c>
      <c r="E501" s="85">
        <f t="shared" si="14"/>
        <v>1823.8399999999992</v>
      </c>
      <c r="F501" s="78">
        <v>2654.51</v>
      </c>
      <c r="G501" s="85">
        <v>3329.02</v>
      </c>
      <c r="H501" s="85">
        <f t="shared" si="15"/>
        <v>5983.5300000000007</v>
      </c>
      <c r="I501" s="42" t="str">
        <f>VLOOKUP(B501,'FOLHA RESUMIDA'!C:D,2,0)</f>
        <v>FERNANDA DA SILVA P DE ANDRADE</v>
      </c>
    </row>
    <row r="502" spans="1:13">
      <c r="A502" s="84">
        <v>1</v>
      </c>
      <c r="B502" s="84">
        <v>3383</v>
      </c>
      <c r="C502" s="82" t="s">
        <v>723</v>
      </c>
      <c r="D502" s="85">
        <v>11963.52</v>
      </c>
      <c r="E502" s="85">
        <f t="shared" si="14"/>
        <v>2913.6399999999994</v>
      </c>
      <c r="F502" s="78">
        <v>4519.55</v>
      </c>
      <c r="G502" s="85">
        <v>4530.33</v>
      </c>
      <c r="H502" s="85">
        <f t="shared" si="15"/>
        <v>9049.880000000001</v>
      </c>
      <c r="I502" s="42" t="str">
        <f>VLOOKUP(B502,'FOLHA RESUMIDA'!C:D,2,0)</f>
        <v>PLINIO ANTONIO L P FILHO</v>
      </c>
    </row>
    <row r="503" spans="1:13">
      <c r="A503" s="84">
        <v>1</v>
      </c>
      <c r="B503" s="84">
        <v>8249</v>
      </c>
      <c r="C503" s="82" t="s">
        <v>423</v>
      </c>
      <c r="D503" s="85">
        <v>2742.96</v>
      </c>
      <c r="E503" s="85">
        <f t="shared" si="14"/>
        <v>1296.51</v>
      </c>
      <c r="F503" s="78">
        <v>932.61</v>
      </c>
      <c r="G503" s="85">
        <v>513.84</v>
      </c>
      <c r="H503" s="85">
        <f t="shared" si="15"/>
        <v>1446.45</v>
      </c>
      <c r="I503" s="42" t="str">
        <f>VLOOKUP(B503,'FOLHA RESUMIDA'!C:D,2,0)</f>
        <v>SELMA BEZERRA DE CARVALHO</v>
      </c>
    </row>
    <row r="504" spans="1:13" s="40" customFormat="1">
      <c r="A504" s="76">
        <v>1</v>
      </c>
      <c r="B504" s="76">
        <v>3210</v>
      </c>
      <c r="C504" s="75" t="s">
        <v>361</v>
      </c>
      <c r="D504" s="78">
        <v>0</v>
      </c>
      <c r="E504" s="78">
        <f t="shared" si="14"/>
        <v>-430.43</v>
      </c>
      <c r="F504" s="78">
        <v>430.43</v>
      </c>
      <c r="G504" s="78">
        <v>0</v>
      </c>
      <c r="H504" s="78">
        <f t="shared" si="15"/>
        <v>430.43</v>
      </c>
      <c r="I504" s="42" t="str">
        <f>VLOOKUP(B504,'FOLHA RESUMIDA'!C:D,2,0)</f>
        <v>GILVANIA MARIA DE S MENDES</v>
      </c>
      <c r="L504" s="9"/>
      <c r="M504" s="9"/>
    </row>
    <row r="505" spans="1:13" s="40" customFormat="1">
      <c r="A505" s="76">
        <v>1</v>
      </c>
      <c r="B505" s="76">
        <v>3261</v>
      </c>
      <c r="C505" s="75" t="s">
        <v>379</v>
      </c>
      <c r="D505" s="78">
        <v>0</v>
      </c>
      <c r="E505" s="78">
        <v>0</v>
      </c>
      <c r="F505" s="78">
        <v>2439.2800000000002</v>
      </c>
      <c r="G505" s="78">
        <v>0</v>
      </c>
      <c r="H505" s="78">
        <f t="shared" si="15"/>
        <v>2439.2800000000002</v>
      </c>
      <c r="I505" s="42" t="str">
        <f>VLOOKUP(B505,'FOLHA RESUMIDA'!C:D,2,0)</f>
        <v>JOSE EDUARDO GUEDES DE ANDRADE</v>
      </c>
      <c r="L505" s="9"/>
      <c r="M505" s="9"/>
    </row>
    <row r="506" spans="1:13">
      <c r="A506" s="83" t="s">
        <v>495</v>
      </c>
      <c r="B506" s="83"/>
      <c r="C506" s="83"/>
      <c r="D506" s="86">
        <v>1733854.4399999988</v>
      </c>
      <c r="E506" s="85">
        <v>1120335.4799999991</v>
      </c>
      <c r="F506" s="69">
        <v>511076.78999999905</v>
      </c>
      <c r="G506" s="86">
        <v>613518.95999999973</v>
      </c>
      <c r="H506" s="85">
        <v>613518.95999999973</v>
      </c>
      <c r="I506" s="42" t="e">
        <f>VLOOKUP(B506,'FOLHA RESUMIDA'!C:D,2,0)</f>
        <v>#N/A</v>
      </c>
    </row>
    <row r="507" spans="1:13">
      <c r="A507" s="80"/>
      <c r="B507" s="80"/>
      <c r="C507" s="80"/>
      <c r="D507" s="87"/>
      <c r="E507" s="85"/>
      <c r="F507" s="68"/>
      <c r="G507" s="87"/>
      <c r="H507" s="85"/>
    </row>
    <row r="508" spans="1:13">
      <c r="A508" s="43"/>
      <c r="B508" s="43"/>
      <c r="C508" s="41"/>
      <c r="D508" s="44"/>
      <c r="E508" s="47"/>
      <c r="F508" s="47"/>
      <c r="G508" s="44"/>
      <c r="H508" s="26"/>
    </row>
    <row r="509" spans="1:13">
      <c r="A509" s="42"/>
      <c r="B509" s="42"/>
      <c r="C509" s="42"/>
      <c r="D509" s="45"/>
      <c r="E509" s="45"/>
      <c r="F509" s="47"/>
      <c r="G509" s="48"/>
      <c r="H509" s="48"/>
    </row>
    <row r="510" spans="1:13">
      <c r="A510" s="39"/>
      <c r="B510" s="39"/>
      <c r="C510" s="39"/>
      <c r="D510" s="46"/>
      <c r="E510" s="46"/>
      <c r="F510" s="46"/>
      <c r="G510" s="46"/>
    </row>
  </sheetData>
  <sortState ref="A5:H672">
    <sortCondition ref="B5:B672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FOLHA RESUMIDA</vt:lpstr>
      <vt:lpstr>FUNÇÃO</vt:lpstr>
      <vt:lpstr>SRA</vt:lpstr>
      <vt:lpstr>FÉRIAS</vt:lpstr>
      <vt:lpstr>MARÇO</vt:lpstr>
      <vt:lpstr>'FOLHA RESUMIDA'!Area_de_impressao</vt:lpstr>
      <vt:lpstr>'FOLHA RESUMIDA'!Titulos_de_impressao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 de Oliveira</dc:creator>
  <cp:lastModifiedBy>Thiago Santos de Oliveira</cp:lastModifiedBy>
  <cp:lastPrinted>2020-09-30T17:16:41Z</cp:lastPrinted>
  <dcterms:created xsi:type="dcterms:W3CDTF">2020-02-18T20:13:05Z</dcterms:created>
  <dcterms:modified xsi:type="dcterms:W3CDTF">2021-04-05T16:38:26Z</dcterms:modified>
</cp:coreProperties>
</file>