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 tabRatio="532"/>
  </bookViews>
  <sheets>
    <sheet name="FOLHA RESUMIDA" sheetId="4" r:id="rId1"/>
    <sheet name="FUNÇÃO" sheetId="5" r:id="rId2"/>
    <sheet name="SRA" sheetId="3" r:id="rId3"/>
    <sheet name="FÉRIAS" sheetId="6" r:id="rId4"/>
    <sheet name="FEVEREIRO" sheetId="2" r:id="rId5"/>
  </sheets>
  <externalReferences>
    <externalReference r:id="rId6"/>
  </externalReferences>
  <definedNames>
    <definedName name="_xlnm._FilterDatabase" localSheetId="4" hidden="1">FEVEREIRO!$A$5:$F$507</definedName>
    <definedName name="_xlnm._FilterDatabase" localSheetId="0" hidden="1">'FOLHA RESUMIDA'!$B$8:$M$514</definedName>
    <definedName name="_xlnm.Print_Area" localSheetId="0">'FOLHA RESUMIDA'!$B$1:$L$515</definedName>
    <definedName name="_xlnm.Print_Titles" localSheetId="0">'FOLHA RESUMIDA'!$1:$8</definedName>
  </definedNames>
  <calcPr calcId="125725"/>
</workbook>
</file>

<file path=xl/calcChain.xml><?xml version="1.0" encoding="utf-8"?>
<calcChain xmlns="http://schemas.openxmlformats.org/spreadsheetml/2006/main">
  <c r="S446" i="3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H36" i="4" s="1"/>
  <c r="S471" i="3"/>
  <c r="H37" i="4" s="1"/>
  <c r="S472" i="3"/>
  <c r="S473"/>
  <c r="S474"/>
  <c r="H40" i="4" s="1"/>
  <c r="S475" i="3"/>
  <c r="H41" i="4" s="1"/>
  <c r="S476" i="3"/>
  <c r="S477"/>
  <c r="S478"/>
  <c r="H44" i="4" s="1"/>
  <c r="S479" i="3"/>
  <c r="H48" i="4" s="1"/>
  <c r="S480" i="3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H46" i="4" s="1"/>
  <c r="S507" i="3"/>
  <c r="H47" i="4" s="1"/>
  <c r="S508" i="3"/>
  <c r="S445"/>
  <c r="T445"/>
  <c r="T446"/>
  <c r="T447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467"/>
  <c r="T468"/>
  <c r="T469"/>
  <c r="T470"/>
  <c r="I36" i="4" s="1"/>
  <c r="T471" i="3"/>
  <c r="I37" i="4" s="1"/>
  <c r="T472" i="3"/>
  <c r="T473"/>
  <c r="T474"/>
  <c r="I40" i="4" s="1"/>
  <c r="T475" i="3"/>
  <c r="I41" i="4" s="1"/>
  <c r="T476" i="3"/>
  <c r="T477"/>
  <c r="T478"/>
  <c r="I44" i="4" s="1"/>
  <c r="T479" i="3"/>
  <c r="I48" i="4" s="1"/>
  <c r="T480" i="3"/>
  <c r="T481"/>
  <c r="T482"/>
  <c r="T483"/>
  <c r="T484"/>
  <c r="T485"/>
  <c r="T486"/>
  <c r="T487"/>
  <c r="T488"/>
  <c r="T489"/>
  <c r="T490"/>
  <c r="T491"/>
  <c r="T492"/>
  <c r="T493"/>
  <c r="T494"/>
  <c r="T495"/>
  <c r="T496"/>
  <c r="T497"/>
  <c r="T498"/>
  <c r="T499"/>
  <c r="T500"/>
  <c r="T501"/>
  <c r="T502"/>
  <c r="T503"/>
  <c r="T504"/>
  <c r="T505"/>
  <c r="T506"/>
  <c r="I46" i="4" s="1"/>
  <c r="T507" i="3"/>
  <c r="I47" i="4" s="1"/>
  <c r="T508" i="3"/>
  <c r="T44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4"/>
  <c r="T435"/>
  <c r="T436"/>
  <c r="T437"/>
  <c r="T438"/>
  <c r="T439"/>
  <c r="T440"/>
  <c r="T441"/>
  <c r="T442"/>
  <c r="T443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T4"/>
  <c r="S4"/>
  <c r="M10" i="4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9"/>
  <c r="L39"/>
  <c r="L40"/>
  <c r="L41"/>
  <c r="L42"/>
  <c r="L43"/>
  <c r="L44"/>
  <c r="L45"/>
  <c r="L46"/>
  <c r="L47"/>
  <c r="L48"/>
  <c r="L49"/>
  <c r="L50"/>
  <c r="J36"/>
  <c r="J37"/>
  <c r="J38"/>
  <c r="J39"/>
  <c r="J40"/>
  <c r="J41"/>
  <c r="J42"/>
  <c r="J43"/>
  <c r="J44"/>
  <c r="J45"/>
  <c r="J46"/>
  <c r="J47"/>
  <c r="J48"/>
  <c r="J49"/>
  <c r="J50"/>
  <c r="J51"/>
  <c r="G36"/>
  <c r="G37"/>
  <c r="G38"/>
  <c r="G39"/>
  <c r="G40"/>
  <c r="G41"/>
  <c r="G42"/>
  <c r="G43"/>
  <c r="G44"/>
  <c r="G45"/>
  <c r="G46"/>
  <c r="G47"/>
  <c r="G48"/>
  <c r="E39"/>
  <c r="E40"/>
  <c r="E41"/>
  <c r="E42"/>
  <c r="E43"/>
  <c r="E44"/>
  <c r="E45"/>
  <c r="E46"/>
  <c r="E47"/>
  <c r="E48"/>
  <c r="B10"/>
  <c r="H35"/>
  <c r="H38"/>
  <c r="H39"/>
  <c r="H42"/>
  <c r="H43"/>
  <c r="H49"/>
  <c r="H45"/>
  <c r="I34"/>
  <c r="I35"/>
  <c r="I38"/>
  <c r="I39"/>
  <c r="I42"/>
  <c r="I43"/>
  <c r="I49"/>
  <c r="I45"/>
  <c r="G13" i="6"/>
  <c r="C13"/>
  <c r="D13" s="1"/>
  <c r="B13"/>
  <c r="G12"/>
  <c r="C12"/>
  <c r="D12" s="1"/>
  <c r="B12"/>
  <c r="G11"/>
  <c r="C11"/>
  <c r="D11" s="1"/>
  <c r="B11"/>
  <c r="G10"/>
  <c r="C10"/>
  <c r="D10" s="1"/>
  <c r="B10"/>
  <c r="G9"/>
  <c r="C9"/>
  <c r="D9" s="1"/>
  <c r="B9"/>
  <c r="G8"/>
  <c r="C8"/>
  <c r="D8" s="1"/>
  <c r="B8"/>
  <c r="G7"/>
  <c r="C7"/>
  <c r="D7" s="1"/>
  <c r="B7"/>
  <c r="G6"/>
  <c r="C6"/>
  <c r="D6" s="1"/>
  <c r="B6"/>
  <c r="G5"/>
  <c r="C5"/>
  <c r="D5" s="1"/>
  <c r="B5"/>
  <c r="G4"/>
  <c r="C4"/>
  <c r="D4" s="1"/>
  <c r="B4"/>
  <c r="K50" i="4" l="1"/>
  <c r="K46"/>
  <c r="K42"/>
  <c r="K49"/>
  <c r="K45"/>
  <c r="K41"/>
  <c r="K44"/>
  <c r="K48"/>
  <c r="K40"/>
  <c r="K47"/>
  <c r="K43"/>
  <c r="K39"/>
  <c r="G507" i="2"/>
  <c r="J69" i="4" l="1"/>
  <c r="J70"/>
  <c r="J71"/>
  <c r="J72"/>
  <c r="J73"/>
  <c r="I69"/>
  <c r="I70"/>
  <c r="I71"/>
  <c r="I72"/>
  <c r="I73"/>
  <c r="H69"/>
  <c r="H70"/>
  <c r="H71"/>
  <c r="H72"/>
  <c r="H73"/>
  <c r="H74"/>
  <c r="H75"/>
  <c r="G69"/>
  <c r="G70"/>
  <c r="G71"/>
  <c r="G72"/>
  <c r="G73"/>
  <c r="G74"/>
  <c r="E71"/>
  <c r="E72"/>
  <c r="E73"/>
  <c r="E66"/>
  <c r="G66"/>
  <c r="H66"/>
  <c r="I66"/>
  <c r="J66"/>
  <c r="J10" l="1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52"/>
  <c r="J53"/>
  <c r="J54"/>
  <c r="J55"/>
  <c r="J56"/>
  <c r="J57"/>
  <c r="J58"/>
  <c r="J59"/>
  <c r="J60"/>
  <c r="J61"/>
  <c r="J62"/>
  <c r="J63"/>
  <c r="J64"/>
  <c r="J65"/>
  <c r="J67"/>
  <c r="J68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50"/>
  <c r="I51"/>
  <c r="I52"/>
  <c r="I53"/>
  <c r="I54"/>
  <c r="I55"/>
  <c r="I56"/>
  <c r="I57"/>
  <c r="I58"/>
  <c r="I59"/>
  <c r="I60"/>
  <c r="I61"/>
  <c r="I62"/>
  <c r="I63"/>
  <c r="I64"/>
  <c r="I65"/>
  <c r="I67"/>
  <c r="I68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50"/>
  <c r="H51"/>
  <c r="H52"/>
  <c r="H53"/>
  <c r="H54"/>
  <c r="H55"/>
  <c r="H56"/>
  <c r="H57"/>
  <c r="H58"/>
  <c r="H59"/>
  <c r="H60"/>
  <c r="H61"/>
  <c r="H62"/>
  <c r="H63"/>
  <c r="H64"/>
  <c r="H65"/>
  <c r="H67"/>
  <c r="H68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G10" l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49"/>
  <c r="G50"/>
  <c r="G51"/>
  <c r="G52"/>
  <c r="G53"/>
  <c r="G54"/>
  <c r="G55"/>
  <c r="G56"/>
  <c r="G57"/>
  <c r="G58"/>
  <c r="G59"/>
  <c r="G60"/>
  <c r="G61"/>
  <c r="G62"/>
  <c r="G63"/>
  <c r="G64"/>
  <c r="G65"/>
  <c r="G67"/>
  <c r="G68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H5" i="2" l="1"/>
  <c r="H6"/>
  <c r="H7"/>
  <c r="H8"/>
  <c r="E8" s="1"/>
  <c r="H9"/>
  <c r="H10"/>
  <c r="E10" s="1"/>
  <c r="H11"/>
  <c r="E11" s="1"/>
  <c r="H12"/>
  <c r="E12" s="1"/>
  <c r="H13"/>
  <c r="H14"/>
  <c r="E14" s="1"/>
  <c r="H15"/>
  <c r="E15" s="1"/>
  <c r="H16"/>
  <c r="E16" s="1"/>
  <c r="H17"/>
  <c r="E17" s="1"/>
  <c r="H18"/>
  <c r="E18" s="1"/>
  <c r="H19"/>
  <c r="E19" s="1"/>
  <c r="H20"/>
  <c r="E20" s="1"/>
  <c r="H21"/>
  <c r="H22"/>
  <c r="E22" s="1"/>
  <c r="H23"/>
  <c r="E23" s="1"/>
  <c r="H24"/>
  <c r="E24" s="1"/>
  <c r="H25"/>
  <c r="H26"/>
  <c r="E26" s="1"/>
  <c r="H27"/>
  <c r="E27" s="1"/>
  <c r="H28"/>
  <c r="E28" s="1"/>
  <c r="H29"/>
  <c r="H30"/>
  <c r="E30" s="1"/>
  <c r="H31"/>
  <c r="E31" s="1"/>
  <c r="H32"/>
  <c r="E32" s="1"/>
  <c r="H33"/>
  <c r="H34"/>
  <c r="E34" s="1"/>
  <c r="H35"/>
  <c r="E35" s="1"/>
  <c r="H36"/>
  <c r="E36" s="1"/>
  <c r="H37"/>
  <c r="H38"/>
  <c r="E38" s="1"/>
  <c r="H39"/>
  <c r="E39" s="1"/>
  <c r="H40"/>
  <c r="E40" s="1"/>
  <c r="H41"/>
  <c r="H42"/>
  <c r="E42" s="1"/>
  <c r="H43"/>
  <c r="E43" s="1"/>
  <c r="H44"/>
  <c r="E44" s="1"/>
  <c r="H45"/>
  <c r="H46"/>
  <c r="E46" s="1"/>
  <c r="H47"/>
  <c r="E47" s="1"/>
  <c r="H48"/>
  <c r="E48" s="1"/>
  <c r="H49"/>
  <c r="H50"/>
  <c r="E50" s="1"/>
  <c r="H51"/>
  <c r="E51" s="1"/>
  <c r="H52"/>
  <c r="E52" s="1"/>
  <c r="H53"/>
  <c r="H54"/>
  <c r="E54" s="1"/>
  <c r="H55"/>
  <c r="E55" s="1"/>
  <c r="H56"/>
  <c r="E56" s="1"/>
  <c r="H57"/>
  <c r="H58"/>
  <c r="E58" s="1"/>
  <c r="H59"/>
  <c r="E59" s="1"/>
  <c r="H60"/>
  <c r="E60" s="1"/>
  <c r="H61"/>
  <c r="E61" s="1"/>
  <c r="H62"/>
  <c r="E62" s="1"/>
  <c r="H63"/>
  <c r="E63" s="1"/>
  <c r="H64"/>
  <c r="E64" s="1"/>
  <c r="H65"/>
  <c r="H66"/>
  <c r="E66" s="1"/>
  <c r="H67"/>
  <c r="E67" s="1"/>
  <c r="H68"/>
  <c r="E68" s="1"/>
  <c r="H69"/>
  <c r="H70"/>
  <c r="E70" s="1"/>
  <c r="H71"/>
  <c r="E71" s="1"/>
  <c r="H72"/>
  <c r="E72" s="1"/>
  <c r="H73"/>
  <c r="H74"/>
  <c r="E74" s="1"/>
  <c r="H75"/>
  <c r="E75" s="1"/>
  <c r="H76"/>
  <c r="E76" s="1"/>
  <c r="H77"/>
  <c r="H78"/>
  <c r="E78" s="1"/>
  <c r="H79"/>
  <c r="E79" s="1"/>
  <c r="H80"/>
  <c r="E80" s="1"/>
  <c r="H81"/>
  <c r="H82"/>
  <c r="E82" s="1"/>
  <c r="H83"/>
  <c r="E83" s="1"/>
  <c r="H84"/>
  <c r="E84" s="1"/>
  <c r="H85"/>
  <c r="H86"/>
  <c r="E86" s="1"/>
  <c r="H87"/>
  <c r="E87" s="1"/>
  <c r="H88"/>
  <c r="E88" s="1"/>
  <c r="H89"/>
  <c r="H90"/>
  <c r="E90" s="1"/>
  <c r="H91"/>
  <c r="E91" s="1"/>
  <c r="H92"/>
  <c r="E92" s="1"/>
  <c r="H93"/>
  <c r="H94"/>
  <c r="E94" s="1"/>
  <c r="H95"/>
  <c r="E95" s="1"/>
  <c r="H96"/>
  <c r="E96" s="1"/>
  <c r="H97"/>
  <c r="H98"/>
  <c r="E98" s="1"/>
  <c r="H99"/>
  <c r="E99" s="1"/>
  <c r="H100"/>
  <c r="E100" s="1"/>
  <c r="H101"/>
  <c r="H102"/>
  <c r="E102" s="1"/>
  <c r="H103"/>
  <c r="E103" s="1"/>
  <c r="H104"/>
  <c r="E104" s="1"/>
  <c r="H105"/>
  <c r="H106"/>
  <c r="E106" s="1"/>
  <c r="H107"/>
  <c r="E107" s="1"/>
  <c r="H108"/>
  <c r="E108" s="1"/>
  <c r="H109"/>
  <c r="H110"/>
  <c r="E110" s="1"/>
  <c r="H111"/>
  <c r="E111" s="1"/>
  <c r="H112"/>
  <c r="E112" s="1"/>
  <c r="H113"/>
  <c r="H114"/>
  <c r="E114" s="1"/>
  <c r="H115"/>
  <c r="E115" s="1"/>
  <c r="H116"/>
  <c r="E116" s="1"/>
  <c r="H117"/>
  <c r="H118"/>
  <c r="E118" s="1"/>
  <c r="H119"/>
  <c r="E119" s="1"/>
  <c r="H120"/>
  <c r="E120" s="1"/>
  <c r="H121"/>
  <c r="H122"/>
  <c r="E122" s="1"/>
  <c r="H123"/>
  <c r="E123" s="1"/>
  <c r="H124"/>
  <c r="E124" s="1"/>
  <c r="H125"/>
  <c r="H126"/>
  <c r="E126" s="1"/>
  <c r="H127"/>
  <c r="E127" s="1"/>
  <c r="H128"/>
  <c r="E128" s="1"/>
  <c r="H129"/>
  <c r="H130"/>
  <c r="E130" s="1"/>
  <c r="H131"/>
  <c r="E131" s="1"/>
  <c r="H132"/>
  <c r="E132" s="1"/>
  <c r="H133"/>
  <c r="H134"/>
  <c r="E134" s="1"/>
  <c r="H135"/>
  <c r="E135" s="1"/>
  <c r="H136"/>
  <c r="E136" s="1"/>
  <c r="H137"/>
  <c r="H138"/>
  <c r="E138" s="1"/>
  <c r="H139"/>
  <c r="E139" s="1"/>
  <c r="H140"/>
  <c r="E140" s="1"/>
  <c r="H141"/>
  <c r="E141" s="1"/>
  <c r="H142"/>
  <c r="E142" s="1"/>
  <c r="H143"/>
  <c r="E143" s="1"/>
  <c r="H144"/>
  <c r="E144" s="1"/>
  <c r="H145"/>
  <c r="H146"/>
  <c r="E146" s="1"/>
  <c r="H147"/>
  <c r="E147" s="1"/>
  <c r="H148"/>
  <c r="E148" s="1"/>
  <c r="H149"/>
  <c r="H150"/>
  <c r="E150" s="1"/>
  <c r="H151"/>
  <c r="E151" s="1"/>
  <c r="H152"/>
  <c r="E152" s="1"/>
  <c r="H153"/>
  <c r="H154"/>
  <c r="E154" s="1"/>
  <c r="H155"/>
  <c r="E155" s="1"/>
  <c r="H156"/>
  <c r="E156" s="1"/>
  <c r="H157"/>
  <c r="H158"/>
  <c r="E158" s="1"/>
  <c r="H159"/>
  <c r="E159" s="1"/>
  <c r="H160"/>
  <c r="E160" s="1"/>
  <c r="H161"/>
  <c r="H162"/>
  <c r="E162" s="1"/>
  <c r="H163"/>
  <c r="E163" s="1"/>
  <c r="H164"/>
  <c r="E164" s="1"/>
  <c r="H165"/>
  <c r="H166"/>
  <c r="E166" s="1"/>
  <c r="H167"/>
  <c r="E167" s="1"/>
  <c r="H168"/>
  <c r="E168" s="1"/>
  <c r="H169"/>
  <c r="H170"/>
  <c r="E170" s="1"/>
  <c r="H171"/>
  <c r="E171" s="1"/>
  <c r="H172"/>
  <c r="E172" s="1"/>
  <c r="H173"/>
  <c r="H174"/>
  <c r="E174" s="1"/>
  <c r="H175"/>
  <c r="E175" s="1"/>
  <c r="H176"/>
  <c r="E176" s="1"/>
  <c r="H177"/>
  <c r="H178"/>
  <c r="E178" s="1"/>
  <c r="H179"/>
  <c r="E179" s="1"/>
  <c r="H180"/>
  <c r="E180" s="1"/>
  <c r="H181"/>
  <c r="H182"/>
  <c r="E182" s="1"/>
  <c r="H183"/>
  <c r="E183" s="1"/>
  <c r="H184"/>
  <c r="E184" s="1"/>
  <c r="H185"/>
  <c r="H186"/>
  <c r="E186" s="1"/>
  <c r="H187"/>
  <c r="E187" s="1"/>
  <c r="H188"/>
  <c r="E188" s="1"/>
  <c r="H189"/>
  <c r="H190"/>
  <c r="E190" s="1"/>
  <c r="H191"/>
  <c r="E191" s="1"/>
  <c r="H192"/>
  <c r="E192" s="1"/>
  <c r="H193"/>
  <c r="H194"/>
  <c r="E194" s="1"/>
  <c r="H195"/>
  <c r="E195" s="1"/>
  <c r="H196"/>
  <c r="E196" s="1"/>
  <c r="H197"/>
  <c r="H198"/>
  <c r="E198" s="1"/>
  <c r="H199"/>
  <c r="E199" s="1"/>
  <c r="H200"/>
  <c r="E200" s="1"/>
  <c r="H201"/>
  <c r="H202"/>
  <c r="E202" s="1"/>
  <c r="H203"/>
  <c r="E203" s="1"/>
  <c r="H204"/>
  <c r="E204" s="1"/>
  <c r="H205"/>
  <c r="H206"/>
  <c r="E206" s="1"/>
  <c r="H207"/>
  <c r="E207" s="1"/>
  <c r="H208"/>
  <c r="E208" s="1"/>
  <c r="H209"/>
  <c r="H210"/>
  <c r="E210" s="1"/>
  <c r="H211"/>
  <c r="E211" s="1"/>
  <c r="H212"/>
  <c r="E212" s="1"/>
  <c r="H213"/>
  <c r="H214"/>
  <c r="E214" s="1"/>
  <c r="H215"/>
  <c r="E215" s="1"/>
  <c r="H216"/>
  <c r="E216" s="1"/>
  <c r="H217"/>
  <c r="H218"/>
  <c r="E218" s="1"/>
  <c r="H219"/>
  <c r="E219" s="1"/>
  <c r="H220"/>
  <c r="E220" s="1"/>
  <c r="H221"/>
  <c r="H222"/>
  <c r="E222" s="1"/>
  <c r="H223"/>
  <c r="E223" s="1"/>
  <c r="H224"/>
  <c r="E224" s="1"/>
  <c r="H225"/>
  <c r="H226"/>
  <c r="E226" s="1"/>
  <c r="H227"/>
  <c r="E227" s="1"/>
  <c r="H228"/>
  <c r="E228" s="1"/>
  <c r="H229"/>
  <c r="H230"/>
  <c r="E230" s="1"/>
  <c r="H231"/>
  <c r="E231" s="1"/>
  <c r="H232"/>
  <c r="E232" s="1"/>
  <c r="H233"/>
  <c r="H234"/>
  <c r="E234" s="1"/>
  <c r="H235"/>
  <c r="E235" s="1"/>
  <c r="H236"/>
  <c r="E236" s="1"/>
  <c r="H237"/>
  <c r="H238"/>
  <c r="E238" s="1"/>
  <c r="H239"/>
  <c r="E239" s="1"/>
  <c r="H240"/>
  <c r="E240" s="1"/>
  <c r="H241"/>
  <c r="H242"/>
  <c r="E242" s="1"/>
  <c r="H243"/>
  <c r="E243" s="1"/>
  <c r="H244"/>
  <c r="E244" s="1"/>
  <c r="H245"/>
  <c r="H246"/>
  <c r="E246" s="1"/>
  <c r="H247"/>
  <c r="E247" s="1"/>
  <c r="H248"/>
  <c r="E248" s="1"/>
  <c r="H249"/>
  <c r="H250"/>
  <c r="E250" s="1"/>
  <c r="H251"/>
  <c r="E251" s="1"/>
  <c r="H252"/>
  <c r="E252" s="1"/>
  <c r="H253"/>
  <c r="H254"/>
  <c r="E254" s="1"/>
  <c r="H255"/>
  <c r="E255" s="1"/>
  <c r="H256"/>
  <c r="E256" s="1"/>
  <c r="H257"/>
  <c r="H258"/>
  <c r="E258" s="1"/>
  <c r="H259"/>
  <c r="E259" s="1"/>
  <c r="H260"/>
  <c r="E260" s="1"/>
  <c r="H261"/>
  <c r="H262"/>
  <c r="E262" s="1"/>
  <c r="H263"/>
  <c r="E263" s="1"/>
  <c r="H264"/>
  <c r="E264" s="1"/>
  <c r="H265"/>
  <c r="H266"/>
  <c r="E266" s="1"/>
  <c r="H267"/>
  <c r="E267" s="1"/>
  <c r="H268"/>
  <c r="E268" s="1"/>
  <c r="H269"/>
  <c r="H270"/>
  <c r="E270" s="1"/>
  <c r="H271"/>
  <c r="E271" s="1"/>
  <c r="H272"/>
  <c r="E272" s="1"/>
  <c r="H273"/>
  <c r="E273" s="1"/>
  <c r="H274"/>
  <c r="E274" s="1"/>
  <c r="H275"/>
  <c r="E275" s="1"/>
  <c r="H276"/>
  <c r="E276" s="1"/>
  <c r="H277"/>
  <c r="H278"/>
  <c r="E278" s="1"/>
  <c r="H279"/>
  <c r="E279" s="1"/>
  <c r="H280"/>
  <c r="E280" s="1"/>
  <c r="H281"/>
  <c r="H282"/>
  <c r="E282" s="1"/>
  <c r="H283"/>
  <c r="E283" s="1"/>
  <c r="H284"/>
  <c r="E284" s="1"/>
  <c r="H285"/>
  <c r="H286"/>
  <c r="E286" s="1"/>
  <c r="H287"/>
  <c r="E287" s="1"/>
  <c r="H288"/>
  <c r="E288" s="1"/>
  <c r="H289"/>
  <c r="H290"/>
  <c r="E290" s="1"/>
  <c r="H291"/>
  <c r="E291" s="1"/>
  <c r="H292"/>
  <c r="E292" s="1"/>
  <c r="H293"/>
  <c r="H294"/>
  <c r="E294" s="1"/>
  <c r="H295"/>
  <c r="E295" s="1"/>
  <c r="H296"/>
  <c r="E296" s="1"/>
  <c r="H297"/>
  <c r="H298"/>
  <c r="E298" s="1"/>
  <c r="H299"/>
  <c r="E299" s="1"/>
  <c r="H300"/>
  <c r="E300" s="1"/>
  <c r="H301"/>
  <c r="H302"/>
  <c r="E302" s="1"/>
  <c r="H303"/>
  <c r="E303" s="1"/>
  <c r="H304"/>
  <c r="E304" s="1"/>
  <c r="H305"/>
  <c r="H306"/>
  <c r="E306" s="1"/>
  <c r="H307"/>
  <c r="E307" s="1"/>
  <c r="H308"/>
  <c r="E308" s="1"/>
  <c r="H309"/>
  <c r="H310"/>
  <c r="E310" s="1"/>
  <c r="H311"/>
  <c r="E311" s="1"/>
  <c r="H312"/>
  <c r="E312" s="1"/>
  <c r="H313"/>
  <c r="H314"/>
  <c r="E314" s="1"/>
  <c r="H315"/>
  <c r="E315" s="1"/>
  <c r="H316"/>
  <c r="E316" s="1"/>
  <c r="H317"/>
  <c r="H318"/>
  <c r="E318" s="1"/>
  <c r="H319"/>
  <c r="E319" s="1"/>
  <c r="H320"/>
  <c r="E320" s="1"/>
  <c r="H321"/>
  <c r="H322"/>
  <c r="E322" s="1"/>
  <c r="H323"/>
  <c r="E323" s="1"/>
  <c r="H324"/>
  <c r="E324" s="1"/>
  <c r="H325"/>
  <c r="H326"/>
  <c r="E326" s="1"/>
  <c r="H327"/>
  <c r="E327" s="1"/>
  <c r="H328"/>
  <c r="E328" s="1"/>
  <c r="H329"/>
  <c r="H330"/>
  <c r="E330" s="1"/>
  <c r="H331"/>
  <c r="E331" s="1"/>
  <c r="H332"/>
  <c r="E332" s="1"/>
  <c r="H333"/>
  <c r="H334"/>
  <c r="E334" s="1"/>
  <c r="H335"/>
  <c r="E335" s="1"/>
  <c r="H336"/>
  <c r="E336" s="1"/>
  <c r="H337"/>
  <c r="H338"/>
  <c r="E338" s="1"/>
  <c r="H339"/>
  <c r="E339" s="1"/>
  <c r="H340"/>
  <c r="E340" s="1"/>
  <c r="H341"/>
  <c r="H342"/>
  <c r="E342" s="1"/>
  <c r="H343"/>
  <c r="E343" s="1"/>
  <c r="H344"/>
  <c r="E344" s="1"/>
  <c r="H345"/>
  <c r="H346"/>
  <c r="E346" s="1"/>
  <c r="H347"/>
  <c r="E347" s="1"/>
  <c r="H348"/>
  <c r="E348" s="1"/>
  <c r="H349"/>
  <c r="H350"/>
  <c r="E350" s="1"/>
  <c r="H351"/>
  <c r="E351" s="1"/>
  <c r="H352"/>
  <c r="E352" s="1"/>
  <c r="H353"/>
  <c r="H354"/>
  <c r="E354" s="1"/>
  <c r="H355"/>
  <c r="E355" s="1"/>
  <c r="H356"/>
  <c r="E356" s="1"/>
  <c r="H357"/>
  <c r="H358"/>
  <c r="E358" s="1"/>
  <c r="H359"/>
  <c r="E359" s="1"/>
  <c r="H360"/>
  <c r="E360" s="1"/>
  <c r="H361"/>
  <c r="H362"/>
  <c r="E362" s="1"/>
  <c r="H363"/>
  <c r="E363" s="1"/>
  <c r="H364"/>
  <c r="E364" s="1"/>
  <c r="H365"/>
  <c r="H366"/>
  <c r="E366" s="1"/>
  <c r="H367"/>
  <c r="E367" s="1"/>
  <c r="H368"/>
  <c r="E368" s="1"/>
  <c r="H369"/>
  <c r="E369" s="1"/>
  <c r="H370"/>
  <c r="E370" s="1"/>
  <c r="H371"/>
  <c r="E371" s="1"/>
  <c r="H372"/>
  <c r="E372" s="1"/>
  <c r="H373"/>
  <c r="H374"/>
  <c r="E374" s="1"/>
  <c r="H375"/>
  <c r="E375" s="1"/>
  <c r="H376"/>
  <c r="E376" s="1"/>
  <c r="H377"/>
  <c r="H378"/>
  <c r="E378" s="1"/>
  <c r="H379"/>
  <c r="E379" s="1"/>
  <c r="H380"/>
  <c r="E380" s="1"/>
  <c r="H381"/>
  <c r="H382"/>
  <c r="E382" s="1"/>
  <c r="H383"/>
  <c r="E383" s="1"/>
  <c r="H384"/>
  <c r="E384" s="1"/>
  <c r="H385"/>
  <c r="H386"/>
  <c r="E386" s="1"/>
  <c r="H387"/>
  <c r="E387" s="1"/>
  <c r="H388"/>
  <c r="E388" s="1"/>
  <c r="H389"/>
  <c r="H390"/>
  <c r="E390" s="1"/>
  <c r="H391"/>
  <c r="E391" s="1"/>
  <c r="H392"/>
  <c r="E392" s="1"/>
  <c r="H393"/>
  <c r="E393" s="1"/>
  <c r="H394"/>
  <c r="E394" s="1"/>
  <c r="H395"/>
  <c r="E395" s="1"/>
  <c r="H396"/>
  <c r="E396" s="1"/>
  <c r="H397"/>
  <c r="H398"/>
  <c r="E398" s="1"/>
  <c r="H399"/>
  <c r="E399" s="1"/>
  <c r="H400"/>
  <c r="E400" s="1"/>
  <c r="H401"/>
  <c r="H402"/>
  <c r="E402" s="1"/>
  <c r="H403"/>
  <c r="E403" s="1"/>
  <c r="H404"/>
  <c r="E404" s="1"/>
  <c r="H405"/>
  <c r="H406"/>
  <c r="E406" s="1"/>
  <c r="H407"/>
  <c r="E407" s="1"/>
  <c r="H408"/>
  <c r="E408" s="1"/>
  <c r="H409"/>
  <c r="H410"/>
  <c r="E410" s="1"/>
  <c r="H411"/>
  <c r="E411" s="1"/>
  <c r="H412"/>
  <c r="E412" s="1"/>
  <c r="H413"/>
  <c r="H414"/>
  <c r="E414" s="1"/>
  <c r="H415"/>
  <c r="E415" s="1"/>
  <c r="H416"/>
  <c r="E416" s="1"/>
  <c r="H417"/>
  <c r="H418"/>
  <c r="E418" s="1"/>
  <c r="H419"/>
  <c r="E419" s="1"/>
  <c r="H420"/>
  <c r="E420" s="1"/>
  <c r="H421"/>
  <c r="H422"/>
  <c r="E422" s="1"/>
  <c r="H423"/>
  <c r="E423" s="1"/>
  <c r="H424"/>
  <c r="E424" s="1"/>
  <c r="H425"/>
  <c r="H426"/>
  <c r="E426" s="1"/>
  <c r="H427"/>
  <c r="E427" s="1"/>
  <c r="H428"/>
  <c r="E428" s="1"/>
  <c r="H429"/>
  <c r="H430"/>
  <c r="E430" s="1"/>
  <c r="H431"/>
  <c r="E431" s="1"/>
  <c r="H432"/>
  <c r="E432" s="1"/>
  <c r="H433"/>
  <c r="H434"/>
  <c r="E434" s="1"/>
  <c r="H435"/>
  <c r="E435" s="1"/>
  <c r="H436"/>
  <c r="E436" s="1"/>
  <c r="H437"/>
  <c r="H438"/>
  <c r="E438" s="1"/>
  <c r="H439"/>
  <c r="E439" s="1"/>
  <c r="H440"/>
  <c r="H441"/>
  <c r="E441" s="1"/>
  <c r="H442"/>
  <c r="E442" s="1"/>
  <c r="H443"/>
  <c r="E443" s="1"/>
  <c r="H444"/>
  <c r="E444" s="1"/>
  <c r="H445"/>
  <c r="H446"/>
  <c r="E446" s="1"/>
  <c r="H447"/>
  <c r="E447" s="1"/>
  <c r="H448"/>
  <c r="E448" s="1"/>
  <c r="H449"/>
  <c r="H450"/>
  <c r="E450" s="1"/>
  <c r="H451"/>
  <c r="E451" s="1"/>
  <c r="H452"/>
  <c r="E452" s="1"/>
  <c r="H453"/>
  <c r="H454"/>
  <c r="E454" s="1"/>
  <c r="H455"/>
  <c r="E455" s="1"/>
  <c r="H456"/>
  <c r="E456" s="1"/>
  <c r="H457"/>
  <c r="H458"/>
  <c r="E458" s="1"/>
  <c r="H459"/>
  <c r="E459" s="1"/>
  <c r="H460"/>
  <c r="H461"/>
  <c r="H462"/>
  <c r="E462" s="1"/>
  <c r="H463"/>
  <c r="E463" s="1"/>
  <c r="H464"/>
  <c r="E464" s="1"/>
  <c r="H465"/>
  <c r="H466"/>
  <c r="E466" s="1"/>
  <c r="H467"/>
  <c r="E467" s="1"/>
  <c r="H468"/>
  <c r="E468" s="1"/>
  <c r="H469"/>
  <c r="H470"/>
  <c r="E470" s="1"/>
  <c r="H471"/>
  <c r="E471" s="1"/>
  <c r="H472"/>
  <c r="E472" s="1"/>
  <c r="H473"/>
  <c r="H474"/>
  <c r="E474" s="1"/>
  <c r="H475"/>
  <c r="E475" s="1"/>
  <c r="H476"/>
  <c r="E476" s="1"/>
  <c r="H477"/>
  <c r="H478"/>
  <c r="E478" s="1"/>
  <c r="H479"/>
  <c r="E479" s="1"/>
  <c r="H480"/>
  <c r="E480" s="1"/>
  <c r="H481"/>
  <c r="H482"/>
  <c r="E482" s="1"/>
  <c r="H483"/>
  <c r="E483" s="1"/>
  <c r="H484"/>
  <c r="E484" s="1"/>
  <c r="H485"/>
  <c r="H486"/>
  <c r="E486" s="1"/>
  <c r="H487"/>
  <c r="E487" s="1"/>
  <c r="H488"/>
  <c r="E488" s="1"/>
  <c r="H489"/>
  <c r="H490"/>
  <c r="E490" s="1"/>
  <c r="H491"/>
  <c r="E491" s="1"/>
  <c r="H492"/>
  <c r="E492" s="1"/>
  <c r="H493"/>
  <c r="H494"/>
  <c r="H495"/>
  <c r="E495" s="1"/>
  <c r="H496"/>
  <c r="E496" s="1"/>
  <c r="H497"/>
  <c r="E497" s="1"/>
  <c r="H498"/>
  <c r="E498" s="1"/>
  <c r="H499"/>
  <c r="E499" s="1"/>
  <c r="H500"/>
  <c r="E500" s="1"/>
  <c r="H501"/>
  <c r="H502"/>
  <c r="H503"/>
  <c r="E503" s="1"/>
  <c r="H504"/>
  <c r="E504" s="1"/>
  <c r="H505"/>
  <c r="E505" s="1"/>
  <c r="H506"/>
  <c r="I18"/>
  <c r="I19"/>
  <c r="I20"/>
  <c r="I21"/>
  <c r="I22"/>
  <c r="I23"/>
  <c r="I24"/>
  <c r="I25"/>
  <c r="I26"/>
  <c r="I27"/>
  <c r="I28"/>
  <c r="I29"/>
  <c r="L73" i="4" l="1"/>
  <c r="K73" s="1"/>
  <c r="E5" i="2"/>
  <c r="L75" i="4"/>
  <c r="K75" s="1"/>
  <c r="E7" i="2"/>
  <c r="L81" i="4"/>
  <c r="K81" s="1"/>
  <c r="E13" i="2"/>
  <c r="L77" i="4"/>
  <c r="K77" s="1"/>
  <c r="E9" i="2"/>
  <c r="L74" i="4"/>
  <c r="K74" s="1"/>
  <c r="E6" i="2"/>
  <c r="L71" i="4"/>
  <c r="K71" s="1"/>
  <c r="E501" i="2"/>
  <c r="L64" i="4"/>
  <c r="K64" s="1"/>
  <c r="E493" i="2"/>
  <c r="L506" i="4"/>
  <c r="K506" s="1"/>
  <c r="E485" i="2"/>
  <c r="L59" i="4"/>
  <c r="K59" s="1"/>
  <c r="E477" i="2"/>
  <c r="L54" i="4"/>
  <c r="K54" s="1"/>
  <c r="E469" i="2"/>
  <c r="E461"/>
  <c r="E453"/>
  <c r="L31" i="4"/>
  <c r="K31" s="1"/>
  <c r="E445" i="2"/>
  <c r="L487" i="4"/>
  <c r="K487" s="1"/>
  <c r="E437" i="2"/>
  <c r="L485" i="4"/>
  <c r="K485" s="1"/>
  <c r="E429" i="2"/>
  <c r="L477" i="4"/>
  <c r="K477" s="1"/>
  <c r="E421" i="2"/>
  <c r="L469" i="4"/>
  <c r="K469" s="1"/>
  <c r="E413" i="2"/>
  <c r="L461" i="4"/>
  <c r="K461" s="1"/>
  <c r="E405" i="2"/>
  <c r="L447" i="4"/>
  <c r="K447" s="1"/>
  <c r="E389" i="2"/>
  <c r="L439" i="4"/>
  <c r="K439" s="1"/>
  <c r="E381" i="2"/>
  <c r="L431" i="4"/>
  <c r="K431" s="1"/>
  <c r="E373" i="2"/>
  <c r="L423" i="4"/>
  <c r="K423" s="1"/>
  <c r="E365" i="2"/>
  <c r="L415" i="4"/>
  <c r="K415" s="1"/>
  <c r="E357" i="2"/>
  <c r="L407" i="4"/>
  <c r="K407" s="1"/>
  <c r="E349" i="2"/>
  <c r="L20" i="4"/>
  <c r="K20" s="1"/>
  <c r="E341" i="2"/>
  <c r="L392" i="4"/>
  <c r="K392" s="1"/>
  <c r="E333" i="2"/>
  <c r="L384" i="4"/>
  <c r="K384" s="1"/>
  <c r="E325" i="2"/>
  <c r="L376" i="4"/>
  <c r="K376" s="1"/>
  <c r="E317" i="2"/>
  <c r="L368" i="4"/>
  <c r="K368" s="1"/>
  <c r="E309" i="2"/>
  <c r="L360" i="4"/>
  <c r="K360" s="1"/>
  <c r="E301" i="2"/>
  <c r="L352" i="4"/>
  <c r="K352" s="1"/>
  <c r="E293" i="2"/>
  <c r="L339" i="4"/>
  <c r="K339" s="1"/>
  <c r="E281" i="2"/>
  <c r="L323" i="4"/>
  <c r="K323" s="1"/>
  <c r="E265" i="2"/>
  <c r="L314" i="4"/>
  <c r="K314" s="1"/>
  <c r="E257" i="2"/>
  <c r="L19" i="4"/>
  <c r="K19" s="1"/>
  <c r="E249" i="2"/>
  <c r="L299" i="4"/>
  <c r="K299" s="1"/>
  <c r="E241" i="2"/>
  <c r="L291" i="4"/>
  <c r="K291" s="1"/>
  <c r="E233" i="2"/>
  <c r="L283" i="4"/>
  <c r="K283" s="1"/>
  <c r="E225" i="2"/>
  <c r="L271" i="4"/>
  <c r="K271" s="1"/>
  <c r="E213" i="2"/>
  <c r="L263" i="4"/>
  <c r="K263" s="1"/>
  <c r="E205" i="2"/>
  <c r="L255" i="4"/>
  <c r="K255" s="1"/>
  <c r="E197" i="2"/>
  <c r="L247" i="4"/>
  <c r="K247" s="1"/>
  <c r="E189" i="2"/>
  <c r="L244" i="4"/>
  <c r="K244" s="1"/>
  <c r="E181" i="2"/>
  <c r="L236" i="4"/>
  <c r="K236" s="1"/>
  <c r="E173" i="2"/>
  <c r="L228" i="4"/>
  <c r="K228" s="1"/>
  <c r="E165" i="2"/>
  <c r="L220" i="4"/>
  <c r="K220" s="1"/>
  <c r="E157" i="2"/>
  <c r="L212" i="4"/>
  <c r="K212" s="1"/>
  <c r="E149" i="2"/>
  <c r="L13" i="4"/>
  <c r="K13" s="1"/>
  <c r="E145" i="2"/>
  <c r="L202" i="4"/>
  <c r="K202" s="1"/>
  <c r="E133" i="2"/>
  <c r="L194" i="4"/>
  <c r="K194" s="1"/>
  <c r="E125" i="2"/>
  <c r="L182" i="4"/>
  <c r="K182" s="1"/>
  <c r="E113" i="2"/>
  <c r="L173" i="4"/>
  <c r="K173" s="1"/>
  <c r="E105" i="2"/>
  <c r="L165" i="4"/>
  <c r="K165" s="1"/>
  <c r="E97" i="2"/>
  <c r="L157" i="4"/>
  <c r="K157" s="1"/>
  <c r="E89" i="2"/>
  <c r="L149" i="4"/>
  <c r="K149" s="1"/>
  <c r="E81" i="2"/>
  <c r="L141" i="4"/>
  <c r="K141" s="1"/>
  <c r="E73" i="2"/>
  <c r="L117" i="4"/>
  <c r="K117" s="1"/>
  <c r="E49" i="2"/>
  <c r="L113" i="4"/>
  <c r="K113" s="1"/>
  <c r="E45" i="2"/>
  <c r="L105" i="4"/>
  <c r="K105" s="1"/>
  <c r="E37" i="2"/>
  <c r="L101" i="4"/>
  <c r="K101" s="1"/>
  <c r="E33" i="2"/>
  <c r="L97" i="4"/>
  <c r="K97" s="1"/>
  <c r="E29" i="2"/>
  <c r="L93" i="4"/>
  <c r="K93" s="1"/>
  <c r="E25" i="2"/>
  <c r="L89" i="4"/>
  <c r="K89" s="1"/>
  <c r="E21" i="2"/>
  <c r="L70" i="4"/>
  <c r="K70" s="1"/>
  <c r="E506" i="2"/>
  <c r="L510" i="4"/>
  <c r="K510" s="1"/>
  <c r="E489" i="2"/>
  <c r="L502" i="4"/>
  <c r="K502" s="1"/>
  <c r="E481" i="2"/>
  <c r="L498" i="4"/>
  <c r="K498" s="1"/>
  <c r="E473" i="2"/>
  <c r="L496" i="4"/>
  <c r="K496" s="1"/>
  <c r="E465" i="2"/>
  <c r="E457"/>
  <c r="L35" i="4"/>
  <c r="K35" s="1"/>
  <c r="E449" i="2"/>
  <c r="L27" i="4"/>
  <c r="K27" s="1"/>
  <c r="E433" i="2"/>
  <c r="L481" i="4"/>
  <c r="K481" s="1"/>
  <c r="E425" i="2"/>
  <c r="L473" i="4"/>
  <c r="K473" s="1"/>
  <c r="E417" i="2"/>
  <c r="L465" i="4"/>
  <c r="K465" s="1"/>
  <c r="E409" i="2"/>
  <c r="L457" i="4"/>
  <c r="K457" s="1"/>
  <c r="E401" i="2"/>
  <c r="L454" i="4"/>
  <c r="K454" s="1"/>
  <c r="E397" i="2"/>
  <c r="L443" i="4"/>
  <c r="K443" s="1"/>
  <c r="E385" i="2"/>
  <c r="L435" i="4"/>
  <c r="K435" s="1"/>
  <c r="E377" i="2"/>
  <c r="L419" i="4"/>
  <c r="K419" s="1"/>
  <c r="E361" i="2"/>
  <c r="L411" i="4"/>
  <c r="K411" s="1"/>
  <c r="E353" i="2"/>
  <c r="L403" i="4"/>
  <c r="K403" s="1"/>
  <c r="E345" i="2"/>
  <c r="L396" i="4"/>
  <c r="K396" s="1"/>
  <c r="E337" i="2"/>
  <c r="L388" i="4"/>
  <c r="K388" s="1"/>
  <c r="E329" i="2"/>
  <c r="L380" i="4"/>
  <c r="K380" s="1"/>
  <c r="E321" i="2"/>
  <c r="L372" i="4"/>
  <c r="K372" s="1"/>
  <c r="E313" i="2"/>
  <c r="L364" i="4"/>
  <c r="K364" s="1"/>
  <c r="E305" i="2"/>
  <c r="L356" i="4"/>
  <c r="K356" s="1"/>
  <c r="E297" i="2"/>
  <c r="L348" i="4"/>
  <c r="K348" s="1"/>
  <c r="E289" i="2"/>
  <c r="L343" i="4"/>
  <c r="K343" s="1"/>
  <c r="E285" i="2"/>
  <c r="L335" i="4"/>
  <c r="K335" s="1"/>
  <c r="E277" i="2"/>
  <c r="L327" i="4"/>
  <c r="K327" s="1"/>
  <c r="E269" i="2"/>
  <c r="L319" i="4"/>
  <c r="K319" s="1"/>
  <c r="E261" i="2"/>
  <c r="L310" i="4"/>
  <c r="K310" s="1"/>
  <c r="E253" i="2"/>
  <c r="L303" i="4"/>
  <c r="K303" s="1"/>
  <c r="E245" i="2"/>
  <c r="L295" i="4"/>
  <c r="K295" s="1"/>
  <c r="E237" i="2"/>
  <c r="L287" i="4"/>
  <c r="K287" s="1"/>
  <c r="E229" i="2"/>
  <c r="L279" i="4"/>
  <c r="K279" s="1"/>
  <c r="E221" i="2"/>
  <c r="L275" i="4"/>
  <c r="K275" s="1"/>
  <c r="E217" i="2"/>
  <c r="L267" i="4"/>
  <c r="K267" s="1"/>
  <c r="E209" i="2"/>
  <c r="L259" i="4"/>
  <c r="K259" s="1"/>
  <c r="E201" i="2"/>
  <c r="L251" i="4"/>
  <c r="K251" s="1"/>
  <c r="E193" i="2"/>
  <c r="L16" i="4"/>
  <c r="K16" s="1"/>
  <c r="E185" i="2"/>
  <c r="L240" i="4"/>
  <c r="K240" s="1"/>
  <c r="E177" i="2"/>
  <c r="L232" i="4"/>
  <c r="K232" s="1"/>
  <c r="E169" i="2"/>
  <c r="L224" i="4"/>
  <c r="K224" s="1"/>
  <c r="E161" i="2"/>
  <c r="L216" i="4"/>
  <c r="K216" s="1"/>
  <c r="E153" i="2"/>
  <c r="L206" i="4"/>
  <c r="K206" s="1"/>
  <c r="E137" i="2"/>
  <c r="L198" i="4"/>
  <c r="K198" s="1"/>
  <c r="E129" i="2"/>
  <c r="L190" i="4"/>
  <c r="K190" s="1"/>
  <c r="E121" i="2"/>
  <c r="L186" i="4"/>
  <c r="K186" s="1"/>
  <c r="E117" i="2"/>
  <c r="L178" i="4"/>
  <c r="K178" s="1"/>
  <c r="E109" i="2"/>
  <c r="L169" i="4"/>
  <c r="K169" s="1"/>
  <c r="E101" i="2"/>
  <c r="L161" i="4"/>
  <c r="K161" s="1"/>
  <c r="E93" i="2"/>
  <c r="L153" i="4"/>
  <c r="K153" s="1"/>
  <c r="E85" i="2"/>
  <c r="L145" i="4"/>
  <c r="K145" s="1"/>
  <c r="E77" i="2"/>
  <c r="L137" i="4"/>
  <c r="K137" s="1"/>
  <c r="E69" i="2"/>
  <c r="L133" i="4"/>
  <c r="K133" s="1"/>
  <c r="E65" i="2"/>
  <c r="L125" i="4"/>
  <c r="K125" s="1"/>
  <c r="E57" i="2"/>
  <c r="L121" i="4"/>
  <c r="K121" s="1"/>
  <c r="E53" i="2"/>
  <c r="L109" i="4"/>
  <c r="K109" s="1"/>
  <c r="E41" i="2"/>
  <c r="L72" i="4"/>
  <c r="K72" s="1"/>
  <c r="E502" i="2"/>
  <c r="L66" i="4"/>
  <c r="K66" s="1"/>
  <c r="E494" i="2"/>
  <c r="E460"/>
  <c r="E440"/>
  <c r="H507"/>
  <c r="L63" i="4"/>
  <c r="K63" s="1"/>
  <c r="L509"/>
  <c r="K509" s="1"/>
  <c r="L505"/>
  <c r="K505" s="1"/>
  <c r="L501"/>
  <c r="K501" s="1"/>
  <c r="L500"/>
  <c r="K500" s="1"/>
  <c r="L57"/>
  <c r="K57" s="1"/>
  <c r="L53"/>
  <c r="K53" s="1"/>
  <c r="L495"/>
  <c r="K495" s="1"/>
  <c r="L38"/>
  <c r="K38" s="1"/>
  <c r="L34"/>
  <c r="K34" s="1"/>
  <c r="L494"/>
  <c r="K494" s="1"/>
  <c r="L30"/>
  <c r="K30" s="1"/>
  <c r="L26"/>
  <c r="K26" s="1"/>
  <c r="L484"/>
  <c r="K484" s="1"/>
  <c r="L480"/>
  <c r="K480" s="1"/>
  <c r="L476"/>
  <c r="K476" s="1"/>
  <c r="L472"/>
  <c r="K472" s="1"/>
  <c r="L468"/>
  <c r="K468" s="1"/>
  <c r="L464"/>
  <c r="K464" s="1"/>
  <c r="L460"/>
  <c r="K460" s="1"/>
  <c r="L456"/>
  <c r="K456" s="1"/>
  <c r="L453"/>
  <c r="K453" s="1"/>
  <c r="L442"/>
  <c r="K442" s="1"/>
  <c r="L438"/>
  <c r="K438" s="1"/>
  <c r="L434"/>
  <c r="K434" s="1"/>
  <c r="L430"/>
  <c r="K430" s="1"/>
  <c r="L426"/>
  <c r="K426" s="1"/>
  <c r="L422"/>
  <c r="K422" s="1"/>
  <c r="L418"/>
  <c r="K418" s="1"/>
  <c r="L414"/>
  <c r="K414" s="1"/>
  <c r="L410"/>
  <c r="K410" s="1"/>
  <c r="L406"/>
  <c r="K406" s="1"/>
  <c r="L402"/>
  <c r="K402" s="1"/>
  <c r="L399"/>
  <c r="K399" s="1"/>
  <c r="L395"/>
  <c r="K395" s="1"/>
  <c r="L391"/>
  <c r="K391" s="1"/>
  <c r="L387"/>
  <c r="K387" s="1"/>
  <c r="L383"/>
  <c r="K383" s="1"/>
  <c r="L379"/>
  <c r="K379" s="1"/>
  <c r="L371"/>
  <c r="K371" s="1"/>
  <c r="L367"/>
  <c r="K367" s="1"/>
  <c r="L363"/>
  <c r="K363" s="1"/>
  <c r="L359"/>
  <c r="K359" s="1"/>
  <c r="L355"/>
  <c r="K355" s="1"/>
  <c r="L347"/>
  <c r="K347" s="1"/>
  <c r="L342"/>
  <c r="K342" s="1"/>
  <c r="L338"/>
  <c r="K338" s="1"/>
  <c r="L512"/>
  <c r="K512" s="1"/>
  <c r="L69"/>
  <c r="K69" s="1"/>
  <c r="L85"/>
  <c r="K85" s="1"/>
  <c r="L129"/>
  <c r="K129" s="1"/>
  <c r="L331"/>
  <c r="K331" s="1"/>
  <c r="L351"/>
  <c r="K351" s="1"/>
  <c r="L375"/>
  <c r="K375" s="1"/>
  <c r="L427"/>
  <c r="K427" s="1"/>
  <c r="L446"/>
  <c r="K446" s="1"/>
  <c r="L451"/>
  <c r="K451" s="1"/>
  <c r="L450"/>
  <c r="K450" s="1"/>
  <c r="L491"/>
  <c r="K491" s="1"/>
  <c r="L490"/>
  <c r="K490" s="1"/>
  <c r="L51"/>
  <c r="K51" s="1"/>
  <c r="L25"/>
  <c r="K25" s="1"/>
  <c r="L513"/>
  <c r="K513" s="1"/>
  <c r="L24"/>
  <c r="K24" s="1"/>
  <c r="L62"/>
  <c r="K62" s="1"/>
  <c r="L504"/>
  <c r="K504" s="1"/>
  <c r="L58"/>
  <c r="K58" s="1"/>
  <c r="L497"/>
  <c r="K497" s="1"/>
  <c r="L37"/>
  <c r="K37" s="1"/>
  <c r="L493"/>
  <c r="K493" s="1"/>
  <c r="L29"/>
  <c r="K29" s="1"/>
  <c r="L483"/>
  <c r="K483" s="1"/>
  <c r="L475"/>
  <c r="K475" s="1"/>
  <c r="L467"/>
  <c r="K467" s="1"/>
  <c r="L459"/>
  <c r="K459" s="1"/>
  <c r="L452"/>
  <c r="K452" s="1"/>
  <c r="L445"/>
  <c r="K445" s="1"/>
  <c r="L437"/>
  <c r="K437" s="1"/>
  <c r="L429"/>
  <c r="K429" s="1"/>
  <c r="L421"/>
  <c r="K421" s="1"/>
  <c r="L413"/>
  <c r="K413" s="1"/>
  <c r="L405"/>
  <c r="K405" s="1"/>
  <c r="L398"/>
  <c r="K398" s="1"/>
  <c r="L386"/>
  <c r="K386" s="1"/>
  <c r="L378"/>
  <c r="K378" s="1"/>
  <c r="L370"/>
  <c r="K370" s="1"/>
  <c r="L362"/>
  <c r="K362" s="1"/>
  <c r="L358"/>
  <c r="K358" s="1"/>
  <c r="L350"/>
  <c r="K350" s="1"/>
  <c r="L341"/>
  <c r="K341" s="1"/>
  <c r="L333"/>
  <c r="K333" s="1"/>
  <c r="L325"/>
  <c r="K325" s="1"/>
  <c r="L316"/>
  <c r="K316" s="1"/>
  <c r="L305"/>
  <c r="K305" s="1"/>
  <c r="L297"/>
  <c r="K297" s="1"/>
  <c r="L289"/>
  <c r="K289" s="1"/>
  <c r="L281"/>
  <c r="K281" s="1"/>
  <c r="L273"/>
  <c r="K273" s="1"/>
  <c r="L265"/>
  <c r="K265" s="1"/>
  <c r="L257"/>
  <c r="K257" s="1"/>
  <c r="L249"/>
  <c r="K249" s="1"/>
  <c r="L14"/>
  <c r="K14" s="1"/>
  <c r="L238"/>
  <c r="K238" s="1"/>
  <c r="L226"/>
  <c r="K226" s="1"/>
  <c r="L218"/>
  <c r="K218" s="1"/>
  <c r="L210"/>
  <c r="K210" s="1"/>
  <c r="L208"/>
  <c r="K208" s="1"/>
  <c r="L200"/>
  <c r="K200" s="1"/>
  <c r="L192"/>
  <c r="K192" s="1"/>
  <c r="L184"/>
  <c r="K184" s="1"/>
  <c r="L176"/>
  <c r="K176" s="1"/>
  <c r="L167"/>
  <c r="K167" s="1"/>
  <c r="L159"/>
  <c r="K159" s="1"/>
  <c r="L151"/>
  <c r="K151" s="1"/>
  <c r="L139"/>
  <c r="K139" s="1"/>
  <c r="L123"/>
  <c r="K123" s="1"/>
  <c r="L330"/>
  <c r="K330" s="1"/>
  <c r="L322"/>
  <c r="K322" s="1"/>
  <c r="L313"/>
  <c r="K313" s="1"/>
  <c r="L306"/>
  <c r="K306" s="1"/>
  <c r="L298"/>
  <c r="K298" s="1"/>
  <c r="L290"/>
  <c r="K290" s="1"/>
  <c r="L282"/>
  <c r="K282" s="1"/>
  <c r="L274"/>
  <c r="K274" s="1"/>
  <c r="L266"/>
  <c r="K266" s="1"/>
  <c r="L258"/>
  <c r="K258" s="1"/>
  <c r="L250"/>
  <c r="K250" s="1"/>
  <c r="L15"/>
  <c r="K15" s="1"/>
  <c r="L239"/>
  <c r="K239" s="1"/>
  <c r="L231"/>
  <c r="K231" s="1"/>
  <c r="L227"/>
  <c r="K227" s="1"/>
  <c r="L219"/>
  <c r="K219" s="1"/>
  <c r="L211"/>
  <c r="K211" s="1"/>
  <c r="L12"/>
  <c r="K12" s="1"/>
  <c r="L201"/>
  <c r="K201" s="1"/>
  <c r="L193"/>
  <c r="K193" s="1"/>
  <c r="L185"/>
  <c r="K185" s="1"/>
  <c r="L177"/>
  <c r="K177" s="1"/>
  <c r="L168"/>
  <c r="K168" s="1"/>
  <c r="L160"/>
  <c r="K160" s="1"/>
  <c r="L152"/>
  <c r="K152" s="1"/>
  <c r="L144"/>
  <c r="K144" s="1"/>
  <c r="L136"/>
  <c r="K136" s="1"/>
  <c r="L128"/>
  <c r="K128" s="1"/>
  <c r="L120"/>
  <c r="K120" s="1"/>
  <c r="L112"/>
  <c r="K112" s="1"/>
  <c r="L104"/>
  <c r="K104" s="1"/>
  <c r="L96"/>
  <c r="K96" s="1"/>
  <c r="L92"/>
  <c r="K92" s="1"/>
  <c r="L84"/>
  <c r="K84" s="1"/>
  <c r="L80"/>
  <c r="K80" s="1"/>
  <c r="L68"/>
  <c r="K68" s="1"/>
  <c r="L67"/>
  <c r="K67" s="1"/>
  <c r="L65"/>
  <c r="K65" s="1"/>
  <c r="L511"/>
  <c r="K511" s="1"/>
  <c r="L507"/>
  <c r="K507" s="1"/>
  <c r="L503"/>
  <c r="K503" s="1"/>
  <c r="L60"/>
  <c r="K60" s="1"/>
  <c r="L499"/>
  <c r="K499" s="1"/>
  <c r="L55"/>
  <c r="K55" s="1"/>
  <c r="L52"/>
  <c r="K52" s="1"/>
  <c r="L36"/>
  <c r="K36" s="1"/>
  <c r="L32"/>
  <c r="K32" s="1"/>
  <c r="L492"/>
  <c r="K492" s="1"/>
  <c r="L488"/>
  <c r="K488" s="1"/>
  <c r="L28"/>
  <c r="K28" s="1"/>
  <c r="L486"/>
  <c r="K486" s="1"/>
  <c r="L482"/>
  <c r="K482" s="1"/>
  <c r="L478"/>
  <c r="K478" s="1"/>
  <c r="L474"/>
  <c r="K474" s="1"/>
  <c r="L470"/>
  <c r="K470" s="1"/>
  <c r="L466"/>
  <c r="K466" s="1"/>
  <c r="L462"/>
  <c r="K462" s="1"/>
  <c r="L458"/>
  <c r="K458" s="1"/>
  <c r="L22"/>
  <c r="K22" s="1"/>
  <c r="L21"/>
  <c r="K21" s="1"/>
  <c r="L448"/>
  <c r="K448" s="1"/>
  <c r="L444"/>
  <c r="K444" s="1"/>
  <c r="L440"/>
  <c r="K440" s="1"/>
  <c r="L436"/>
  <c r="K436" s="1"/>
  <c r="L432"/>
  <c r="K432" s="1"/>
  <c r="L428"/>
  <c r="K428" s="1"/>
  <c r="L424"/>
  <c r="K424" s="1"/>
  <c r="L420"/>
  <c r="K420" s="1"/>
  <c r="L416"/>
  <c r="K416" s="1"/>
  <c r="L412"/>
  <c r="K412" s="1"/>
  <c r="L408"/>
  <c r="K408" s="1"/>
  <c r="L404"/>
  <c r="K404" s="1"/>
  <c r="L400"/>
  <c r="K400" s="1"/>
  <c r="L397"/>
  <c r="K397" s="1"/>
  <c r="L393"/>
  <c r="K393" s="1"/>
  <c r="L389"/>
  <c r="K389" s="1"/>
  <c r="L385"/>
  <c r="K385" s="1"/>
  <c r="L381"/>
  <c r="K381" s="1"/>
  <c r="L377"/>
  <c r="K377" s="1"/>
  <c r="L373"/>
  <c r="K373" s="1"/>
  <c r="L369"/>
  <c r="K369" s="1"/>
  <c r="L365"/>
  <c r="K365" s="1"/>
  <c r="L361"/>
  <c r="K361" s="1"/>
  <c r="L357"/>
  <c r="K357" s="1"/>
  <c r="L353"/>
  <c r="K353" s="1"/>
  <c r="L349"/>
  <c r="K349" s="1"/>
  <c r="L345"/>
  <c r="K345" s="1"/>
  <c r="L340"/>
  <c r="K340" s="1"/>
  <c r="L336"/>
  <c r="K336" s="1"/>
  <c r="L332"/>
  <c r="K332" s="1"/>
  <c r="L328"/>
  <c r="K328" s="1"/>
  <c r="L324"/>
  <c r="K324" s="1"/>
  <c r="L320"/>
  <c r="K320" s="1"/>
  <c r="L315"/>
  <c r="K315" s="1"/>
  <c r="L311"/>
  <c r="K311" s="1"/>
  <c r="L307"/>
  <c r="K307" s="1"/>
  <c r="L304"/>
  <c r="K304" s="1"/>
  <c r="L300"/>
  <c r="K300" s="1"/>
  <c r="L296"/>
  <c r="K296" s="1"/>
  <c r="L292"/>
  <c r="K292" s="1"/>
  <c r="L288"/>
  <c r="K288" s="1"/>
  <c r="L284"/>
  <c r="K284" s="1"/>
  <c r="L280"/>
  <c r="K280" s="1"/>
  <c r="L276"/>
  <c r="K276" s="1"/>
  <c r="L272"/>
  <c r="K272" s="1"/>
  <c r="L268"/>
  <c r="K268" s="1"/>
  <c r="L264"/>
  <c r="K264" s="1"/>
  <c r="L260"/>
  <c r="K260" s="1"/>
  <c r="L256"/>
  <c r="K256" s="1"/>
  <c r="L252"/>
  <c r="K252" s="1"/>
  <c r="L248"/>
  <c r="K248" s="1"/>
  <c r="L17"/>
  <c r="K17" s="1"/>
  <c r="L245"/>
  <c r="K245" s="1"/>
  <c r="L241"/>
  <c r="K241" s="1"/>
  <c r="L237"/>
  <c r="K237" s="1"/>
  <c r="L233"/>
  <c r="K233" s="1"/>
  <c r="L229"/>
  <c r="K229" s="1"/>
  <c r="L225"/>
  <c r="K225" s="1"/>
  <c r="L221"/>
  <c r="K221" s="1"/>
  <c r="L217"/>
  <c r="K217" s="1"/>
  <c r="L213"/>
  <c r="K213" s="1"/>
  <c r="L209"/>
  <c r="K209" s="1"/>
  <c r="L10"/>
  <c r="K10" s="1"/>
  <c r="L207"/>
  <c r="K207" s="1"/>
  <c r="L203"/>
  <c r="K203" s="1"/>
  <c r="L199"/>
  <c r="K199" s="1"/>
  <c r="L195"/>
  <c r="K195" s="1"/>
  <c r="L191"/>
  <c r="K191" s="1"/>
  <c r="L187"/>
  <c r="K187" s="1"/>
  <c r="L183"/>
  <c r="K183" s="1"/>
  <c r="L179"/>
  <c r="K179" s="1"/>
  <c r="L175"/>
  <c r="K175" s="1"/>
  <c r="L170"/>
  <c r="K170" s="1"/>
  <c r="L166"/>
  <c r="K166" s="1"/>
  <c r="L162"/>
  <c r="K162" s="1"/>
  <c r="L158"/>
  <c r="K158" s="1"/>
  <c r="L154"/>
  <c r="K154" s="1"/>
  <c r="L150"/>
  <c r="K150" s="1"/>
  <c r="L146"/>
  <c r="K146" s="1"/>
  <c r="L142"/>
  <c r="K142" s="1"/>
  <c r="L138"/>
  <c r="K138" s="1"/>
  <c r="L134"/>
  <c r="K134" s="1"/>
  <c r="L130"/>
  <c r="K130" s="1"/>
  <c r="L126"/>
  <c r="K126" s="1"/>
  <c r="L122"/>
  <c r="K122" s="1"/>
  <c r="L118"/>
  <c r="K118" s="1"/>
  <c r="L114"/>
  <c r="K114" s="1"/>
  <c r="L110"/>
  <c r="K110" s="1"/>
  <c r="L106"/>
  <c r="K106" s="1"/>
  <c r="L102"/>
  <c r="K102" s="1"/>
  <c r="L98"/>
  <c r="K98" s="1"/>
  <c r="L94"/>
  <c r="K94" s="1"/>
  <c r="L90"/>
  <c r="K90" s="1"/>
  <c r="L86"/>
  <c r="K86" s="1"/>
  <c r="L82"/>
  <c r="K82" s="1"/>
  <c r="L78"/>
  <c r="K78" s="1"/>
  <c r="L508"/>
  <c r="K508" s="1"/>
  <c r="L61"/>
  <c r="K61" s="1"/>
  <c r="L56"/>
  <c r="K56" s="1"/>
  <c r="L33"/>
  <c r="K33" s="1"/>
  <c r="L489"/>
  <c r="K489" s="1"/>
  <c r="L23"/>
  <c r="K23" s="1"/>
  <c r="L479"/>
  <c r="K479" s="1"/>
  <c r="L471"/>
  <c r="K471" s="1"/>
  <c r="L463"/>
  <c r="K463" s="1"/>
  <c r="L455"/>
  <c r="K455" s="1"/>
  <c r="L449"/>
  <c r="K449" s="1"/>
  <c r="L441"/>
  <c r="K441" s="1"/>
  <c r="L433"/>
  <c r="K433" s="1"/>
  <c r="L425"/>
  <c r="K425" s="1"/>
  <c r="L417"/>
  <c r="K417" s="1"/>
  <c r="L409"/>
  <c r="K409" s="1"/>
  <c r="L401"/>
  <c r="K401" s="1"/>
  <c r="L394"/>
  <c r="K394" s="1"/>
  <c r="L390"/>
  <c r="K390" s="1"/>
  <c r="L382"/>
  <c r="K382" s="1"/>
  <c r="L374"/>
  <c r="K374" s="1"/>
  <c r="L366"/>
  <c r="K366" s="1"/>
  <c r="L354"/>
  <c r="K354" s="1"/>
  <c r="L346"/>
  <c r="K346" s="1"/>
  <c r="L337"/>
  <c r="K337" s="1"/>
  <c r="L329"/>
  <c r="K329" s="1"/>
  <c r="L321"/>
  <c r="K321" s="1"/>
  <c r="L312"/>
  <c r="K312" s="1"/>
  <c r="L308"/>
  <c r="K308" s="1"/>
  <c r="L301"/>
  <c r="K301" s="1"/>
  <c r="L293"/>
  <c r="K293" s="1"/>
  <c r="L285"/>
  <c r="K285" s="1"/>
  <c r="L277"/>
  <c r="K277" s="1"/>
  <c r="L269"/>
  <c r="K269" s="1"/>
  <c r="L261"/>
  <c r="K261" s="1"/>
  <c r="L253"/>
  <c r="K253" s="1"/>
  <c r="L18"/>
  <c r="K18" s="1"/>
  <c r="L242"/>
  <c r="K242" s="1"/>
  <c r="L234"/>
  <c r="K234" s="1"/>
  <c r="L230"/>
  <c r="K230" s="1"/>
  <c r="L222"/>
  <c r="K222" s="1"/>
  <c r="L214"/>
  <c r="K214" s="1"/>
  <c r="L11"/>
  <c r="K11" s="1"/>
  <c r="L204"/>
  <c r="K204" s="1"/>
  <c r="L196"/>
  <c r="K196" s="1"/>
  <c r="L188"/>
  <c r="K188" s="1"/>
  <c r="L180"/>
  <c r="K180" s="1"/>
  <c r="L171"/>
  <c r="K171" s="1"/>
  <c r="L163"/>
  <c r="K163" s="1"/>
  <c r="L155"/>
  <c r="K155" s="1"/>
  <c r="L147"/>
  <c r="K147" s="1"/>
  <c r="L143"/>
  <c r="K143" s="1"/>
  <c r="L135"/>
  <c r="K135" s="1"/>
  <c r="L131"/>
  <c r="K131" s="1"/>
  <c r="L127"/>
  <c r="K127" s="1"/>
  <c r="L119"/>
  <c r="K119" s="1"/>
  <c r="L115"/>
  <c r="K115" s="1"/>
  <c r="L111"/>
  <c r="K111" s="1"/>
  <c r="L107"/>
  <c r="K107" s="1"/>
  <c r="L103"/>
  <c r="K103" s="1"/>
  <c r="L99"/>
  <c r="K99" s="1"/>
  <c r="L95"/>
  <c r="K95" s="1"/>
  <c r="L91"/>
  <c r="K91" s="1"/>
  <c r="L87"/>
  <c r="K87" s="1"/>
  <c r="L83"/>
  <c r="K83" s="1"/>
  <c r="L79"/>
  <c r="K79" s="1"/>
  <c r="L334"/>
  <c r="K334" s="1"/>
  <c r="L326"/>
  <c r="K326" s="1"/>
  <c r="L318"/>
  <c r="K318" s="1"/>
  <c r="L309"/>
  <c r="K309" s="1"/>
  <c r="L302"/>
  <c r="K302" s="1"/>
  <c r="L294"/>
  <c r="K294" s="1"/>
  <c r="L286"/>
  <c r="K286" s="1"/>
  <c r="L278"/>
  <c r="K278" s="1"/>
  <c r="L270"/>
  <c r="K270" s="1"/>
  <c r="L262"/>
  <c r="K262" s="1"/>
  <c r="L254"/>
  <c r="K254" s="1"/>
  <c r="L246"/>
  <c r="K246" s="1"/>
  <c r="L243"/>
  <c r="K243" s="1"/>
  <c r="L235"/>
  <c r="K235" s="1"/>
  <c r="L223"/>
  <c r="K223" s="1"/>
  <c r="L215"/>
  <c r="K215" s="1"/>
  <c r="L205"/>
  <c r="K205" s="1"/>
  <c r="L197"/>
  <c r="K197" s="1"/>
  <c r="L189"/>
  <c r="K189" s="1"/>
  <c r="L181"/>
  <c r="K181" s="1"/>
  <c r="L172"/>
  <c r="K172" s="1"/>
  <c r="L164"/>
  <c r="K164" s="1"/>
  <c r="L156"/>
  <c r="K156" s="1"/>
  <c r="L148"/>
  <c r="K148" s="1"/>
  <c r="L140"/>
  <c r="K140" s="1"/>
  <c r="L132"/>
  <c r="K132" s="1"/>
  <c r="L124"/>
  <c r="K124" s="1"/>
  <c r="L116"/>
  <c r="K116" s="1"/>
  <c r="L108"/>
  <c r="K108" s="1"/>
  <c r="L100"/>
  <c r="K100" s="1"/>
  <c r="L88"/>
  <c r="K88" s="1"/>
  <c r="L76"/>
  <c r="K76" s="1"/>
  <c r="E508"/>
  <c r="E509"/>
  <c r="E510"/>
  <c r="E511"/>
  <c r="E512"/>
  <c r="E513"/>
  <c r="E507" i="2" l="1"/>
  <c r="E69" i="4"/>
  <c r="E70"/>
  <c r="E68" l="1"/>
  <c r="I6" i="2" l="1"/>
  <c r="I7"/>
  <c r="I8"/>
  <c r="I9"/>
  <c r="I10"/>
  <c r="I11"/>
  <c r="I12"/>
  <c r="I13"/>
  <c r="I14"/>
  <c r="I15"/>
  <c r="I16"/>
  <c r="I17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"/>
  <c r="J9" i="4"/>
  <c r="J514" s="1"/>
  <c r="E25"/>
  <c r="E26"/>
  <c r="E24"/>
  <c r="E32"/>
  <c r="E33"/>
  <c r="E49"/>
  <c r="E53"/>
  <c r="E63"/>
  <c r="E29"/>
  <c r="E37"/>
  <c r="E38"/>
  <c r="E54"/>
  <c r="E55"/>
  <c r="E56"/>
  <c r="E58"/>
  <c r="E59"/>
  <c r="E67"/>
  <c r="E34"/>
  <c r="E36"/>
  <c r="E50"/>
  <c r="E11"/>
  <c r="E12"/>
  <c r="E20"/>
  <c r="E27"/>
  <c r="E35"/>
  <c r="E57"/>
  <c r="E60"/>
  <c r="E64"/>
  <c r="E10"/>
  <c r="E30"/>
  <c r="E65"/>
  <c r="E13"/>
  <c r="E14"/>
  <c r="E15"/>
  <c r="E16"/>
  <c r="E17"/>
  <c r="E18"/>
  <c r="E19"/>
  <c r="E21"/>
  <c r="E23"/>
  <c r="E28"/>
  <c r="E51"/>
  <c r="E52"/>
  <c r="E61"/>
  <c r="E9"/>
  <c r="E486"/>
  <c r="E31"/>
  <c r="E22"/>
  <c r="E62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G9"/>
  <c r="B1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L9" l="1"/>
  <c r="L514" s="1"/>
  <c r="H9"/>
  <c r="H514" s="1"/>
  <c r="I9"/>
  <c r="I514" s="1"/>
  <c r="B28"/>
  <c r="B29" s="1"/>
  <c r="B30" s="1"/>
  <c r="B31" s="1"/>
  <c r="B32" s="1"/>
  <c r="B33" s="1"/>
  <c r="B34" s="1"/>
  <c r="B35" s="1"/>
  <c r="B36" s="1"/>
  <c r="B37" s="1"/>
  <c r="B38" s="1"/>
  <c r="B39" s="1"/>
  <c r="K9" l="1"/>
  <c r="K514" s="1"/>
  <c r="B40"/>
  <c r="B41" s="1"/>
  <c r="B42" s="1"/>
  <c r="B43" l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</calcChain>
</file>

<file path=xl/sharedStrings.xml><?xml version="1.0" encoding="utf-8"?>
<sst xmlns="http://schemas.openxmlformats.org/spreadsheetml/2006/main" count="2787" uniqueCount="728">
  <si>
    <t>Fil.</t>
  </si>
  <si>
    <t>Matric.</t>
  </si>
  <si>
    <t>Nome</t>
  </si>
  <si>
    <t>MARIA DO CARMO DE SOUSA</t>
  </si>
  <si>
    <t>MARIA AMARA MEDEIROS</t>
  </si>
  <si>
    <t>SANDRA EMIDIO PEREIRA</t>
  </si>
  <si>
    <t>FRANCISCO FERREIRA DE SOUSA</t>
  </si>
  <si>
    <t>ANA MARTA MARCELINO DA SILVA</t>
  </si>
  <si>
    <t>IVONEIDE FRANCISCA S ALMEIDA</t>
  </si>
  <si>
    <t>JOSE TELMO DA PAIXAO</t>
  </si>
  <si>
    <t>CARLOS ANTONIO DA SILVA</t>
  </si>
  <si>
    <t>JOSE AMARO DOS SANTOS</t>
  </si>
  <si>
    <t>MARIA LUISA P DE LEMOS</t>
  </si>
  <si>
    <t>EUNICE DE ASSIS CALIXTO</t>
  </si>
  <si>
    <t>FIRMINO SIQUEIRA DA SILVA</t>
  </si>
  <si>
    <t>MARIO JOSE DO NASCIMENTO</t>
  </si>
  <si>
    <t>DAVI INACIO FILHO</t>
  </si>
  <si>
    <t>GEORGE HAROLD DE B  WALMSLEY</t>
  </si>
  <si>
    <t>VALERIA MARIA DA SILVA</t>
  </si>
  <si>
    <t>ALCINEIA JOSE CABRAL DE MELO</t>
  </si>
  <si>
    <t>MARIA JOSE DA HORA</t>
  </si>
  <si>
    <t>VALDIRENE ANDRE PEREIRA</t>
  </si>
  <si>
    <t>VALERIA DA SILVA SOUZA</t>
  </si>
  <si>
    <t>IVANILDO FELIX DA SILVA</t>
  </si>
  <si>
    <t>ALUISIO GOMES FERREIRA FILHO</t>
  </si>
  <si>
    <t>VERA LUCIA MARIA C  DA SILVA</t>
  </si>
  <si>
    <t>TERESINHA MARIA DE F  FELIX</t>
  </si>
  <si>
    <t>MARIA DO CARMO SANTOS</t>
  </si>
  <si>
    <t>SELMA MARIA P DO NASCIMENTO</t>
  </si>
  <si>
    <t>JOSE CARLOS TENORIO DE MELO</t>
  </si>
  <si>
    <t>IVANETE RODRIGUES DOS SANTOS</t>
  </si>
  <si>
    <t>MARIA EUGENIA VILARIM LIMA</t>
  </si>
  <si>
    <t>ADIGALENE RODRIGUES DA SILVA</t>
  </si>
  <si>
    <t>JOVITA MARIA DE FARIAS BRAGA</t>
  </si>
  <si>
    <t>MARCO AURELIO O DE OLIVEIRA</t>
  </si>
  <si>
    <t>VALDECY FERREIRA DA COSTA</t>
  </si>
  <si>
    <t>NOEMI MARIA DA SILVA</t>
  </si>
  <si>
    <t>LIZETE ALFREDINA DA SILVA</t>
  </si>
  <si>
    <t>IVANISE MARIA DA LUZ SANTOS</t>
  </si>
  <si>
    <t>JORGE CUNHA OLIVEIRA</t>
  </si>
  <si>
    <t>ROSILDA BARBOSA DOS SANTOS</t>
  </si>
  <si>
    <t>JOSE CARLOS FERREIRA DE ARRUDA</t>
  </si>
  <si>
    <t>ELIANE BATISTA DE CASTILHO</t>
  </si>
  <si>
    <t>MANOEL CORREIA DOS SANTOS</t>
  </si>
  <si>
    <t>LEDUAR GUEDES DE LIMA</t>
  </si>
  <si>
    <t>ELVIS GOMES PEREIRA</t>
  </si>
  <si>
    <t>ANA MARIA ELOI DA H  DA SILVA</t>
  </si>
  <si>
    <t>JOSE HENRIQUE DA PAZ</t>
  </si>
  <si>
    <t>MAURICIO LOPES DA SILVA</t>
  </si>
  <si>
    <t>MARTA ARAUJO DA F  SANTANA</t>
  </si>
  <si>
    <t>REGINA LEANDRO SANTOS DE LIMA</t>
  </si>
  <si>
    <t>TEREZINHA P  DA SILVA CORREIA</t>
  </si>
  <si>
    <t>MARIA ADRIAO DA SILVA</t>
  </si>
  <si>
    <t>HERON VILAR DE ANDRADE</t>
  </si>
  <si>
    <t>JOSE JOAQUIM DA SILVA FILHO</t>
  </si>
  <si>
    <t>MARIA DO CARMO A DOS SANTOS</t>
  </si>
  <si>
    <t>SONEIDE P DO NASCIMENTO CORREA</t>
  </si>
  <si>
    <t>ANDRE LUIZ MACIEL FERREIRA</t>
  </si>
  <si>
    <t>ANTONIA TAVARES DE FRANCA</t>
  </si>
  <si>
    <t>MARIA ANDREA DOS SANTOS</t>
  </si>
  <si>
    <t>SEVERINA DE SANTANA NEVES</t>
  </si>
  <si>
    <t>IVANE FRANCISCO DE AZEVEDO</t>
  </si>
  <si>
    <t>DILMA NEUZA DAS MERCES</t>
  </si>
  <si>
    <t>GERSON MARTINS DA SILVA</t>
  </si>
  <si>
    <t>JOAO FELICIANO ALVES</t>
  </si>
  <si>
    <t>JANETE MARIA DA SILVA</t>
  </si>
  <si>
    <t>ROMILDO NUNES DIAS</t>
  </si>
  <si>
    <t>LUZIA BERNARDO DE SOUSA</t>
  </si>
  <si>
    <t>JOSE KENNEDY DA SILVA</t>
  </si>
  <si>
    <t>MARIA HELENA FERREIRA DA SILVA</t>
  </si>
  <si>
    <t>MARCONDES C  DE OLIVEIRA</t>
  </si>
  <si>
    <t>MANOEL MARTINS LEITE NETO</t>
  </si>
  <si>
    <t>FRANCISCO DE ASSIS BEZERRA</t>
  </si>
  <si>
    <t>LUCIENE MARIA DE ANDRADE</t>
  </si>
  <si>
    <t>NEUZA ANUNCIACAO COELHO</t>
  </si>
  <si>
    <t>JOSE IRANILDO DE ANDRADE SILVA</t>
  </si>
  <si>
    <t>CARLOS STENIO DE DEUS</t>
  </si>
  <si>
    <t>GILMAR BEZERRA DE OLIVEIRA</t>
  </si>
  <si>
    <t>IZABEL CRISTINA F DE ARRUDA</t>
  </si>
  <si>
    <t>SUELY RICARDO DE FIGUEIREDO</t>
  </si>
  <si>
    <t>LUCIA MARIA ARAUJO LAVOR</t>
  </si>
  <si>
    <t>IVANILDO BATISTA DA SILVA</t>
  </si>
  <si>
    <t>MARCIA APARECIDA DA SILVA</t>
  </si>
  <si>
    <t>CARLOS HENRIQUE LIMA DE MELO</t>
  </si>
  <si>
    <t>RITA DE CASSIA CHAGAS</t>
  </si>
  <si>
    <t>ROSILENE MARIA ANACLETO</t>
  </si>
  <si>
    <t>RILDA MARIA DA SILVA</t>
  </si>
  <si>
    <t>MANOEL NETO DINIZ</t>
  </si>
  <si>
    <t>FRANCISCA CARVALHO NASCIMENTO</t>
  </si>
  <si>
    <t>PAULO JOSE DA SILVA</t>
  </si>
  <si>
    <t>ELIAS RIBEIRO DA SILVA FILHO</t>
  </si>
  <si>
    <t>AMAURI GONCALO DA SILVA</t>
  </si>
  <si>
    <t>SOLANGE NASCIMENTO DE LIMA</t>
  </si>
  <si>
    <t>MARIA SANDRA PONTES MENDONCA</t>
  </si>
  <si>
    <t>MARCOS DO NASCIMENTO</t>
  </si>
  <si>
    <t>IRONILDA FERREIRA DA SILVA</t>
  </si>
  <si>
    <t>JOAO LUIZ BRAGA DE PONTES</t>
  </si>
  <si>
    <t>JOSE FERNANDO PEREIRA DA COSTA</t>
  </si>
  <si>
    <t>JOAQUIM PEDRO CARNEIRO C NETO</t>
  </si>
  <si>
    <t>SELMA VERONICA VIEIRA RAMOS</t>
  </si>
  <si>
    <t>SANDRO JOSE MARTINS</t>
  </si>
  <si>
    <t>ALBANITA LUCIANA DA SILVA</t>
  </si>
  <si>
    <t>REINALDO PEREIRA DA SILVA</t>
  </si>
  <si>
    <t>GILBERTO RIBEIRO DA SILVA</t>
  </si>
  <si>
    <t>JOSE LUCIANO CANDIDO DA SILVA</t>
  </si>
  <si>
    <t>WILSON JOSE QUEIROZ DE LIMA</t>
  </si>
  <si>
    <t>ANTONIO SOARES DE MELO</t>
  </si>
  <si>
    <t>SAMUEL MAURICIO</t>
  </si>
  <si>
    <t>JOSE MARIO MACHADO G  LINS</t>
  </si>
  <si>
    <t>GILMAR GALVAO SANTANA</t>
  </si>
  <si>
    <t>JAFFE JOSE LIMA XAVIER</t>
  </si>
  <si>
    <t>JORGE DA SILVA LIMA</t>
  </si>
  <si>
    <t>RICARDO JORGE XAVIER</t>
  </si>
  <si>
    <t>HELVIO MOZART MONTENEGRO</t>
  </si>
  <si>
    <t>ALEXANDRE BARBOSA DA SILVA</t>
  </si>
  <si>
    <t>ROSIVALDO SATIRO DOS SANTOS</t>
  </si>
  <si>
    <t>GESIEL DAVID DE CASTRO</t>
  </si>
  <si>
    <t>FRANCISCO DE ASSIS DE OLIVEIRA</t>
  </si>
  <si>
    <t>LUCIENE PEREIRA DE A NASCIMENT</t>
  </si>
  <si>
    <t>LAERCIO LUIZ SANTOS A  ASSIS</t>
  </si>
  <si>
    <t>RUBEM JOSE DOS S DE PAULA</t>
  </si>
  <si>
    <t>EVERALDO DA SILVA CABRAL</t>
  </si>
  <si>
    <t>ROGERIO BARROS DOS SANTOS</t>
  </si>
  <si>
    <t>CARLOS AUGUSTO O  DA SILVA</t>
  </si>
  <si>
    <t>JUREMA MARIA BONGALHARDO</t>
  </si>
  <si>
    <t>SERGIO PEREIRA DA COSTA</t>
  </si>
  <si>
    <t>EDLEUSA LUCIA BATISTA DA SILVA</t>
  </si>
  <si>
    <t>FREDERICO JOSE C  DA NOBREGA</t>
  </si>
  <si>
    <t>WLADIMIR MACHADO DO E  SANTO</t>
  </si>
  <si>
    <t>ELCY SILVA DE ARAUJO</t>
  </si>
  <si>
    <t>DJALMA LIMA DE OLIVEIRA DANTAS</t>
  </si>
  <si>
    <t>JACQUELINE CESAR DE GUSMAO</t>
  </si>
  <si>
    <t>PAULO PEDROSA VICTOR NETO</t>
  </si>
  <si>
    <t>VINCENZO PAPARIELLO</t>
  </si>
  <si>
    <t>ADEILDO CARLOS DIAS BEZERRA</t>
  </si>
  <si>
    <t>ERICK RENAN PEREIRA DE ACIOLI</t>
  </si>
  <si>
    <t>FLAVIA PATRICIA M  MEDEIROS</t>
  </si>
  <si>
    <t>DEBORAH BEZERRA MONTEIRO</t>
  </si>
  <si>
    <t>MARCOS ANDRE CUNHA DE OLIVEIRA</t>
  </si>
  <si>
    <t>SEVERINO GRANGEIRO JUNIOR</t>
  </si>
  <si>
    <t>AMANDA TATIANE C  DE OLIVEIRA</t>
  </si>
  <si>
    <t>CLAUDIA SALVINA DE SANTANA</t>
  </si>
  <si>
    <t>MIRIAM ALVES BASTOS DA SILVA</t>
  </si>
  <si>
    <t>PRISCILLA RODRIGUES P DA SILVA</t>
  </si>
  <si>
    <t>SUZELLE TRAJANO BENTO</t>
  </si>
  <si>
    <t>AILA KARLA MOTA SANTANA</t>
  </si>
  <si>
    <t>KATIA MIRANDA DE ARAUJO LOPES</t>
  </si>
  <si>
    <t>KLEYTON DA SILVA A PEREIRA</t>
  </si>
  <si>
    <t>ANDRE HENRIQUE DE S  MAFRA</t>
  </si>
  <si>
    <t>DEYSE MARIA DOS SANTOS SILVA</t>
  </si>
  <si>
    <t>SILAS PINTO BEZERRA</t>
  </si>
  <si>
    <t>SILVIA RENATA QUEIROZ DE FARIA</t>
  </si>
  <si>
    <t>ZILDA FRUTUOSO DA SILVA</t>
  </si>
  <si>
    <t>TEREZA RAQUEL F ALMEIDA</t>
  </si>
  <si>
    <t>ANA CLAUDIA NUNES DE MOURA</t>
  </si>
  <si>
    <t>CLAUDILENE DE LIMA</t>
  </si>
  <si>
    <t>ELIANE MOREIRA DE SOUZA</t>
  </si>
  <si>
    <t>ERIC JOSE SILVA VELOZO</t>
  </si>
  <si>
    <t>GEYZA JANAINA FERREIRA DE LIMA</t>
  </si>
  <si>
    <t>JULIO CESAR DA SILVA</t>
  </si>
  <si>
    <t>MANUELLA BOMFIM DA SILVA</t>
  </si>
  <si>
    <t>VIVIANE OLIMPIO DOS SANTOS</t>
  </si>
  <si>
    <t>ANA GERTRUDES DE A F GUERRA</t>
  </si>
  <si>
    <t>MARIA ROSEANE DOS A CLEMENTINO</t>
  </si>
  <si>
    <t>PAULO EDUARDO SANTOS FERREIRA</t>
  </si>
  <si>
    <t>CRISTIANE R  DE O  GONCALVES</t>
  </si>
  <si>
    <t>TEREZINHA DE J  DE L  M  NETA</t>
  </si>
  <si>
    <t>PAULO ROBERTO DA SILVA CUNHA</t>
  </si>
  <si>
    <t>TACIZO LUIZ PEREIRA DA SILVA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</si>
  <si>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</si>
  <si>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</si>
  <si>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</si>
  <si>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</si>
  <si>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</si>
  <si>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DENILSON DE SANTANA NEVES</t>
  </si>
  <si>
    <t>JULIANA CAVALCANTI DE SOUSA</t>
  </si>
  <si>
    <t>JARBAS FERREIRA DE LIMA JUNIOR</t>
  </si>
  <si>
    <t>ARLEILDA MENDES DA SILVA</t>
  </si>
  <si>
    <t>EMANUEL MESSIAS RIBEIRO COSTA</t>
  </si>
  <si>
    <t>JOSENILDA BEZERRA DA SILVA</t>
  </si>
  <si>
    <t>MARCELA SALLES DA SILVA</t>
  </si>
  <si>
    <t>ELIANA PEREIRA SANTANA</t>
  </si>
  <si>
    <t>LIVIA DA SILVA LIMA</t>
  </si>
  <si>
    <t>ANDERSON SANTOS DE LIMA FARIAS</t>
  </si>
  <si>
    <t>CARLA CRISTINA OLIVEIRA MATOS</t>
  </si>
  <si>
    <t>HELIA MARIA ALEXANDRE DE SOUZA</t>
  </si>
  <si>
    <t>HELIO DO N BARBOZA JUNIOR</t>
  </si>
  <si>
    <t>JOSE NEVES DA SILVA JUNIOR</t>
  </si>
  <si>
    <t>EDVANIA GOMES DE SOUZA PONTES</t>
  </si>
  <si>
    <t>MARIA DA CONCEICAO O DOS SANTO</t>
  </si>
  <si>
    <t>RUTH BARBOSA DE ARAUJO</t>
  </si>
  <si>
    <t>ADELE GOMES DE SANTANA</t>
  </si>
  <si>
    <t>THAMIRYS CLAUDIA R  BATISTA</t>
  </si>
  <si>
    <t>RAFAELLA ALVES DE ARAUJO SILVA</t>
  </si>
  <si>
    <t>THIAGO SANTOS DE OLIVEIRA</t>
  </si>
  <si>
    <t>IVALDA XAVIER DE CARVALHO</t>
  </si>
  <si>
    <t>BRUNO AIRES DOS SANTOS</t>
  </si>
  <si>
    <t>MARCELO BARLAVENTO DAS C SILVA</t>
  </si>
  <si>
    <t>RODRIGO VASCONCELOS DINIZ</t>
  </si>
  <si>
    <t>CARLA BRANDAO DE C  FIGUEIREDO</t>
  </si>
  <si>
    <t>KATIA ADRIANA F D SILVA SOARES</t>
  </si>
  <si>
    <t>IVANISE VIANA ALBUQUERQUE</t>
  </si>
  <si>
    <t>RUTE FERNANDES BORBA</t>
  </si>
  <si>
    <t>JENARIO LUCENA DA SILVA</t>
  </si>
  <si>
    <t>MONICA MARIA G R F DE OLIVEIRA</t>
  </si>
  <si>
    <t>ILMA DE ALBUQUERQUE PEREIRA</t>
  </si>
  <si>
    <t>ELIANA BEZERRA CARVALHO</t>
  </si>
  <si>
    <t>PETULLA DE MOURA E SILVA</t>
  </si>
  <si>
    <t>ROMARIO LUIZ DO NASCIMENTO</t>
  </si>
  <si>
    <t>KATIA DA CONCEICAO DA SILVA</t>
  </si>
  <si>
    <t>PAULA FRASSINETTI S L BELIAN</t>
  </si>
  <si>
    <t>AUGUSTO CESAR N  A  DA SILVA</t>
  </si>
  <si>
    <t>ADIJENE RODRIGUES DA SILVA</t>
  </si>
  <si>
    <t>MARCIA ANDREA F SECUNDINO</t>
  </si>
  <si>
    <t>MARIA GILVANEIDE SANTOS LIMA</t>
  </si>
  <si>
    <t>LILIANE DA SILVA SALVADOR</t>
  </si>
  <si>
    <t>LEONINO CLEMENTE DA SILVA</t>
  </si>
  <si>
    <t>DENNYS RYAN GUILHERME PEREIRA</t>
  </si>
  <si>
    <t>CLAUDIA REGINA NEVES DE MELO</t>
  </si>
  <si>
    <t>MARIA DANIELA SILVA TORRES</t>
  </si>
  <si>
    <t>EMANOEL VIEIRA LAURIA</t>
  </si>
  <si>
    <t>IZABEL LUIZA SOARES DE SOUZA</t>
  </si>
  <si>
    <t>JOSE PIMENTEL SILVA</t>
  </si>
  <si>
    <t>WALDNER NERTAM F  DE ALENCAR</t>
  </si>
  <si>
    <t>MARCELA FREITAS DA C SALLES</t>
  </si>
  <si>
    <t>THAIS REGINA BORGES LOPES</t>
  </si>
  <si>
    <t>ELVIS ALVES DA COSTA</t>
  </si>
  <si>
    <t>FERNANDO ALVES DO NASCIMENTO</t>
  </si>
  <si>
    <t>JEANNE D ARC PEDROSA PESSOA</t>
  </si>
  <si>
    <t>ROSANIA EMIDIA PEREIRA</t>
  </si>
  <si>
    <t>ROSANA DE FATIMA UCHOA  AREDE</t>
  </si>
  <si>
    <t>JOSIMAR SILVA</t>
  </si>
  <si>
    <t>JULIANA SILVA CEDRIM</t>
  </si>
  <si>
    <t>MARCO ANDRE ANTUNES CORREIA</t>
  </si>
  <si>
    <t>VALERIA JALES DA SILVA</t>
  </si>
  <si>
    <t>ANA APARECIDA DE ANDRADE LIMA</t>
  </si>
  <si>
    <t>MIRIAM DA SILVA FONSECA</t>
  </si>
  <si>
    <t>RAFAEL LEITAO DE A  G DA SILVA</t>
  </si>
  <si>
    <t>ROSIANE SANTOS BRITO</t>
  </si>
  <si>
    <t>AMANDA BEZERRA MASCARENHAS</t>
  </si>
  <si>
    <t>JAMESSON AMANCIO DA ROCHA</t>
  </si>
  <si>
    <t>LUIZ F  DE LIMA CAVALCANTI</t>
  </si>
  <si>
    <t>BEZALIEL ROSA DOS S JUNIOR</t>
  </si>
  <si>
    <t>ANGELINA MEDEIROS VERONESE</t>
  </si>
  <si>
    <t>JULIANA CESAR MARTINS DE LIMA</t>
  </si>
  <si>
    <t>JAMERSON A  RAFAEL DE LIMA</t>
  </si>
  <si>
    <t>ALCILEIDE MONTE DA SILVA LIMA</t>
  </si>
  <si>
    <t>ANDRE RICARDO CAMARA TORRES</t>
  </si>
  <si>
    <t>ALEXSANDRA DA SILVA M  CABRAL</t>
  </si>
  <si>
    <t>CAROLINE ALVES LEAL</t>
  </si>
  <si>
    <t>ADRIANA MAYO DE SOUZA E SILVA</t>
  </si>
  <si>
    <t>CINTIA ROBERTA DE SOUZA</t>
  </si>
  <si>
    <t>DULCE HELENA PEREIRA</t>
  </si>
  <si>
    <t>LUCICLEIDE M  DE A  CAMPOS</t>
  </si>
  <si>
    <t>MARIA CONCEICAO D DO AMARAL</t>
  </si>
  <si>
    <t>RICARDO J FERNANDES DA CUNHA</t>
  </si>
  <si>
    <t>SUZANA VALERIA PINHEIRO</t>
  </si>
  <si>
    <t>SUZELY ARANTES DA S MELO</t>
  </si>
  <si>
    <t>CINTIA GOMES DA SILVA</t>
  </si>
  <si>
    <t>MARIA EUZENI DA SILVA GARCEZ</t>
  </si>
  <si>
    <t>EJANE FERREIRA TEXEIRA</t>
  </si>
  <si>
    <t>CLELIO FIRMINO SILVA</t>
  </si>
  <si>
    <t>ERICK MEDEIROS</t>
  </si>
  <si>
    <t>JOELNA DINIZ PEREIRA DE SOUSA</t>
  </si>
  <si>
    <t>KLEBER DE OLIVEIRA GALDINO</t>
  </si>
  <si>
    <t>JOELINE LIMA DO NASCIMENTO</t>
  </si>
  <si>
    <t>ROBSON CARNEIRO DA SILVA</t>
  </si>
  <si>
    <t>JOSE VITAL DUARTE JUNIOR</t>
  </si>
  <si>
    <t>ALDJANE MARIA DOS SANTOS</t>
  </si>
  <si>
    <t>CRISTIANE MARIA DA SILVA</t>
  </si>
  <si>
    <t>HAMILTON LINO ALVES</t>
  </si>
  <si>
    <t>LUCICLEIDE PEREIRA DEODATO</t>
  </si>
  <si>
    <t>MARIA DAS NEVES DE BARROS</t>
  </si>
  <si>
    <t>TIAGO MANOEL DE SOUSA LEITE</t>
  </si>
  <si>
    <t>XENIA KELY VERISSIMO DINIZ</t>
  </si>
  <si>
    <t>MARCO AURELIO DE ARAUJO</t>
  </si>
  <si>
    <t>ANTONIO CARLOS DE LUNA MATOS</t>
  </si>
  <si>
    <t>DEYVISON MACHADO DA SILVA</t>
  </si>
  <si>
    <t>JOSE AURICELIO C DE ARAUJO</t>
  </si>
  <si>
    <t>JOSILENE FARIAS DOS SANTOS ALM</t>
  </si>
  <si>
    <t>LUCY DIAS DE ANDRADE</t>
  </si>
  <si>
    <t>ROSIMERE SOARES DA SILVA</t>
  </si>
  <si>
    <t>SANDRA REGINA V DOS SANTOS</t>
  </si>
  <si>
    <t>DANIELLE MARIA P NASCIMENTO</t>
  </si>
  <si>
    <t>ELIDIANE BARROS DA CRUZ</t>
  </si>
  <si>
    <t>MARIA JOSE GUILHERME</t>
  </si>
  <si>
    <t>FILIPE PETRUS B DE FIGUEIREDO</t>
  </si>
  <si>
    <t>LEYRIANE TELMA V FARIAS</t>
  </si>
  <si>
    <t>CINTIA MARIA LEITE DO N AVELAR</t>
  </si>
  <si>
    <t>EMILLY INOCENCIO DA SILVA</t>
  </si>
  <si>
    <t>GERALDO CRISTOVAO DE O FILHO</t>
  </si>
  <si>
    <t>ANA CRISTINA DA SILVA</t>
  </si>
  <si>
    <t>MARILENE ARRUDA DE BARROS</t>
  </si>
  <si>
    <t>FLAVIELLE MARTINS DE MELO</t>
  </si>
  <si>
    <t>LUCIANO BARROS COSTA</t>
  </si>
  <si>
    <t>LUIZA BEATRIZ DE M SANTOS</t>
  </si>
  <si>
    <t>MIGUEL WILSON REGUEIRA RIBEIRO</t>
  </si>
  <si>
    <t>JOAO VITOR LIMA DA SILVA</t>
  </si>
  <si>
    <t>CAETANO SILVA DIAS</t>
  </si>
  <si>
    <t>ITHALO IGOR DANTAS E SILVA</t>
  </si>
  <si>
    <t>ESTELA FELIPE DE OLIVEIRA</t>
  </si>
  <si>
    <t>MARIA DANIELLE DE SOUZA SANTOS</t>
  </si>
  <si>
    <t>MARIANA SILVA MONTEIRO</t>
  </si>
  <si>
    <t>SUIANNE P PASSOS B MONTEIRO</t>
  </si>
  <si>
    <t>GIVANICE MARIA MACHADO</t>
  </si>
  <si>
    <t>MARILIA MILENA R PIRES</t>
  </si>
  <si>
    <t>KATIA RAQUEL DE A OLIVEIRA</t>
  </si>
  <si>
    <t>DENNYS LAPENDA FAGUNDES</t>
  </si>
  <si>
    <t>CECILIA REGINA DO N S CABRAL</t>
  </si>
  <si>
    <t>JADON JORGE OLIVEIRA DA SILVA</t>
  </si>
  <si>
    <t>CARLOS FREDERICO DOS SANTOS</t>
  </si>
  <si>
    <t>LORENA ESTHER L M CAVALCANTI</t>
  </si>
  <si>
    <t>SWEET GALLEGHER CAETANO COSTA</t>
  </si>
  <si>
    <t>DEBORA GUEDES NERES</t>
  </si>
  <si>
    <t>LEIDIANE CARLA L DE OLIVEIRA</t>
  </si>
  <si>
    <t>YANNE TALITA PEREIRA CALIXTO</t>
  </si>
  <si>
    <t>JOAO VICTOR RIBEIRO</t>
  </si>
  <si>
    <t>GRAZIELE MARIA DA SILVA</t>
  </si>
  <si>
    <t>DEYBISON AFONSO PEREIRA</t>
  </si>
  <si>
    <t>GENIVAL F DA SILVA JUNIOR</t>
  </si>
  <si>
    <t>EMANUELA AMELIA DE A  AGUIAR</t>
  </si>
  <si>
    <t>ALICE JULIANA X DE PONTES</t>
  </si>
  <si>
    <t>MAILTON NOBRE DE MEDEIROS</t>
  </si>
  <si>
    <t>NATHALIA V DE A ITAPARICA</t>
  </si>
  <si>
    <t>IVO LOURENCO DA SILVA</t>
  </si>
  <si>
    <t>BETY ANNE DE A S CORDULA</t>
  </si>
  <si>
    <t>DIEGO SCHMITH OLIVEIRA DE LIMA</t>
  </si>
  <si>
    <t>CYNTHIA MARIA REGIS SIQUEIRA</t>
  </si>
  <si>
    <t>TALITA ANDREIA MARTINS GONZAGA</t>
  </si>
  <si>
    <t>ESTEVAN DE ALMEIDA FALCAO</t>
  </si>
  <si>
    <t>RAFAEL DE MENEZES E S PIRES</t>
  </si>
  <si>
    <t>ALEXANDER BEZERRA</t>
  </si>
  <si>
    <t>JULIANA DE BARROS S LOPES DIAS</t>
  </si>
  <si>
    <t>MANUELA SILVA DE LIMA B DA PAZ</t>
  </si>
  <si>
    <t>JOAO ROBERTO  MACHADO ARAUJO</t>
  </si>
  <si>
    <t>LIVIA QUEIROZ DE OLIVEIRA</t>
  </si>
  <si>
    <t>ALZENIRA PEREIRA DA SILVA</t>
  </si>
  <si>
    <t>BRUNA ALVES DE SOUSA</t>
  </si>
  <si>
    <t>DANIEL CIRILO DOS SANTOS</t>
  </si>
  <si>
    <t>DANIELLE D O A DE MIRANDA</t>
  </si>
  <si>
    <t>DANIELLY R C DE LIRA</t>
  </si>
  <si>
    <t>GILVANEIDE LAURENTINO MARTINS</t>
  </si>
  <si>
    <t>HYWRE CESAR DE BRITO PINTO</t>
  </si>
  <si>
    <t>JOSE ELIVELTON G DE OLIVEIRA</t>
  </si>
  <si>
    <t>LUCIANNA NUNES LIRA</t>
  </si>
  <si>
    <t>MONIQUE FERRAZ PEREIRA</t>
  </si>
  <si>
    <t>PATRICIA SERPA PEIXOTO</t>
  </si>
  <si>
    <t>POLYANA BEZERRA SOUTO SANTOS</t>
  </si>
  <si>
    <t>RENATA BEZERRA DA SILVA</t>
  </si>
  <si>
    <t>ROSY KELLY LIMA DA S PIMENTEL</t>
  </si>
  <si>
    <t>SAVIO BARCELOS DE MELO</t>
  </si>
  <si>
    <t>VIVIANE SOARES DE JESUS</t>
  </si>
  <si>
    <t>DEMOSTENES FIGUEIREDO DE SOUSA</t>
  </si>
  <si>
    <t>HOSANA SUELEM S DE MIRANDA</t>
  </si>
  <si>
    <t>CAIO CESAR DE A R SILVA</t>
  </si>
  <si>
    <t>VANELLY FERREIRA DE SOUZA</t>
  </si>
  <si>
    <t>DALETE VICENTE DE LIMA</t>
  </si>
  <si>
    <t>ODAYANNA KESSY F MONTEIRO</t>
  </si>
  <si>
    <t>LUCIENE TORRES GALINDO DE MELO</t>
  </si>
  <si>
    <t>MARCELO JOSE XIMENES MENELAU</t>
  </si>
  <si>
    <t>FABIOLA LAPORTE DE A TRINDADE</t>
  </si>
  <si>
    <t>GILVANIA MARIA DE S MENDES</t>
  </si>
  <si>
    <t>RENATA RODRIGUES C DE MELO</t>
  </si>
  <si>
    <t>MARIA ERLANI BARBOSA SILVA</t>
  </si>
  <si>
    <t>WELTON FERNANDES DE PAULA</t>
  </si>
  <si>
    <t>MARCOS ANTONIO SILVA DE LIMA</t>
  </si>
  <si>
    <t>MARIANA JOYCE BEZERRA DA SILVA</t>
  </si>
  <si>
    <t>SANDRO FERREIRA BEZERRA</t>
  </si>
  <si>
    <t>LIVIA MARIA DE MORAES</t>
  </si>
  <si>
    <t>EDNALDO LUIZ TRAJANO</t>
  </si>
  <si>
    <t>CLAUDIO HENRIQUE G DE OLIVEIRA</t>
  </si>
  <si>
    <t>FLAVIO CLAUDEVAN DE G AMANCIO</t>
  </si>
  <si>
    <t>EUGENIO PACELLI R DE ARAUJO</t>
  </si>
  <si>
    <t>LEONARDO ARAUJO PAES BARRETO</t>
  </si>
  <si>
    <t>LUCIANA MARIA BASTO DE AQUINO</t>
  </si>
  <si>
    <t>GERMANA DE MELO LOBO FREIRE</t>
  </si>
  <si>
    <t>JOAO ALFREDO SOARES DE AVELLAR</t>
  </si>
  <si>
    <t>TIAGO CHAVIER GONCALVES</t>
  </si>
  <si>
    <t>LAMARTINE LYRA CRUZ</t>
  </si>
  <si>
    <t>JOSE EDUARDO GUEDES DE ANDRADE</t>
  </si>
  <si>
    <t>ANA CECILIA DE SENA T SOUZA</t>
  </si>
  <si>
    <t>FILIPE JOSE C F AMORIM</t>
  </si>
  <si>
    <t>PAULO AUGUSTO DA SILVA</t>
  </si>
  <si>
    <t>MANUELA A DE SENA L VENTURA</t>
  </si>
  <si>
    <t>FABIO HENRIQUE IZAIAS D MACEDO</t>
  </si>
  <si>
    <t>JOSE NIVALDO BRAYNER DE ARAUJO</t>
  </si>
  <si>
    <t>CARLOS ALBERTO DE ARAUJO FILHO</t>
  </si>
  <si>
    <t>DIMAS PEREIRA DANTAS</t>
  </si>
  <si>
    <t>LUIZ ANTONIO GRANJA DE MENEZES</t>
  </si>
  <si>
    <t>MAYARA CRISTINA NUNES DE LIRA</t>
  </si>
  <si>
    <t>KATIA CRISTINA B DA SILVA</t>
  </si>
  <si>
    <t>MARIA EMILIA DE A S E SILVA</t>
  </si>
  <si>
    <t>JOSEFINA DA SILVA RODRIGUES</t>
  </si>
  <si>
    <t>ANDRE LUIZ DE MOURA MELO</t>
  </si>
  <si>
    <t>MANOEL DE LIMA BARBOSA</t>
  </si>
  <si>
    <t>NATALIA DOURADO DA FONTE</t>
  </si>
  <si>
    <t>VINICIUS JOSE OLIVEIRA D SOUSA</t>
  </si>
  <si>
    <t>KLEBIA VIEIRA SANTOS DE LEMOS</t>
  </si>
  <si>
    <t>JOSE HIGO MARQUES RENER</t>
  </si>
  <si>
    <t>MICHELLI HELENA LIMA DA SILVA</t>
  </si>
  <si>
    <t>IAN THIAGO DE LIMA BARBOSA</t>
  </si>
  <si>
    <t>ANA CAROLINA CALLAND ROSA</t>
  </si>
  <si>
    <t>SANDRO MARQUES TEIXEIRA</t>
  </si>
  <si>
    <t>JOSE VICTOR M A BARBOSA</t>
  </si>
  <si>
    <t>MARCELO MONTEIRO DE C. FILHO</t>
  </si>
  <si>
    <t>JEANE DE ALMEIDA C REVOREDO</t>
  </si>
  <si>
    <t>ELIZABETE BARBOSA W D OLIVEIRA</t>
  </si>
  <si>
    <t>EMANOELLA RAFAELA D S A SILVA</t>
  </si>
  <si>
    <t>KARLA FERREIRA DA SILVA</t>
  </si>
  <si>
    <t>NILZA PEREIRA DA SILVA</t>
  </si>
  <si>
    <t>SIMONE ARAUJO DE ALMEIDA</t>
  </si>
  <si>
    <t>CARLA SABRINA DE FREITAS LIMA</t>
  </si>
  <si>
    <t>LUCIO ANDRE DA SILVA</t>
  </si>
  <si>
    <t>ADRIANA BASILIO DA SILVA</t>
  </si>
  <si>
    <t>ANA CAROLINE GOMES PEREIRA</t>
  </si>
  <si>
    <t>MARIA GABRIELLY DE S SANTOS</t>
  </si>
  <si>
    <t>SERGIO LUIZ DE NORONHA</t>
  </si>
  <si>
    <t>ALICE ANA BARBOSA ROSENDO</t>
  </si>
  <si>
    <t>DANIELLY C. DO NASCIMENTO</t>
  </si>
  <si>
    <t>LEANDRA NASCIMENTO ESTEFANIO</t>
  </si>
  <si>
    <t>ADRIANO JOSE MARTINS DA SILVA</t>
  </si>
  <si>
    <t>ANA LUIZA VELOSO DE O L COSTA</t>
  </si>
  <si>
    <t>JOSE RICARDO OLIVEIRA CHAGAS</t>
  </si>
  <si>
    <t>SELMA BEZERRA DE CARVALHO</t>
  </si>
  <si>
    <t>ANTONIO LUIZ DOS SANTOS</t>
  </si>
  <si>
    <t>FABIANE TAVARES DE SOUZA</t>
  </si>
  <si>
    <t>KELEN CRISTINA DE AL F E SILVA</t>
  </si>
  <si>
    <t>LIBNI DE MEDEIROS MELO</t>
  </si>
  <si>
    <t>ALBERT ROCHA DE OLIVEIRA</t>
  </si>
  <si>
    <t>DAYANE M VALENCA DE OLIVEIRA</t>
  </si>
  <si>
    <t>ANDRE LUIS MOTA PIRES</t>
  </si>
  <si>
    <t>DIMAS CARDOSO CAMPOS</t>
  </si>
  <si>
    <t>MARCELO MORAIS DE OLIVEIRA</t>
  </si>
  <si>
    <t>SANDRO DE MIRANDA SANTOS</t>
  </si>
  <si>
    <t>JAQUELINE P F DE OLIVEIRA</t>
  </si>
  <si>
    <t>THIANE NASCIMENTO PAIXAO</t>
  </si>
  <si>
    <t>JOSE ALVES FIGUEIREDO FILHO</t>
  </si>
  <si>
    <t>DULCE NARIELE ANHAIA LEMES</t>
  </si>
  <si>
    <t>ELDERSON GOMES DA CUNHA</t>
  </si>
  <si>
    <t>MARCELO DIEDERICHS PRATES</t>
  </si>
  <si>
    <t>FABIOLA ALBUQUERQUE PINHEIRO</t>
  </si>
  <si>
    <t>DANIELLE MEDEIROS PONTES</t>
  </si>
  <si>
    <t>ADRIANA MARIA DA SILVA</t>
  </si>
  <si>
    <t>ARTHUR A SANTOS WANDERLEY</t>
  </si>
  <si>
    <t>MOISES MARTINS DE MELO NETO</t>
  </si>
  <si>
    <t>SEVERINO JOSE RAMOS DE SOUZA</t>
  </si>
  <si>
    <t>CAIO CEZAR F  E  DO NASCIMENTO</t>
  </si>
  <si>
    <t>AURELIA RODRIGUES TORREIRO</t>
  </si>
  <si>
    <t>SANDRA MARIA MENDES FERREIRA</t>
  </si>
  <si>
    <t>SERGIO ARAUJO DE OLIVEIRA</t>
  </si>
  <si>
    <t>RAFAELLA MICHELLE DE L MIRANDA</t>
  </si>
  <si>
    <t>ALYSSON FABIO O FLORENCIO</t>
  </si>
  <si>
    <t>ERIKA MARQUES BEZERRA</t>
  </si>
  <si>
    <t>VENILTON CARLOS M CARDOSO</t>
  </si>
  <si>
    <t>CARLOS BRUNO GOMES MACEDO</t>
  </si>
  <si>
    <t>AMANDA FREITAS BASILIO</t>
  </si>
  <si>
    <t>PAULA SHEMILLY GALDINO SANTIAG</t>
  </si>
  <si>
    <t>CARMEM ALUISIA LEITE DE ANDRAD</t>
  </si>
  <si>
    <t>GABRIELA FERNANDA M  G  CEAN</t>
  </si>
  <si>
    <t>HERBET CANDEIA MAIA</t>
  </si>
  <si>
    <t>JAMSON ALESSANDRO DA SILVA</t>
  </si>
  <si>
    <t>ROSA MARIA BARROS VALOES</t>
  </si>
  <si>
    <t>JOSENILDO JOSE TORRES</t>
  </si>
  <si>
    <t>SELMA CRISTIANIA LIMA RORIZ</t>
  </si>
  <si>
    <t>WELLIDA CRISTIANE DE M  GUERRA</t>
  </si>
  <si>
    <t>KATHYWSKY MELO PINHEIRO</t>
  </si>
  <si>
    <t>DANILO DAVI DA SILVA DIAS</t>
  </si>
  <si>
    <t>JOSINALDO OLIVEIRA DE ANDRADE</t>
  </si>
  <si>
    <t>JONATAS BERNARDINO R  DA SILVA</t>
  </si>
  <si>
    <t>FABIO BARBOSA S  DE LIMA</t>
  </si>
  <si>
    <t>ANDRE VICTOR RODRIGUES FONSECA</t>
  </si>
  <si>
    <t>ARLEY ANDERSON TAVARES MOREIRA</t>
  </si>
  <si>
    <t>JANISSON COELHO DE VASCONCELOS</t>
  </si>
  <si>
    <t>DIANA ATALECIA NEVES DE SA</t>
  </si>
  <si>
    <t>LUCENILDO JOSE DA SILVA</t>
  </si>
  <si>
    <t>ANTONIO S ALVES DE O JUNIOR</t>
  </si>
  <si>
    <t>FABRICIO MENEZES DE SOUSA MELO</t>
  </si>
  <si>
    <t>PAULO ANDRE R DOS SANTOS</t>
  </si>
  <si>
    <t>ROGERIO MOURA VIEIRA</t>
  </si>
  <si>
    <t>CLECIO JOSE DA SILVA</t>
  </si>
  <si>
    <t>MONALISA MARIA LEANDRO RIBEIRO</t>
  </si>
  <si>
    <t>ANA PAULA SABINO L DE SOUZA</t>
  </si>
  <si>
    <t>ADEMIR LOPES DA SILVA</t>
  </si>
  <si>
    <t>JOSE CARLOS VIEIRA</t>
  </si>
  <si>
    <t>LETYCIA THAISA V FARIAS</t>
  </si>
  <si>
    <t>RISOALDO DUARTE DA S JUNIOR</t>
  </si>
  <si>
    <t>JOSE MARCELO DE FRANCA MATOS</t>
  </si>
  <si>
    <t>MARIANA KAROLYNE G DE SOUZA</t>
  </si>
  <si>
    <t>RENATO VELOSO LINO DE OLIVEIRA</t>
  </si>
  <si>
    <t>RONALDO GOMINHO BISPO FILHO</t>
  </si>
  <si>
    <t>CATARINA DANIELLE DA S AMORIM</t>
  </si>
  <si>
    <t>CYNTHIA RODRIGUES DE ALMEIDA</t>
  </si>
  <si>
    <t>JAMINE K  G  DA ROCHA MARTINS</t>
  </si>
  <si>
    <t>ANDREA DE OLIVEIRA SILVA</t>
  </si>
  <si>
    <t>GYSELLE SANTOS AZEVEDO</t>
  </si>
  <si>
    <t>Total Geral</t>
  </si>
  <si>
    <t>BRUTO</t>
  </si>
  <si>
    <t>SRA</t>
  </si>
  <si>
    <t>Filial</t>
  </si>
  <si>
    <t>Matricula</t>
  </si>
  <si>
    <t>Data Admis.</t>
  </si>
  <si>
    <t>Dt. Demiss„o</t>
  </si>
  <si>
    <t>Cod. Fun‡„o</t>
  </si>
  <si>
    <t>Vinculo</t>
  </si>
  <si>
    <t>Licitacao</t>
  </si>
  <si>
    <t>Grat. Funcao</t>
  </si>
  <si>
    <t>G.Farm Resp</t>
  </si>
  <si>
    <t>Grat.Incorp</t>
  </si>
  <si>
    <t>Sal.Comiss</t>
  </si>
  <si>
    <t>Grat.Comis</t>
  </si>
  <si>
    <t>Sal.Diretor</t>
  </si>
  <si>
    <t>Grat.Diretor</t>
  </si>
  <si>
    <t>Grat.Pregoe.</t>
  </si>
  <si>
    <t>Grat.Farmaci</t>
  </si>
  <si>
    <t xml:space="preserve">  /  /    </t>
  </si>
  <si>
    <t>COM</t>
  </si>
  <si>
    <t>CLT</t>
  </si>
  <si>
    <t>MARIA CLAUDIA DE A  LIMA LEMOS</t>
  </si>
  <si>
    <t>ROSANGELA BARROS CANTALICE</t>
  </si>
  <si>
    <t>NUTRICIONISTA</t>
  </si>
  <si>
    <t>ANA PAULA BARBOSA CAVALCANTI</t>
  </si>
  <si>
    <t>GRATIFICAÇÃO</t>
  </si>
  <si>
    <t>MATRICULA</t>
  </si>
  <si>
    <t>NOME</t>
  </si>
  <si>
    <t>VÍNCULO</t>
  </si>
  <si>
    <t>CARGO</t>
  </si>
  <si>
    <t>SRJ</t>
  </si>
  <si>
    <t>Fun‡„o</t>
  </si>
  <si>
    <t>Descri‡„o</t>
  </si>
  <si>
    <t>ASS.PRODUCAO I</t>
  </si>
  <si>
    <t>TEC.EM LAB. I</t>
  </si>
  <si>
    <t>AUX DE ENFERM.</t>
  </si>
  <si>
    <t>ANAL.DE SUPORT JR</t>
  </si>
  <si>
    <t>ADVOGADO</t>
  </si>
  <si>
    <t>ASSIST. ADM.</t>
  </si>
  <si>
    <t>ALMOXARIFE</t>
  </si>
  <si>
    <t>ASS.DE MAT.</t>
  </si>
  <si>
    <t>AUX.ADM.III</t>
  </si>
  <si>
    <t>VIGILANTE</t>
  </si>
  <si>
    <t>MESTRE DE PROD.</t>
  </si>
  <si>
    <t>ASS. PRODUC.II</t>
  </si>
  <si>
    <t>AUX.DE MANIP.</t>
  </si>
  <si>
    <t>MOTORISTA</t>
  </si>
  <si>
    <t>OP.MAQUINAS I</t>
  </si>
  <si>
    <t>TEC SEG DO TRAB</t>
  </si>
  <si>
    <t>CONSULT CIENTIF</t>
  </si>
  <si>
    <t>SECRETARIA</t>
  </si>
  <si>
    <t>AUX ADMINIST. I</t>
  </si>
  <si>
    <t>AUX ADM. II</t>
  </si>
  <si>
    <t>Op. Prod. Ind. I</t>
  </si>
  <si>
    <t>Tec. em Optica I</t>
  </si>
  <si>
    <t>Tec. Qual. Ind. I</t>
  </si>
  <si>
    <t>Tec. em Optica II</t>
  </si>
  <si>
    <t>Op. Prod. Ind. II</t>
  </si>
  <si>
    <t>TEC. COMERCIAL I</t>
  </si>
  <si>
    <t>TEC. COMERCIAL II</t>
  </si>
  <si>
    <t>TEC. CONTABIL l</t>
  </si>
  <si>
    <t>TEC.CONTABIL II</t>
  </si>
  <si>
    <t>TEC. CONTABIL III</t>
  </si>
  <si>
    <t>ANAL.CONTABIL III</t>
  </si>
  <si>
    <t>ANAL.MANUT.IND. I</t>
  </si>
  <si>
    <t>ANAL.MANUT.IND.ll</t>
  </si>
  <si>
    <t>ANALISTA EM PCP I</t>
  </si>
  <si>
    <t>DIRETOR COMERCIAL</t>
  </si>
  <si>
    <t>AUTONOMOS</t>
  </si>
  <si>
    <t>COORD. DE ADM.</t>
  </si>
  <si>
    <t>COORD. SEC. SAUDE</t>
  </si>
  <si>
    <t>COORD. FINANCEIRA</t>
  </si>
  <si>
    <t>COORD.DE INFORM.</t>
  </si>
  <si>
    <t>COORD.DE REC.HUM.</t>
  </si>
  <si>
    <t>COORD.COMERCIAL</t>
  </si>
  <si>
    <t>CHEFE SAUDE OCUP.</t>
  </si>
  <si>
    <t>SECRETARIA DIR.</t>
  </si>
  <si>
    <t>MENOR APRENDIZ</t>
  </si>
  <si>
    <t>COORD. JURIDICA</t>
  </si>
  <si>
    <t>CHEFE DE NUCLEO</t>
  </si>
  <si>
    <t>GESTOR DE DESENV.</t>
  </si>
  <si>
    <t>PRESIDENTE  C.P.L</t>
  </si>
  <si>
    <t>COM.LICITACAO</t>
  </si>
  <si>
    <t>ANALISTA EM RH I</t>
  </si>
  <si>
    <t>COORD. LOGISTICA</t>
  </si>
  <si>
    <t>ASS. DE FARMACIA</t>
  </si>
  <si>
    <t>SUP. JURIDICO</t>
  </si>
  <si>
    <t>CHEFE DE GABINETE</t>
  </si>
  <si>
    <t>PREGOEIRO</t>
  </si>
  <si>
    <t>ASS. DE SERVICOS</t>
  </si>
  <si>
    <t>AUX. LABORATORIO</t>
  </si>
  <si>
    <t>MOTORISTA 2</t>
  </si>
  <si>
    <t>OP. DE PROD. IND.</t>
  </si>
  <si>
    <t>TELEFONISTA</t>
  </si>
  <si>
    <t>VIGILANTE 2</t>
  </si>
  <si>
    <t>TEC. COMERCIAL</t>
  </si>
  <si>
    <t>TEC. CONTABIL</t>
  </si>
  <si>
    <t>TEC. EM OPTICA</t>
  </si>
  <si>
    <t>TEC EM ENFERMAGEM</t>
  </si>
  <si>
    <t>ANALISTA CONTABIL</t>
  </si>
  <si>
    <t>ANALISTA EM PCP</t>
  </si>
  <si>
    <t>ANALISTA EM RH</t>
  </si>
  <si>
    <t>FARMACEUTICO IND</t>
  </si>
  <si>
    <t>ESTAGIARIO</t>
  </si>
  <si>
    <t>ORDEM</t>
  </si>
  <si>
    <t>VENCIMENTO DO CARGO</t>
  </si>
  <si>
    <t>GRATIFICAÇÃO DE FUNÇÃO</t>
  </si>
  <si>
    <t>TOTAL DE VANTAGENS</t>
  </si>
  <si>
    <t>TOTAL DE DESCONTOS</t>
  </si>
  <si>
    <t>VALOR LÍQUIDO</t>
  </si>
  <si>
    <t>SITUAÇÃO</t>
  </si>
  <si>
    <t>ATIVO</t>
  </si>
  <si>
    <t>LICENÇA</t>
  </si>
  <si>
    <t>TOTAL</t>
  </si>
  <si>
    <t>VANTAGENS</t>
  </si>
  <si>
    <t>VERBAS</t>
  </si>
  <si>
    <t>799 + 410</t>
  </si>
  <si>
    <t>DESCONTOS</t>
  </si>
  <si>
    <t>701-RENDIMEN</t>
  </si>
  <si>
    <t>410-DESC.ADI</t>
  </si>
  <si>
    <t>799-LIQUIDO</t>
  </si>
  <si>
    <t>LITIO TADEU C R  DOS SANTOS</t>
  </si>
  <si>
    <t>ROBERTA BARBOSA  DE A PACHECO</t>
  </si>
  <si>
    <t>SETOR</t>
  </si>
  <si>
    <t>Inicio Férias</t>
  </si>
  <si>
    <t>Dias</t>
  </si>
  <si>
    <t>Fim Férias</t>
  </si>
  <si>
    <t>FÉRIAS</t>
  </si>
  <si>
    <t>LEANDRO RAMOS M DE ANDRADE</t>
  </si>
  <si>
    <t>LETICIA LIRA DE SOUSA</t>
  </si>
  <si>
    <t>Centro Custo</t>
  </si>
  <si>
    <t>ASSESSOR DIRETORI</t>
  </si>
  <si>
    <t>AUXILIAR DE COZIN</t>
  </si>
  <si>
    <t>DIRETOR PRESIDENT</t>
  </si>
  <si>
    <t>DIR. ADM. FINANCE</t>
  </si>
  <si>
    <t>DIR TEC INDUSTRIA</t>
  </si>
  <si>
    <t>AUX DE ALMOXARIFA</t>
  </si>
  <si>
    <t>TEC. NIVEL SUPERI</t>
  </si>
  <si>
    <t>ASSESSOR INTERMED</t>
  </si>
  <si>
    <t>TEC.ELETRICIDADE</t>
  </si>
  <si>
    <t>AGENTE DE PRODUCA</t>
  </si>
  <si>
    <t>Assist. de Serv.</t>
  </si>
  <si>
    <t>Tec. em Utilidade</t>
  </si>
  <si>
    <t>Tec. Mant. Indust</t>
  </si>
  <si>
    <t>Tec. em Enfermage</t>
  </si>
  <si>
    <t>Tec. Administ. Fi</t>
  </si>
  <si>
    <t>Tec. em Comercial</t>
  </si>
  <si>
    <t>Tec. em Contabili</t>
  </si>
  <si>
    <t>Tec. em Seg. Trab</t>
  </si>
  <si>
    <t>Tec. Manut. Ind.I</t>
  </si>
  <si>
    <t>Tec. Utilidades I</t>
  </si>
  <si>
    <t>TEC.ADM.FINANCAS</t>
  </si>
  <si>
    <t>TEC. COMERCIAL ll</t>
  </si>
  <si>
    <t>ANALISTA COMERC.</t>
  </si>
  <si>
    <t>ANAL.MANUT.IND.II</t>
  </si>
  <si>
    <t>ANALISTA EM RH II</t>
  </si>
  <si>
    <t>FARM. INDUSTRIAL</t>
  </si>
  <si>
    <t>ANAL.QUAL.INDUST.</t>
  </si>
  <si>
    <t>ADM. E FINANCAS S</t>
  </si>
  <si>
    <t>COORD.PESQ.DESENV</t>
  </si>
  <si>
    <t>COORD. SUPRIMENTO</t>
  </si>
  <si>
    <t>COOR.FARM.POPULAR</t>
  </si>
  <si>
    <t>COORD. P. ESPECIA</t>
  </si>
  <si>
    <t>SUPERINTENDENTE A</t>
  </si>
  <si>
    <t>COORD AUDITORIA I</t>
  </si>
  <si>
    <t>SUPERINTENDENTE T</t>
  </si>
  <si>
    <t>COORD.DE CONTABIL</t>
  </si>
  <si>
    <t>SUCOM-SUPERINT.CO</t>
  </si>
  <si>
    <t>ASSIST. DE OPERAC</t>
  </si>
  <si>
    <t>COORD.BOAS PRATIC</t>
  </si>
  <si>
    <t>ASSIST. TEC. INDU</t>
  </si>
  <si>
    <t>ANALISTA EM INFOR</t>
  </si>
  <si>
    <t>ANALISTA FINANCEI</t>
  </si>
  <si>
    <t>ANAL.EM UTILIDADE</t>
  </si>
  <si>
    <t>ANALISTA ASS.FARM</t>
  </si>
  <si>
    <t>ASS. DESENV. ADMI</t>
  </si>
  <si>
    <t>COORD. SEG. TRABA</t>
  </si>
  <si>
    <t>COORD. DE ART. IN</t>
  </si>
  <si>
    <t>COORD.FARM. INTER</t>
  </si>
  <si>
    <t>SUP DE REL INSTIT</t>
  </si>
  <si>
    <t>COORD. RESP. SOCI</t>
  </si>
  <si>
    <t>COORD. COMUNIC. S</t>
  </si>
  <si>
    <t>COORD. AP. TEC. I</t>
  </si>
  <si>
    <t>OP. PROD. IND. (D</t>
  </si>
  <si>
    <t>TEC. EM ADM. E FI</t>
  </si>
  <si>
    <t>TEC. EM ADM. E VE</t>
  </si>
  <si>
    <t>TEC. EM EDIFICACO</t>
  </si>
  <si>
    <t>TEC. EM ENF. DO T</t>
  </si>
  <si>
    <t>TEC. EM INFORMATI</t>
  </si>
  <si>
    <t>TEC.EM MAN. ELE.</t>
  </si>
  <si>
    <t>TEC. EM MAN. HID</t>
  </si>
  <si>
    <t>TEC.EM MAN. MEC.</t>
  </si>
  <si>
    <t>TEC.EM QUALIDADE</t>
  </si>
  <si>
    <t>TEC EM SEG DO TRA</t>
  </si>
  <si>
    <t>TEC EM UTI CALDEI</t>
  </si>
  <si>
    <t>TEC UTI TRA EFLUE</t>
  </si>
  <si>
    <t>ANALISTA COMERCIA</t>
  </si>
  <si>
    <t>ANA GESTAO AMBIEN</t>
  </si>
  <si>
    <t>ANALISTA INFORMAT</t>
  </si>
  <si>
    <t>ANA MANUT ELET IN</t>
  </si>
  <si>
    <t>ANA. SEG DO TRABA</t>
  </si>
  <si>
    <t>ANA UTI TRA EFLUE</t>
  </si>
  <si>
    <t>ENFERMEIRO TRABAL</t>
  </si>
  <si>
    <t>MEDICO DO TRABALH</t>
  </si>
  <si>
    <t>ANALISTA QUALI IN</t>
  </si>
  <si>
    <t>ANA ASS FARMACEUT</t>
  </si>
  <si>
    <t>DIR REL INSTITUCI</t>
  </si>
  <si>
    <t>COORD GESTAO E PL</t>
  </si>
  <si>
    <t>COORD DE MANUTENC</t>
  </si>
  <si>
    <t>COORD. COMPLIANCE</t>
  </si>
  <si>
    <t>COORD. GOVER. COR</t>
  </si>
  <si>
    <t>COORD DE CONTRATO</t>
  </si>
  <si>
    <t>GESTOR DE APOIO A</t>
  </si>
  <si>
    <t>GESTOR DE APOIO T</t>
  </si>
  <si>
    <t>COORD. DE PROJ. E</t>
  </si>
  <si>
    <t>COORD. DE VENDAS</t>
  </si>
  <si>
    <t>GERENTE ADM.</t>
  </si>
  <si>
    <t>SILVIA LUIZA DE SOUZA E SILVA</t>
  </si>
  <si>
    <t>701 - TOT</t>
  </si>
  <si>
    <t>TOTAL LÍQUIDO</t>
  </si>
  <si>
    <t>Sal rio</t>
  </si>
  <si>
    <t>EDIVALDO MANOEL DA SILVA FILHO</t>
  </si>
  <si>
    <t>ITAMAR XAVIER DE SA</t>
  </si>
  <si>
    <t>RESUMO DA FOLHA DE FEVEREIRO/2021</t>
  </si>
  <si>
    <t>Processo : 00001 - CELETISTA/ESTAGIARIO     Período : 202102     Pagamento : 01     Roteiro : FOL</t>
  </si>
  <si>
    <t>ALAN MALHEIRO PASTICK</t>
  </si>
  <si>
    <t>MARIA VITORIA ALVES VILA NOVA</t>
  </si>
  <si>
    <t>FERNANDA DA SILVA P DE ANDRADE</t>
  </si>
  <si>
    <t>FÉRIAS FEVEREIRO/2021</t>
  </si>
  <si>
    <t>0,00</t>
  </si>
  <si>
    <t>CORHU/DIVAP</t>
  </si>
  <si>
    <t>26.02.2021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</si>
</sst>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41">
    <font>
      <sz val="9"/>
      <name val="Courier New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ourier New"/>
      <family val="3"/>
    </font>
    <font>
      <b/>
      <sz val="14"/>
      <name val="Courier New"/>
      <family val="3"/>
    </font>
    <font>
      <b/>
      <sz val="10"/>
      <name val="Courier New"/>
      <family val="3"/>
    </font>
    <font>
      <sz val="9"/>
      <color theme="1"/>
      <name val="Courier New"/>
      <family val="3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6291"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4" applyNumberFormat="0" applyAlignment="0" applyProtection="0"/>
    <xf numFmtId="0" fontId="26" fillId="6" borderId="5" applyNumberFormat="0" applyAlignment="0" applyProtection="0"/>
    <xf numFmtId="0" fontId="27" fillId="6" borderId="4" applyNumberFormat="0" applyAlignment="0" applyProtection="0"/>
    <xf numFmtId="0" fontId="28" fillId="0" borderId="6" applyNumberFormat="0" applyFill="0" applyAlignment="0" applyProtection="0"/>
    <xf numFmtId="0" fontId="29" fillId="7" borderId="7" applyNumberFormat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33" fillId="32" borderId="0" applyNumberFormat="0" applyBorder="0" applyAlignment="0" applyProtection="0"/>
    <xf numFmtId="0" fontId="16" fillId="0" borderId="0"/>
    <xf numFmtId="0" fontId="16" fillId="8" borderId="8" applyNumberFormat="0" applyFont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5" fillId="8" borderId="8" applyNumberFormat="0" applyFont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4" fillId="8" borderId="8" applyNumberFormat="0" applyFont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14" fillId="8" borderId="8" applyNumberFormat="0" applyFont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3" fillId="8" borderId="8" applyNumberFormat="0" applyFont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0" borderId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43" fontId="34" fillId="0" borderId="0" xfId="0" applyNumberFormat="1" applyFont="1" applyAlignment="1">
      <alignment horizontal="center"/>
    </xf>
    <xf numFmtId="43" fontId="0" fillId="0" borderId="0" xfId="0" applyNumberFormat="1"/>
    <xf numFmtId="43" fontId="0" fillId="0" borderId="10" xfId="0" applyNumberFormat="1" applyBorder="1"/>
    <xf numFmtId="0" fontId="36" fillId="0" borderId="0" xfId="0" applyFont="1"/>
    <xf numFmtId="0" fontId="36" fillId="0" borderId="0" xfId="0" applyFont="1" applyAlignment="1">
      <alignment horizontal="center" vertical="center" wrapText="1"/>
    </xf>
    <xf numFmtId="0" fontId="36" fillId="33" borderId="10" xfId="0" applyFont="1" applyFill="1" applyBorder="1" applyAlignment="1">
      <alignment horizontal="center" vertical="center" wrapText="1"/>
    </xf>
    <xf numFmtId="43" fontId="36" fillId="33" borderId="1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43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3" fontId="0" fillId="0" borderId="10" xfId="0" applyNumberFormat="1" applyFill="1" applyBorder="1"/>
    <xf numFmtId="0" fontId="0" fillId="0" borderId="0" xfId="0"/>
    <xf numFmtId="0" fontId="0" fillId="0" borderId="0" xfId="0" applyBorder="1"/>
    <xf numFmtId="43" fontId="0" fillId="0" borderId="0" xfId="0" applyNumberFormat="1" applyBorder="1"/>
    <xf numFmtId="0" fontId="0" fillId="0" borderId="0" xfId="0"/>
    <xf numFmtId="43" fontId="34" fillId="0" borderId="0" xfId="0" applyNumberFormat="1" applyFont="1"/>
    <xf numFmtId="0" fontId="34" fillId="0" borderId="0" xfId="0" applyFont="1" applyAlignment="1">
      <alignment horizontal="center"/>
    </xf>
    <xf numFmtId="0" fontId="34" fillId="0" borderId="0" xfId="0" applyFont="1"/>
    <xf numFmtId="0" fontId="0" fillId="0" borderId="10" xfId="0" applyFill="1" applyBorder="1" applyAlignment="1">
      <alignment horizontal="center"/>
    </xf>
    <xf numFmtId="0" fontId="0" fillId="0" borderId="0" xfId="0" applyAlignment="1">
      <alignment horizontal="left"/>
    </xf>
    <xf numFmtId="0" fontId="34" fillId="0" borderId="0" xfId="0" applyFont="1" applyFill="1"/>
    <xf numFmtId="0" fontId="0" fillId="0" borderId="0" xfId="0"/>
    <xf numFmtId="0" fontId="0" fillId="0" borderId="0" xfId="0" applyBorder="1"/>
    <xf numFmtId="43" fontId="0" fillId="0" borderId="0" xfId="0" applyNumberFormat="1" applyFill="1" applyBorder="1" applyAlignment="1">
      <alignment horizontal="center"/>
    </xf>
    <xf numFmtId="43" fontId="0" fillId="0" borderId="0" xfId="0" applyNumberFormat="1" applyBorder="1"/>
    <xf numFmtId="43" fontId="0" fillId="0" borderId="0" xfId="0" applyNumberFormat="1" applyFont="1" applyBorder="1" applyAlignment="1">
      <alignment horizontal="right"/>
    </xf>
    <xf numFmtId="43" fontId="34" fillId="0" borderId="0" xfId="0" applyNumberFormat="1" applyFont="1" applyFill="1" applyBorder="1" applyAlignment="1">
      <alignment horizontal="center"/>
    </xf>
    <xf numFmtId="0" fontId="7" fillId="0" borderId="0" xfId="283"/>
    <xf numFmtId="0" fontId="7" fillId="0" borderId="0" xfId="283" applyAlignment="1">
      <alignment horizontal="center"/>
    </xf>
    <xf numFmtId="0" fontId="7" fillId="0" borderId="0" xfId="283" applyAlignment="1">
      <alignment horizontal="left"/>
    </xf>
    <xf numFmtId="0" fontId="34" fillId="0" borderId="0" xfId="0" applyFont="1" applyBorder="1" applyAlignment="1">
      <alignment horizontal="center"/>
    </xf>
    <xf numFmtId="0" fontId="34" fillId="0" borderId="10" xfId="0" applyFont="1" applyFill="1" applyBorder="1" applyAlignment="1">
      <alignment horizontal="center"/>
    </xf>
    <xf numFmtId="0" fontId="0" fillId="0" borderId="10" xfId="0" applyFill="1" applyBorder="1"/>
    <xf numFmtId="0" fontId="38" fillId="0" borderId="10" xfId="0" applyFont="1" applyFill="1" applyBorder="1" applyAlignment="1">
      <alignment horizontal="center"/>
    </xf>
    <xf numFmtId="0" fontId="34" fillId="0" borderId="10" xfId="82" applyNumberFormat="1" applyFont="1" applyFill="1" applyBorder="1" applyAlignment="1">
      <alignment horizontal="center"/>
    </xf>
    <xf numFmtId="0" fontId="4" fillId="0" borderId="0" xfId="806"/>
    <xf numFmtId="43" fontId="37" fillId="0" borderId="0" xfId="806" applyNumberFormat="1" applyFont="1"/>
    <xf numFmtId="43" fontId="34" fillId="0" borderId="0" xfId="82" applyNumberFormat="1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34" fillId="0" borderId="10" xfId="82" applyNumberFormat="1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 applyFont="1" applyBorder="1" applyAlignment="1">
      <alignment horizontal="left"/>
    </xf>
    <xf numFmtId="0" fontId="0" fillId="0" borderId="0" xfId="0" applyBorder="1" applyAlignment="1"/>
    <xf numFmtId="0" fontId="0" fillId="0" borderId="0" xfId="0" applyNumberFormat="1" applyFont="1" applyBorder="1" applyAlignment="1">
      <alignment horizontal="left"/>
    </xf>
    <xf numFmtId="43" fontId="0" fillId="0" borderId="0" xfId="0" applyNumberFormat="1" applyBorder="1"/>
    <xf numFmtId="43" fontId="0" fillId="0" borderId="0" xfId="0" applyNumberFormat="1" applyFont="1" applyBorder="1" applyAlignment="1">
      <alignment horizontal="right"/>
    </xf>
    <xf numFmtId="43" fontId="0" fillId="0" borderId="0" xfId="0" applyNumberFormat="1" applyBorder="1" applyAlignment="1"/>
    <xf numFmtId="43" fontId="0" fillId="0" borderId="0" xfId="0" applyNumberFormat="1" applyBorder="1" applyAlignment="1">
      <alignment horizontal="right"/>
    </xf>
    <xf numFmtId="0" fontId="34" fillId="0" borderId="0" xfId="3161" applyFont="1" applyFill="1" applyBorder="1" applyAlignment="1">
      <alignment horizontal="center"/>
    </xf>
    <xf numFmtId="43" fontId="34" fillId="0" borderId="0" xfId="1596" applyNumberFormat="1" applyBorder="1"/>
    <xf numFmtId="43" fontId="0" fillId="0" borderId="0" xfId="0" applyNumberFormat="1" applyFont="1" applyBorder="1" applyAlignment="1">
      <alignment horizontal="right"/>
    </xf>
    <xf numFmtId="43" fontId="0" fillId="0" borderId="0" xfId="0" applyNumberFormat="1" applyBorder="1" applyAlignment="1"/>
    <xf numFmtId="164" fontId="38" fillId="0" borderId="10" xfId="0" applyNumberFormat="1" applyFont="1" applyFill="1" applyBorder="1" applyAlignment="1">
      <alignment horizontal="center"/>
    </xf>
    <xf numFmtId="0" fontId="40" fillId="0" borderId="1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left"/>
    </xf>
    <xf numFmtId="14" fontId="38" fillId="0" borderId="0" xfId="0" applyNumberFormat="1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38" fillId="0" borderId="0" xfId="0" applyFont="1" applyFill="1" applyBorder="1" applyAlignment="1"/>
    <xf numFmtId="14" fontId="0" fillId="0" borderId="0" xfId="0" applyNumberForma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40" fillId="0" borderId="11" xfId="0" applyFont="1" applyFill="1" applyBorder="1" applyAlignment="1">
      <alignment vertical="center"/>
    </xf>
    <xf numFmtId="0" fontId="40" fillId="0" borderId="12" xfId="0" applyFont="1" applyFill="1" applyBorder="1" applyAlignment="1">
      <alignment vertical="center"/>
    </xf>
    <xf numFmtId="0" fontId="37" fillId="0" borderId="10" xfId="6277" applyFont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1" fillId="0" borderId="0" xfId="6277"/>
    <xf numFmtId="14" fontId="1" fillId="0" borderId="0" xfId="6277" applyNumberFormat="1"/>
    <xf numFmtId="43" fontId="1" fillId="0" borderId="0" xfId="6277" applyNumberFormat="1"/>
    <xf numFmtId="43" fontId="34" fillId="0" borderId="0" xfId="0" applyNumberFormat="1" applyFont="1" applyAlignment="1">
      <alignment horizontal="right"/>
    </xf>
    <xf numFmtId="0" fontId="36" fillId="0" borderId="10" xfId="0" applyFont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</cellXfs>
  <cellStyles count="6291">
    <cellStyle name="20% - Ênfase1" xfId="19" builtinId="30" customBuiltin="1"/>
    <cellStyle name="20% - Ênfase1 10" xfId="178"/>
    <cellStyle name="20% - Ênfase1 10 2" xfId="365"/>
    <cellStyle name="20% - Ênfase1 10 2 2" xfId="754"/>
    <cellStyle name="20% - Ênfase1 10 2 2 2" xfId="1531"/>
    <cellStyle name="20% - Ênfase1 10 2 2 2 2" xfId="3096"/>
    <cellStyle name="20% - Ênfase1 10 2 2 2 2 2" xfId="6225"/>
    <cellStyle name="20% - Ênfase1 10 2 2 2 3" xfId="4661"/>
    <cellStyle name="20% - Ênfase1 10 2 2 3" xfId="2320"/>
    <cellStyle name="20% - Ênfase1 10 2 2 3 2" xfId="5449"/>
    <cellStyle name="20% - Ênfase1 10 2 2 4" xfId="3885"/>
    <cellStyle name="20% - Ênfase1 10 2 3" xfId="1143"/>
    <cellStyle name="20% - Ênfase1 10 2 3 2" xfId="2708"/>
    <cellStyle name="20% - Ênfase1 10 2 3 2 2" xfId="5837"/>
    <cellStyle name="20% - Ênfase1 10 2 3 3" xfId="4273"/>
    <cellStyle name="20% - Ênfase1 10 2 4" xfId="1932"/>
    <cellStyle name="20% - Ênfase1 10 2 4 2" xfId="5061"/>
    <cellStyle name="20% - Ênfase1 10 2 5" xfId="3497"/>
    <cellStyle name="20% - Ênfase1 10 3" xfId="567"/>
    <cellStyle name="20% - Ênfase1 10 3 2" xfId="1344"/>
    <cellStyle name="20% - Ênfase1 10 3 2 2" xfId="2909"/>
    <cellStyle name="20% - Ênfase1 10 3 2 2 2" xfId="6038"/>
    <cellStyle name="20% - Ênfase1 10 3 2 3" xfId="4474"/>
    <cellStyle name="20% - Ênfase1 10 3 3" xfId="2133"/>
    <cellStyle name="20% - Ênfase1 10 3 3 2" xfId="5262"/>
    <cellStyle name="20% - Ênfase1 10 3 4" xfId="3698"/>
    <cellStyle name="20% - Ênfase1 10 4" xfId="956"/>
    <cellStyle name="20% - Ênfase1 10 4 2" xfId="2521"/>
    <cellStyle name="20% - Ênfase1 10 4 2 2" xfId="5650"/>
    <cellStyle name="20% - Ênfase1 10 4 3" xfId="4086"/>
    <cellStyle name="20% - Ênfase1 10 5" xfId="1745"/>
    <cellStyle name="20% - Ênfase1 10 5 2" xfId="4874"/>
    <cellStyle name="20% - Ênfase1 10 6" xfId="3310"/>
    <cellStyle name="20% - Ênfase1 11" xfId="192"/>
    <cellStyle name="20% - Ênfase1 11 2" xfId="379"/>
    <cellStyle name="20% - Ênfase1 11 2 2" xfId="768"/>
    <cellStyle name="20% - Ênfase1 11 2 2 2" xfId="1545"/>
    <cellStyle name="20% - Ênfase1 11 2 2 2 2" xfId="3110"/>
    <cellStyle name="20% - Ênfase1 11 2 2 2 2 2" xfId="6239"/>
    <cellStyle name="20% - Ênfase1 11 2 2 2 3" xfId="4675"/>
    <cellStyle name="20% - Ênfase1 11 2 2 3" xfId="2334"/>
    <cellStyle name="20% - Ênfase1 11 2 2 3 2" xfId="5463"/>
    <cellStyle name="20% - Ênfase1 11 2 2 4" xfId="3899"/>
    <cellStyle name="20% - Ênfase1 11 2 3" xfId="1157"/>
    <cellStyle name="20% - Ênfase1 11 2 3 2" xfId="2722"/>
    <cellStyle name="20% - Ênfase1 11 2 3 2 2" xfId="5851"/>
    <cellStyle name="20% - Ênfase1 11 2 3 3" xfId="4287"/>
    <cellStyle name="20% - Ênfase1 11 2 4" xfId="1946"/>
    <cellStyle name="20% - Ênfase1 11 2 4 2" xfId="5075"/>
    <cellStyle name="20% - Ênfase1 11 2 5" xfId="3511"/>
    <cellStyle name="20% - Ênfase1 11 3" xfId="581"/>
    <cellStyle name="20% - Ênfase1 11 3 2" xfId="1358"/>
    <cellStyle name="20% - Ênfase1 11 3 2 2" xfId="2923"/>
    <cellStyle name="20% - Ênfase1 11 3 2 2 2" xfId="6052"/>
    <cellStyle name="20% - Ênfase1 11 3 2 3" xfId="4488"/>
    <cellStyle name="20% - Ênfase1 11 3 3" xfId="2147"/>
    <cellStyle name="20% - Ênfase1 11 3 3 2" xfId="5276"/>
    <cellStyle name="20% - Ênfase1 11 3 4" xfId="3712"/>
    <cellStyle name="20% - Ênfase1 11 4" xfId="970"/>
    <cellStyle name="20% - Ênfase1 11 4 2" xfId="2535"/>
    <cellStyle name="20% - Ênfase1 11 4 2 2" xfId="5664"/>
    <cellStyle name="20% - Ênfase1 11 4 3" xfId="4100"/>
    <cellStyle name="20% - Ênfase1 11 5" xfId="1759"/>
    <cellStyle name="20% - Ênfase1 11 5 2" xfId="4888"/>
    <cellStyle name="20% - Ênfase1 11 6" xfId="3324"/>
    <cellStyle name="20% - Ênfase1 12" xfId="218"/>
    <cellStyle name="20% - Ênfase1 12 2" xfId="607"/>
    <cellStyle name="20% - Ênfase1 12 2 2" xfId="1384"/>
    <cellStyle name="20% - Ênfase1 12 2 2 2" xfId="2949"/>
    <cellStyle name="20% - Ênfase1 12 2 2 2 2" xfId="6078"/>
    <cellStyle name="20% - Ênfase1 12 2 2 3" xfId="4514"/>
    <cellStyle name="20% - Ênfase1 12 2 3" xfId="2173"/>
    <cellStyle name="20% - Ênfase1 12 2 3 2" xfId="5302"/>
    <cellStyle name="20% - Ênfase1 12 2 4" xfId="3738"/>
    <cellStyle name="20% - Ênfase1 12 3" xfId="996"/>
    <cellStyle name="20% - Ênfase1 12 3 2" xfId="2561"/>
    <cellStyle name="20% - Ênfase1 12 3 2 2" xfId="5690"/>
    <cellStyle name="20% - Ênfase1 12 3 3" xfId="4126"/>
    <cellStyle name="20% - Ênfase1 12 4" xfId="1785"/>
    <cellStyle name="20% - Ênfase1 12 4 2" xfId="4914"/>
    <cellStyle name="20% - Ênfase1 12 5" xfId="3350"/>
    <cellStyle name="20% - Ênfase1 13" xfId="392"/>
    <cellStyle name="20% - Ênfase1 13 2" xfId="781"/>
    <cellStyle name="20% - Ênfase1 13 2 2" xfId="1558"/>
    <cellStyle name="20% - Ênfase1 13 2 2 2" xfId="3123"/>
    <cellStyle name="20% - Ênfase1 13 2 2 2 2" xfId="6252"/>
    <cellStyle name="20% - Ênfase1 13 2 2 3" xfId="4688"/>
    <cellStyle name="20% - Ênfase1 13 2 3" xfId="2347"/>
    <cellStyle name="20% - Ênfase1 13 2 3 2" xfId="5476"/>
    <cellStyle name="20% - Ênfase1 13 2 4" xfId="3912"/>
    <cellStyle name="20% - Ênfase1 13 3" xfId="1170"/>
    <cellStyle name="20% - Ênfase1 13 3 2" xfId="2735"/>
    <cellStyle name="20% - Ênfase1 13 3 2 2" xfId="5864"/>
    <cellStyle name="20% - Ênfase1 13 3 3" xfId="4300"/>
    <cellStyle name="20% - Ênfase1 13 4" xfId="1959"/>
    <cellStyle name="20% - Ênfase1 13 4 2" xfId="5088"/>
    <cellStyle name="20% - Ênfase1 13 5" xfId="3524"/>
    <cellStyle name="20% - Ênfase1 14" xfId="205"/>
    <cellStyle name="20% - Ênfase1 14 2" xfId="594"/>
    <cellStyle name="20% - Ênfase1 14 2 2" xfId="1371"/>
    <cellStyle name="20% - Ênfase1 14 2 2 2" xfId="2936"/>
    <cellStyle name="20% - Ênfase1 14 2 2 2 2" xfId="6065"/>
    <cellStyle name="20% - Ênfase1 14 2 2 3" xfId="4501"/>
    <cellStyle name="20% - Ênfase1 14 2 3" xfId="2160"/>
    <cellStyle name="20% - Ênfase1 14 2 3 2" xfId="5289"/>
    <cellStyle name="20% - Ênfase1 14 2 4" xfId="3725"/>
    <cellStyle name="20% - Ênfase1 14 3" xfId="983"/>
    <cellStyle name="20% - Ênfase1 14 3 2" xfId="2548"/>
    <cellStyle name="20% - Ênfase1 14 3 2 2" xfId="5677"/>
    <cellStyle name="20% - Ênfase1 14 3 3" xfId="4113"/>
    <cellStyle name="20% - Ênfase1 14 4" xfId="1772"/>
    <cellStyle name="20% - Ênfase1 14 4 2" xfId="4901"/>
    <cellStyle name="20% - Ênfase1 14 5" xfId="3337"/>
    <cellStyle name="20% - Ênfase1 15" xfId="405"/>
    <cellStyle name="20% - Ênfase1 15 2" xfId="794"/>
    <cellStyle name="20% - Ênfase1 15 2 2" xfId="1571"/>
    <cellStyle name="20% - Ênfase1 15 2 2 2" xfId="3136"/>
    <cellStyle name="20% - Ênfase1 15 2 2 2 2" xfId="6265"/>
    <cellStyle name="20% - Ênfase1 15 2 2 3" xfId="4701"/>
    <cellStyle name="20% - Ênfase1 15 2 3" xfId="2360"/>
    <cellStyle name="20% - Ênfase1 15 2 3 2" xfId="5489"/>
    <cellStyle name="20% - Ênfase1 15 2 4" xfId="3925"/>
    <cellStyle name="20% - Ênfase1 15 3" xfId="1183"/>
    <cellStyle name="20% - Ênfase1 15 3 2" xfId="2748"/>
    <cellStyle name="20% - Ênfase1 15 3 2 2" xfId="5877"/>
    <cellStyle name="20% - Ênfase1 15 3 3" xfId="4313"/>
    <cellStyle name="20% - Ênfase1 15 4" xfId="1972"/>
    <cellStyle name="20% - Ênfase1 15 4 2" xfId="5101"/>
    <cellStyle name="20% - Ênfase1 15 5" xfId="3537"/>
    <cellStyle name="20% - Ênfase1 16" xfId="419"/>
    <cellStyle name="20% - Ênfase1 16 2" xfId="1197"/>
    <cellStyle name="20% - Ênfase1 16 2 2" xfId="2762"/>
    <cellStyle name="20% - Ênfase1 16 2 2 2" xfId="5891"/>
    <cellStyle name="20% - Ênfase1 16 2 3" xfId="4327"/>
    <cellStyle name="20% - Ênfase1 16 3" xfId="1986"/>
    <cellStyle name="20% - Ênfase1 16 3 2" xfId="5115"/>
    <cellStyle name="20% - Ênfase1 16 4" xfId="3551"/>
    <cellStyle name="20% - Ênfase1 17" xfId="808"/>
    <cellStyle name="20% - Ênfase1 17 2" xfId="2374"/>
    <cellStyle name="20% - Ênfase1 17 2 2" xfId="5503"/>
    <cellStyle name="20% - Ênfase1 17 3" xfId="3939"/>
    <cellStyle name="20% - Ênfase1 18" xfId="1584"/>
    <cellStyle name="20% - Ênfase1 18 2" xfId="4714"/>
    <cellStyle name="20% - Ênfase1 19" xfId="1598"/>
    <cellStyle name="20% - Ênfase1 19 2" xfId="4727"/>
    <cellStyle name="20% - Ênfase1 2" xfId="44"/>
    <cellStyle name="20% - Ênfase1 2 2" xfId="98"/>
    <cellStyle name="20% - Ênfase1 2 2 2" xfId="285"/>
    <cellStyle name="20% - Ênfase1 2 2 2 2" xfId="674"/>
    <cellStyle name="20% - Ênfase1 2 2 2 2 2" xfId="1451"/>
    <cellStyle name="20% - Ênfase1 2 2 2 2 2 2" xfId="3016"/>
    <cellStyle name="20% - Ênfase1 2 2 2 2 2 2 2" xfId="6145"/>
    <cellStyle name="20% - Ênfase1 2 2 2 2 2 3" xfId="4581"/>
    <cellStyle name="20% - Ênfase1 2 2 2 2 3" xfId="2240"/>
    <cellStyle name="20% - Ênfase1 2 2 2 2 3 2" xfId="5369"/>
    <cellStyle name="20% - Ênfase1 2 2 2 2 4" xfId="3805"/>
    <cellStyle name="20% - Ênfase1 2 2 2 3" xfId="1063"/>
    <cellStyle name="20% - Ênfase1 2 2 2 3 2" xfId="2628"/>
    <cellStyle name="20% - Ênfase1 2 2 2 3 2 2" xfId="5757"/>
    <cellStyle name="20% - Ênfase1 2 2 2 3 3" xfId="4193"/>
    <cellStyle name="20% - Ênfase1 2 2 2 4" xfId="1852"/>
    <cellStyle name="20% - Ênfase1 2 2 2 4 2" xfId="4981"/>
    <cellStyle name="20% - Ênfase1 2 2 2 5" xfId="3417"/>
    <cellStyle name="20% - Ênfase1 2 2 3" xfId="487"/>
    <cellStyle name="20% - Ênfase1 2 2 3 2" xfId="1264"/>
    <cellStyle name="20% - Ênfase1 2 2 3 2 2" xfId="2829"/>
    <cellStyle name="20% - Ênfase1 2 2 3 2 2 2" xfId="5958"/>
    <cellStyle name="20% - Ênfase1 2 2 3 2 3" xfId="4394"/>
    <cellStyle name="20% - Ênfase1 2 2 3 3" xfId="2053"/>
    <cellStyle name="20% - Ênfase1 2 2 3 3 2" xfId="5182"/>
    <cellStyle name="20% - Ênfase1 2 2 3 4" xfId="3618"/>
    <cellStyle name="20% - Ênfase1 2 2 4" xfId="876"/>
    <cellStyle name="20% - Ênfase1 2 2 4 2" xfId="2441"/>
    <cellStyle name="20% - Ênfase1 2 2 4 2 2" xfId="5570"/>
    <cellStyle name="20% - Ênfase1 2 2 4 3" xfId="4006"/>
    <cellStyle name="20% - Ênfase1 2 2 5" xfId="1665"/>
    <cellStyle name="20% - Ênfase1 2 2 5 2" xfId="4794"/>
    <cellStyle name="20% - Ênfase1 2 2 6" xfId="3230"/>
    <cellStyle name="20% - Ênfase1 2 3" xfId="232"/>
    <cellStyle name="20% - Ênfase1 2 3 2" xfId="621"/>
    <cellStyle name="20% - Ênfase1 2 3 2 2" xfId="1398"/>
    <cellStyle name="20% - Ênfase1 2 3 2 2 2" xfId="2963"/>
    <cellStyle name="20% - Ênfase1 2 3 2 2 2 2" xfId="6092"/>
    <cellStyle name="20% - Ênfase1 2 3 2 2 3" xfId="4528"/>
    <cellStyle name="20% - Ênfase1 2 3 2 3" xfId="2187"/>
    <cellStyle name="20% - Ênfase1 2 3 2 3 2" xfId="5316"/>
    <cellStyle name="20% - Ênfase1 2 3 2 4" xfId="3752"/>
    <cellStyle name="20% - Ênfase1 2 3 3" xfId="1010"/>
    <cellStyle name="20% - Ênfase1 2 3 3 2" xfId="2575"/>
    <cellStyle name="20% - Ênfase1 2 3 3 2 2" xfId="5704"/>
    <cellStyle name="20% - Ênfase1 2 3 3 3" xfId="4140"/>
    <cellStyle name="20% - Ênfase1 2 3 4" xfId="1799"/>
    <cellStyle name="20% - Ênfase1 2 3 4 2" xfId="4928"/>
    <cellStyle name="20% - Ênfase1 2 3 5" xfId="3364"/>
    <cellStyle name="20% - Ênfase1 2 4" xfId="434"/>
    <cellStyle name="20% - Ênfase1 2 4 2" xfId="1211"/>
    <cellStyle name="20% - Ênfase1 2 4 2 2" xfId="2776"/>
    <cellStyle name="20% - Ênfase1 2 4 2 2 2" xfId="5905"/>
    <cellStyle name="20% - Ênfase1 2 4 2 3" xfId="4341"/>
    <cellStyle name="20% - Ênfase1 2 4 3" xfId="2000"/>
    <cellStyle name="20% - Ênfase1 2 4 3 2" xfId="5129"/>
    <cellStyle name="20% - Ênfase1 2 4 4" xfId="3565"/>
    <cellStyle name="20% - Ênfase1 2 5" xfId="823"/>
    <cellStyle name="20% - Ênfase1 2 5 2" xfId="2388"/>
    <cellStyle name="20% - Ênfase1 2 5 2 2" xfId="5517"/>
    <cellStyle name="20% - Ênfase1 2 5 3" xfId="3953"/>
    <cellStyle name="20% - Ênfase1 2 6" xfId="1612"/>
    <cellStyle name="20% - Ênfase1 2 6 2" xfId="4741"/>
    <cellStyle name="20% - Ênfase1 2 7" xfId="3177"/>
    <cellStyle name="20% - Ênfase1 20" xfId="3163"/>
    <cellStyle name="20% - Ênfase1 21" xfId="3149"/>
    <cellStyle name="20% - Ênfase1 22" xfId="6279"/>
    <cellStyle name="20% - Ênfase1 3" xfId="57"/>
    <cellStyle name="20% - Ênfase1 3 2" xfId="111"/>
    <cellStyle name="20% - Ênfase1 3 2 2" xfId="298"/>
    <cellStyle name="20% - Ênfase1 3 2 2 2" xfId="687"/>
    <cellStyle name="20% - Ênfase1 3 2 2 2 2" xfId="1464"/>
    <cellStyle name="20% - Ênfase1 3 2 2 2 2 2" xfId="3029"/>
    <cellStyle name="20% - Ênfase1 3 2 2 2 2 2 2" xfId="6158"/>
    <cellStyle name="20% - Ênfase1 3 2 2 2 2 3" xfId="4594"/>
    <cellStyle name="20% - Ênfase1 3 2 2 2 3" xfId="2253"/>
    <cellStyle name="20% - Ênfase1 3 2 2 2 3 2" xfId="5382"/>
    <cellStyle name="20% - Ênfase1 3 2 2 2 4" xfId="3818"/>
    <cellStyle name="20% - Ênfase1 3 2 2 3" xfId="1076"/>
    <cellStyle name="20% - Ênfase1 3 2 2 3 2" xfId="2641"/>
    <cellStyle name="20% - Ênfase1 3 2 2 3 2 2" xfId="5770"/>
    <cellStyle name="20% - Ênfase1 3 2 2 3 3" xfId="4206"/>
    <cellStyle name="20% - Ênfase1 3 2 2 4" xfId="1865"/>
    <cellStyle name="20% - Ênfase1 3 2 2 4 2" xfId="4994"/>
    <cellStyle name="20% - Ênfase1 3 2 2 5" xfId="3430"/>
    <cellStyle name="20% - Ênfase1 3 2 3" xfId="500"/>
    <cellStyle name="20% - Ênfase1 3 2 3 2" xfId="1277"/>
    <cellStyle name="20% - Ênfase1 3 2 3 2 2" xfId="2842"/>
    <cellStyle name="20% - Ênfase1 3 2 3 2 2 2" xfId="5971"/>
    <cellStyle name="20% - Ênfase1 3 2 3 2 3" xfId="4407"/>
    <cellStyle name="20% - Ênfase1 3 2 3 3" xfId="2066"/>
    <cellStyle name="20% - Ênfase1 3 2 3 3 2" xfId="5195"/>
    <cellStyle name="20% - Ênfase1 3 2 3 4" xfId="3631"/>
    <cellStyle name="20% - Ênfase1 3 2 4" xfId="889"/>
    <cellStyle name="20% - Ênfase1 3 2 4 2" xfId="2454"/>
    <cellStyle name="20% - Ênfase1 3 2 4 2 2" xfId="5583"/>
    <cellStyle name="20% - Ênfase1 3 2 4 3" xfId="4019"/>
    <cellStyle name="20% - Ênfase1 3 2 5" xfId="1678"/>
    <cellStyle name="20% - Ênfase1 3 2 5 2" xfId="4807"/>
    <cellStyle name="20% - Ênfase1 3 2 6" xfId="3243"/>
    <cellStyle name="20% - Ênfase1 3 3" xfId="245"/>
    <cellStyle name="20% - Ênfase1 3 3 2" xfId="634"/>
    <cellStyle name="20% - Ênfase1 3 3 2 2" xfId="1411"/>
    <cellStyle name="20% - Ênfase1 3 3 2 2 2" xfId="2976"/>
    <cellStyle name="20% - Ênfase1 3 3 2 2 2 2" xfId="6105"/>
    <cellStyle name="20% - Ênfase1 3 3 2 2 3" xfId="4541"/>
    <cellStyle name="20% - Ênfase1 3 3 2 3" xfId="2200"/>
    <cellStyle name="20% - Ênfase1 3 3 2 3 2" xfId="5329"/>
    <cellStyle name="20% - Ênfase1 3 3 2 4" xfId="3765"/>
    <cellStyle name="20% - Ênfase1 3 3 3" xfId="1023"/>
    <cellStyle name="20% - Ênfase1 3 3 3 2" xfId="2588"/>
    <cellStyle name="20% - Ênfase1 3 3 3 2 2" xfId="5717"/>
    <cellStyle name="20% - Ênfase1 3 3 3 3" xfId="4153"/>
    <cellStyle name="20% - Ênfase1 3 3 4" xfId="1812"/>
    <cellStyle name="20% - Ênfase1 3 3 4 2" xfId="4941"/>
    <cellStyle name="20% - Ênfase1 3 3 5" xfId="3377"/>
    <cellStyle name="20% - Ênfase1 3 4" xfId="447"/>
    <cellStyle name="20% - Ênfase1 3 4 2" xfId="1224"/>
    <cellStyle name="20% - Ênfase1 3 4 2 2" xfId="2789"/>
    <cellStyle name="20% - Ênfase1 3 4 2 2 2" xfId="5918"/>
    <cellStyle name="20% - Ênfase1 3 4 2 3" xfId="4354"/>
    <cellStyle name="20% - Ênfase1 3 4 3" xfId="2013"/>
    <cellStyle name="20% - Ênfase1 3 4 3 2" xfId="5142"/>
    <cellStyle name="20% - Ênfase1 3 4 4" xfId="3578"/>
    <cellStyle name="20% - Ênfase1 3 5" xfId="836"/>
    <cellStyle name="20% - Ênfase1 3 5 2" xfId="2401"/>
    <cellStyle name="20% - Ênfase1 3 5 2 2" xfId="5530"/>
    <cellStyle name="20% - Ênfase1 3 5 3" xfId="3966"/>
    <cellStyle name="20% - Ênfase1 3 6" xfId="1625"/>
    <cellStyle name="20% - Ênfase1 3 6 2" xfId="4754"/>
    <cellStyle name="20% - Ênfase1 3 7" xfId="3190"/>
    <cellStyle name="20% - Ênfase1 4" xfId="84"/>
    <cellStyle name="20% - Ênfase1 4 2" xfId="271"/>
    <cellStyle name="20% - Ênfase1 4 2 2" xfId="660"/>
    <cellStyle name="20% - Ênfase1 4 2 2 2" xfId="1437"/>
    <cellStyle name="20% - Ênfase1 4 2 2 2 2" xfId="3002"/>
    <cellStyle name="20% - Ênfase1 4 2 2 2 2 2" xfId="6131"/>
    <cellStyle name="20% - Ênfase1 4 2 2 2 3" xfId="4567"/>
    <cellStyle name="20% - Ênfase1 4 2 2 3" xfId="2226"/>
    <cellStyle name="20% - Ênfase1 4 2 2 3 2" xfId="5355"/>
    <cellStyle name="20% - Ênfase1 4 2 2 4" xfId="3791"/>
    <cellStyle name="20% - Ênfase1 4 2 3" xfId="1049"/>
    <cellStyle name="20% - Ênfase1 4 2 3 2" xfId="2614"/>
    <cellStyle name="20% - Ênfase1 4 2 3 2 2" xfId="5743"/>
    <cellStyle name="20% - Ênfase1 4 2 3 3" xfId="4179"/>
    <cellStyle name="20% - Ênfase1 4 2 4" xfId="1838"/>
    <cellStyle name="20% - Ênfase1 4 2 4 2" xfId="4967"/>
    <cellStyle name="20% - Ênfase1 4 2 5" xfId="3403"/>
    <cellStyle name="20% - Ênfase1 4 3" xfId="473"/>
    <cellStyle name="20% - Ênfase1 4 3 2" xfId="1250"/>
    <cellStyle name="20% - Ênfase1 4 3 2 2" xfId="2815"/>
    <cellStyle name="20% - Ênfase1 4 3 2 2 2" xfId="5944"/>
    <cellStyle name="20% - Ênfase1 4 3 2 3" xfId="4380"/>
    <cellStyle name="20% - Ênfase1 4 3 3" xfId="2039"/>
    <cellStyle name="20% - Ênfase1 4 3 3 2" xfId="5168"/>
    <cellStyle name="20% - Ênfase1 4 3 4" xfId="3604"/>
    <cellStyle name="20% - Ênfase1 4 4" xfId="862"/>
    <cellStyle name="20% - Ênfase1 4 4 2" xfId="2427"/>
    <cellStyle name="20% - Ênfase1 4 4 2 2" xfId="5556"/>
    <cellStyle name="20% - Ênfase1 4 4 3" xfId="3992"/>
    <cellStyle name="20% - Ênfase1 4 5" xfId="1651"/>
    <cellStyle name="20% - Ênfase1 4 5 2" xfId="4780"/>
    <cellStyle name="20% - Ênfase1 4 6" xfId="3216"/>
    <cellStyle name="20% - Ênfase1 5" xfId="70"/>
    <cellStyle name="20% - Ênfase1 5 2" xfId="258"/>
    <cellStyle name="20% - Ênfase1 5 2 2" xfId="647"/>
    <cellStyle name="20% - Ênfase1 5 2 2 2" xfId="1424"/>
    <cellStyle name="20% - Ênfase1 5 2 2 2 2" xfId="2989"/>
    <cellStyle name="20% - Ênfase1 5 2 2 2 2 2" xfId="6118"/>
    <cellStyle name="20% - Ênfase1 5 2 2 2 3" xfId="4554"/>
    <cellStyle name="20% - Ênfase1 5 2 2 3" xfId="2213"/>
    <cellStyle name="20% - Ênfase1 5 2 2 3 2" xfId="5342"/>
    <cellStyle name="20% - Ênfase1 5 2 2 4" xfId="3778"/>
    <cellStyle name="20% - Ênfase1 5 2 3" xfId="1036"/>
    <cellStyle name="20% - Ênfase1 5 2 3 2" xfId="2601"/>
    <cellStyle name="20% - Ênfase1 5 2 3 2 2" xfId="5730"/>
    <cellStyle name="20% - Ênfase1 5 2 3 3" xfId="4166"/>
    <cellStyle name="20% - Ênfase1 5 2 4" xfId="1825"/>
    <cellStyle name="20% - Ênfase1 5 2 4 2" xfId="4954"/>
    <cellStyle name="20% - Ênfase1 5 2 5" xfId="3390"/>
    <cellStyle name="20% - Ênfase1 5 3" xfId="460"/>
    <cellStyle name="20% - Ênfase1 5 3 2" xfId="1237"/>
    <cellStyle name="20% - Ênfase1 5 3 2 2" xfId="2802"/>
    <cellStyle name="20% - Ênfase1 5 3 2 2 2" xfId="5931"/>
    <cellStyle name="20% - Ênfase1 5 3 2 3" xfId="4367"/>
    <cellStyle name="20% - Ênfase1 5 3 3" xfId="2026"/>
    <cellStyle name="20% - Ênfase1 5 3 3 2" xfId="5155"/>
    <cellStyle name="20% - Ênfase1 5 3 4" xfId="3591"/>
    <cellStyle name="20% - Ênfase1 5 4" xfId="849"/>
    <cellStyle name="20% - Ênfase1 5 4 2" xfId="2414"/>
    <cellStyle name="20% - Ênfase1 5 4 2 2" xfId="5543"/>
    <cellStyle name="20% - Ênfase1 5 4 3" xfId="3979"/>
    <cellStyle name="20% - Ênfase1 5 5" xfId="1638"/>
    <cellStyle name="20% - Ênfase1 5 5 2" xfId="4767"/>
    <cellStyle name="20% - Ênfase1 5 6" xfId="3203"/>
    <cellStyle name="20% - Ênfase1 6" xfId="124"/>
    <cellStyle name="20% - Ênfase1 6 2" xfId="311"/>
    <cellStyle name="20% - Ênfase1 6 2 2" xfId="700"/>
    <cellStyle name="20% - Ênfase1 6 2 2 2" xfId="1477"/>
    <cellStyle name="20% - Ênfase1 6 2 2 2 2" xfId="3042"/>
    <cellStyle name="20% - Ênfase1 6 2 2 2 2 2" xfId="6171"/>
    <cellStyle name="20% - Ênfase1 6 2 2 2 3" xfId="4607"/>
    <cellStyle name="20% - Ênfase1 6 2 2 3" xfId="2266"/>
    <cellStyle name="20% - Ênfase1 6 2 2 3 2" xfId="5395"/>
    <cellStyle name="20% - Ênfase1 6 2 2 4" xfId="3831"/>
    <cellStyle name="20% - Ênfase1 6 2 3" xfId="1089"/>
    <cellStyle name="20% - Ênfase1 6 2 3 2" xfId="2654"/>
    <cellStyle name="20% - Ênfase1 6 2 3 2 2" xfId="5783"/>
    <cellStyle name="20% - Ênfase1 6 2 3 3" xfId="4219"/>
    <cellStyle name="20% - Ênfase1 6 2 4" xfId="1878"/>
    <cellStyle name="20% - Ênfase1 6 2 4 2" xfId="5007"/>
    <cellStyle name="20% - Ênfase1 6 2 5" xfId="3443"/>
    <cellStyle name="20% - Ênfase1 6 3" xfId="513"/>
    <cellStyle name="20% - Ênfase1 6 3 2" xfId="1290"/>
    <cellStyle name="20% - Ênfase1 6 3 2 2" xfId="2855"/>
    <cellStyle name="20% - Ênfase1 6 3 2 2 2" xfId="5984"/>
    <cellStyle name="20% - Ênfase1 6 3 2 3" xfId="4420"/>
    <cellStyle name="20% - Ênfase1 6 3 3" xfId="2079"/>
    <cellStyle name="20% - Ênfase1 6 3 3 2" xfId="5208"/>
    <cellStyle name="20% - Ênfase1 6 3 4" xfId="3644"/>
    <cellStyle name="20% - Ênfase1 6 4" xfId="902"/>
    <cellStyle name="20% - Ênfase1 6 4 2" xfId="2467"/>
    <cellStyle name="20% - Ênfase1 6 4 2 2" xfId="5596"/>
    <cellStyle name="20% - Ênfase1 6 4 3" xfId="4032"/>
    <cellStyle name="20% - Ênfase1 6 5" xfId="1691"/>
    <cellStyle name="20% - Ênfase1 6 5 2" xfId="4820"/>
    <cellStyle name="20% - Ênfase1 6 6" xfId="3256"/>
    <cellStyle name="20% - Ênfase1 7" xfId="138"/>
    <cellStyle name="20% - Ênfase1 7 2" xfId="325"/>
    <cellStyle name="20% - Ênfase1 7 2 2" xfId="714"/>
    <cellStyle name="20% - Ênfase1 7 2 2 2" xfId="1491"/>
    <cellStyle name="20% - Ênfase1 7 2 2 2 2" xfId="3056"/>
    <cellStyle name="20% - Ênfase1 7 2 2 2 2 2" xfId="6185"/>
    <cellStyle name="20% - Ênfase1 7 2 2 2 3" xfId="4621"/>
    <cellStyle name="20% - Ênfase1 7 2 2 3" xfId="2280"/>
    <cellStyle name="20% - Ênfase1 7 2 2 3 2" xfId="5409"/>
    <cellStyle name="20% - Ênfase1 7 2 2 4" xfId="3845"/>
    <cellStyle name="20% - Ênfase1 7 2 3" xfId="1103"/>
    <cellStyle name="20% - Ênfase1 7 2 3 2" xfId="2668"/>
    <cellStyle name="20% - Ênfase1 7 2 3 2 2" xfId="5797"/>
    <cellStyle name="20% - Ênfase1 7 2 3 3" xfId="4233"/>
    <cellStyle name="20% - Ênfase1 7 2 4" xfId="1892"/>
    <cellStyle name="20% - Ênfase1 7 2 4 2" xfId="5021"/>
    <cellStyle name="20% - Ênfase1 7 2 5" xfId="3457"/>
    <cellStyle name="20% - Ênfase1 7 3" xfId="527"/>
    <cellStyle name="20% - Ênfase1 7 3 2" xfId="1304"/>
    <cellStyle name="20% - Ênfase1 7 3 2 2" xfId="2869"/>
    <cellStyle name="20% - Ênfase1 7 3 2 2 2" xfId="5998"/>
    <cellStyle name="20% - Ênfase1 7 3 2 3" xfId="4434"/>
    <cellStyle name="20% - Ênfase1 7 3 3" xfId="2093"/>
    <cellStyle name="20% - Ênfase1 7 3 3 2" xfId="5222"/>
    <cellStyle name="20% - Ênfase1 7 3 4" xfId="3658"/>
    <cellStyle name="20% - Ênfase1 7 4" xfId="916"/>
    <cellStyle name="20% - Ênfase1 7 4 2" xfId="2481"/>
    <cellStyle name="20% - Ênfase1 7 4 2 2" xfId="5610"/>
    <cellStyle name="20% - Ênfase1 7 4 3" xfId="4046"/>
    <cellStyle name="20% - Ênfase1 7 5" xfId="1705"/>
    <cellStyle name="20% - Ênfase1 7 5 2" xfId="4834"/>
    <cellStyle name="20% - Ênfase1 7 6" xfId="3270"/>
    <cellStyle name="20% - Ênfase1 8" xfId="151"/>
    <cellStyle name="20% - Ênfase1 8 2" xfId="338"/>
    <cellStyle name="20% - Ênfase1 8 2 2" xfId="727"/>
    <cellStyle name="20% - Ênfase1 8 2 2 2" xfId="1504"/>
    <cellStyle name="20% - Ênfase1 8 2 2 2 2" xfId="3069"/>
    <cellStyle name="20% - Ênfase1 8 2 2 2 2 2" xfId="6198"/>
    <cellStyle name="20% - Ênfase1 8 2 2 2 3" xfId="4634"/>
    <cellStyle name="20% - Ênfase1 8 2 2 3" xfId="2293"/>
    <cellStyle name="20% - Ênfase1 8 2 2 3 2" xfId="5422"/>
    <cellStyle name="20% - Ênfase1 8 2 2 4" xfId="3858"/>
    <cellStyle name="20% - Ênfase1 8 2 3" xfId="1116"/>
    <cellStyle name="20% - Ênfase1 8 2 3 2" xfId="2681"/>
    <cellStyle name="20% - Ênfase1 8 2 3 2 2" xfId="5810"/>
    <cellStyle name="20% - Ênfase1 8 2 3 3" xfId="4246"/>
    <cellStyle name="20% - Ênfase1 8 2 4" xfId="1905"/>
    <cellStyle name="20% - Ênfase1 8 2 4 2" xfId="5034"/>
    <cellStyle name="20% - Ênfase1 8 2 5" xfId="3470"/>
    <cellStyle name="20% - Ênfase1 8 3" xfId="540"/>
    <cellStyle name="20% - Ênfase1 8 3 2" xfId="1317"/>
    <cellStyle name="20% - Ênfase1 8 3 2 2" xfId="2882"/>
    <cellStyle name="20% - Ênfase1 8 3 2 2 2" xfId="6011"/>
    <cellStyle name="20% - Ênfase1 8 3 2 3" xfId="4447"/>
    <cellStyle name="20% - Ênfase1 8 3 3" xfId="2106"/>
    <cellStyle name="20% - Ênfase1 8 3 3 2" xfId="5235"/>
    <cellStyle name="20% - Ênfase1 8 3 4" xfId="3671"/>
    <cellStyle name="20% - Ênfase1 8 4" xfId="929"/>
    <cellStyle name="20% - Ênfase1 8 4 2" xfId="2494"/>
    <cellStyle name="20% - Ênfase1 8 4 2 2" xfId="5623"/>
    <cellStyle name="20% - Ênfase1 8 4 3" xfId="4059"/>
    <cellStyle name="20% - Ênfase1 8 5" xfId="1718"/>
    <cellStyle name="20% - Ênfase1 8 5 2" xfId="4847"/>
    <cellStyle name="20% - Ênfase1 8 6" xfId="3283"/>
    <cellStyle name="20% - Ênfase1 9" xfId="164"/>
    <cellStyle name="20% - Ênfase1 9 2" xfId="351"/>
    <cellStyle name="20% - Ênfase1 9 2 2" xfId="740"/>
    <cellStyle name="20% - Ênfase1 9 2 2 2" xfId="1517"/>
    <cellStyle name="20% - Ênfase1 9 2 2 2 2" xfId="3082"/>
    <cellStyle name="20% - Ênfase1 9 2 2 2 2 2" xfId="6211"/>
    <cellStyle name="20% - Ênfase1 9 2 2 2 3" xfId="4647"/>
    <cellStyle name="20% - Ênfase1 9 2 2 3" xfId="2306"/>
    <cellStyle name="20% - Ênfase1 9 2 2 3 2" xfId="5435"/>
    <cellStyle name="20% - Ênfase1 9 2 2 4" xfId="3871"/>
    <cellStyle name="20% - Ênfase1 9 2 3" xfId="1129"/>
    <cellStyle name="20% - Ênfase1 9 2 3 2" xfId="2694"/>
    <cellStyle name="20% - Ênfase1 9 2 3 2 2" xfId="5823"/>
    <cellStyle name="20% - Ênfase1 9 2 3 3" xfId="4259"/>
    <cellStyle name="20% - Ênfase1 9 2 4" xfId="1918"/>
    <cellStyle name="20% - Ênfase1 9 2 4 2" xfId="5047"/>
    <cellStyle name="20% - Ênfase1 9 2 5" xfId="3483"/>
    <cellStyle name="20% - Ênfase1 9 3" xfId="553"/>
    <cellStyle name="20% - Ênfase1 9 3 2" xfId="1330"/>
    <cellStyle name="20% - Ênfase1 9 3 2 2" xfId="2895"/>
    <cellStyle name="20% - Ênfase1 9 3 2 2 2" xfId="6024"/>
    <cellStyle name="20% - Ênfase1 9 3 2 3" xfId="4460"/>
    <cellStyle name="20% - Ênfase1 9 3 3" xfId="2119"/>
    <cellStyle name="20% - Ênfase1 9 3 3 2" xfId="5248"/>
    <cellStyle name="20% - Ênfase1 9 3 4" xfId="3684"/>
    <cellStyle name="20% - Ênfase1 9 4" xfId="942"/>
    <cellStyle name="20% - Ênfase1 9 4 2" xfId="2507"/>
    <cellStyle name="20% - Ênfase1 9 4 2 2" xfId="5636"/>
    <cellStyle name="20% - Ênfase1 9 4 3" xfId="4072"/>
    <cellStyle name="20% - Ênfase1 9 5" xfId="1731"/>
    <cellStyle name="20% - Ênfase1 9 5 2" xfId="4860"/>
    <cellStyle name="20% - Ênfase1 9 6" xfId="3296"/>
    <cellStyle name="20% - Ênfase2" xfId="23" builtinId="34" customBuiltin="1"/>
    <cellStyle name="20% - Ênfase2 10" xfId="180"/>
    <cellStyle name="20% - Ênfase2 10 2" xfId="367"/>
    <cellStyle name="20% - Ênfase2 10 2 2" xfId="756"/>
    <cellStyle name="20% - Ênfase2 10 2 2 2" xfId="1533"/>
    <cellStyle name="20% - Ênfase2 10 2 2 2 2" xfId="3098"/>
    <cellStyle name="20% - Ênfase2 10 2 2 2 2 2" xfId="6227"/>
    <cellStyle name="20% - Ênfase2 10 2 2 2 3" xfId="4663"/>
    <cellStyle name="20% - Ênfase2 10 2 2 3" xfId="2322"/>
    <cellStyle name="20% - Ênfase2 10 2 2 3 2" xfId="5451"/>
    <cellStyle name="20% - Ênfase2 10 2 2 4" xfId="3887"/>
    <cellStyle name="20% - Ênfase2 10 2 3" xfId="1145"/>
    <cellStyle name="20% - Ênfase2 10 2 3 2" xfId="2710"/>
    <cellStyle name="20% - Ênfase2 10 2 3 2 2" xfId="5839"/>
    <cellStyle name="20% - Ênfase2 10 2 3 3" xfId="4275"/>
    <cellStyle name="20% - Ênfase2 10 2 4" xfId="1934"/>
    <cellStyle name="20% - Ênfase2 10 2 4 2" xfId="5063"/>
    <cellStyle name="20% - Ênfase2 10 2 5" xfId="3499"/>
    <cellStyle name="20% - Ênfase2 10 3" xfId="569"/>
    <cellStyle name="20% - Ênfase2 10 3 2" xfId="1346"/>
    <cellStyle name="20% - Ênfase2 10 3 2 2" xfId="2911"/>
    <cellStyle name="20% - Ênfase2 10 3 2 2 2" xfId="6040"/>
    <cellStyle name="20% - Ênfase2 10 3 2 3" xfId="4476"/>
    <cellStyle name="20% - Ênfase2 10 3 3" xfId="2135"/>
    <cellStyle name="20% - Ênfase2 10 3 3 2" xfId="5264"/>
    <cellStyle name="20% - Ênfase2 10 3 4" xfId="3700"/>
    <cellStyle name="20% - Ênfase2 10 4" xfId="958"/>
    <cellStyle name="20% - Ênfase2 10 4 2" xfId="2523"/>
    <cellStyle name="20% - Ênfase2 10 4 2 2" xfId="5652"/>
    <cellStyle name="20% - Ênfase2 10 4 3" xfId="4088"/>
    <cellStyle name="20% - Ênfase2 10 5" xfId="1747"/>
    <cellStyle name="20% - Ênfase2 10 5 2" xfId="4876"/>
    <cellStyle name="20% - Ênfase2 10 6" xfId="3312"/>
    <cellStyle name="20% - Ênfase2 11" xfId="194"/>
    <cellStyle name="20% - Ênfase2 11 2" xfId="381"/>
    <cellStyle name="20% - Ênfase2 11 2 2" xfId="770"/>
    <cellStyle name="20% - Ênfase2 11 2 2 2" xfId="1547"/>
    <cellStyle name="20% - Ênfase2 11 2 2 2 2" xfId="3112"/>
    <cellStyle name="20% - Ênfase2 11 2 2 2 2 2" xfId="6241"/>
    <cellStyle name="20% - Ênfase2 11 2 2 2 3" xfId="4677"/>
    <cellStyle name="20% - Ênfase2 11 2 2 3" xfId="2336"/>
    <cellStyle name="20% - Ênfase2 11 2 2 3 2" xfId="5465"/>
    <cellStyle name="20% - Ênfase2 11 2 2 4" xfId="3901"/>
    <cellStyle name="20% - Ênfase2 11 2 3" xfId="1159"/>
    <cellStyle name="20% - Ênfase2 11 2 3 2" xfId="2724"/>
    <cellStyle name="20% - Ênfase2 11 2 3 2 2" xfId="5853"/>
    <cellStyle name="20% - Ênfase2 11 2 3 3" xfId="4289"/>
    <cellStyle name="20% - Ênfase2 11 2 4" xfId="1948"/>
    <cellStyle name="20% - Ênfase2 11 2 4 2" xfId="5077"/>
    <cellStyle name="20% - Ênfase2 11 2 5" xfId="3513"/>
    <cellStyle name="20% - Ênfase2 11 3" xfId="583"/>
    <cellStyle name="20% - Ênfase2 11 3 2" xfId="1360"/>
    <cellStyle name="20% - Ênfase2 11 3 2 2" xfId="2925"/>
    <cellStyle name="20% - Ênfase2 11 3 2 2 2" xfId="6054"/>
    <cellStyle name="20% - Ênfase2 11 3 2 3" xfId="4490"/>
    <cellStyle name="20% - Ênfase2 11 3 3" xfId="2149"/>
    <cellStyle name="20% - Ênfase2 11 3 3 2" xfId="5278"/>
    <cellStyle name="20% - Ênfase2 11 3 4" xfId="3714"/>
    <cellStyle name="20% - Ênfase2 11 4" xfId="972"/>
    <cellStyle name="20% - Ênfase2 11 4 2" xfId="2537"/>
    <cellStyle name="20% - Ênfase2 11 4 2 2" xfId="5666"/>
    <cellStyle name="20% - Ênfase2 11 4 3" xfId="4102"/>
    <cellStyle name="20% - Ênfase2 11 5" xfId="1761"/>
    <cellStyle name="20% - Ênfase2 11 5 2" xfId="4890"/>
    <cellStyle name="20% - Ênfase2 11 6" xfId="3326"/>
    <cellStyle name="20% - Ênfase2 12" xfId="220"/>
    <cellStyle name="20% - Ênfase2 12 2" xfId="609"/>
    <cellStyle name="20% - Ênfase2 12 2 2" xfId="1386"/>
    <cellStyle name="20% - Ênfase2 12 2 2 2" xfId="2951"/>
    <cellStyle name="20% - Ênfase2 12 2 2 2 2" xfId="6080"/>
    <cellStyle name="20% - Ênfase2 12 2 2 3" xfId="4516"/>
    <cellStyle name="20% - Ênfase2 12 2 3" xfId="2175"/>
    <cellStyle name="20% - Ênfase2 12 2 3 2" xfId="5304"/>
    <cellStyle name="20% - Ênfase2 12 2 4" xfId="3740"/>
    <cellStyle name="20% - Ênfase2 12 3" xfId="998"/>
    <cellStyle name="20% - Ênfase2 12 3 2" xfId="2563"/>
    <cellStyle name="20% - Ênfase2 12 3 2 2" xfId="5692"/>
    <cellStyle name="20% - Ênfase2 12 3 3" xfId="4128"/>
    <cellStyle name="20% - Ênfase2 12 4" xfId="1787"/>
    <cellStyle name="20% - Ênfase2 12 4 2" xfId="4916"/>
    <cellStyle name="20% - Ênfase2 12 5" xfId="3352"/>
    <cellStyle name="20% - Ênfase2 13" xfId="394"/>
    <cellStyle name="20% - Ênfase2 13 2" xfId="783"/>
    <cellStyle name="20% - Ênfase2 13 2 2" xfId="1560"/>
    <cellStyle name="20% - Ênfase2 13 2 2 2" xfId="3125"/>
    <cellStyle name="20% - Ênfase2 13 2 2 2 2" xfId="6254"/>
    <cellStyle name="20% - Ênfase2 13 2 2 3" xfId="4690"/>
    <cellStyle name="20% - Ênfase2 13 2 3" xfId="2349"/>
    <cellStyle name="20% - Ênfase2 13 2 3 2" xfId="5478"/>
    <cellStyle name="20% - Ênfase2 13 2 4" xfId="3914"/>
    <cellStyle name="20% - Ênfase2 13 3" xfId="1172"/>
    <cellStyle name="20% - Ênfase2 13 3 2" xfId="2737"/>
    <cellStyle name="20% - Ênfase2 13 3 2 2" xfId="5866"/>
    <cellStyle name="20% - Ênfase2 13 3 3" xfId="4302"/>
    <cellStyle name="20% - Ênfase2 13 4" xfId="1961"/>
    <cellStyle name="20% - Ênfase2 13 4 2" xfId="5090"/>
    <cellStyle name="20% - Ênfase2 13 5" xfId="3526"/>
    <cellStyle name="20% - Ênfase2 14" xfId="207"/>
    <cellStyle name="20% - Ênfase2 14 2" xfId="596"/>
    <cellStyle name="20% - Ênfase2 14 2 2" xfId="1373"/>
    <cellStyle name="20% - Ênfase2 14 2 2 2" xfId="2938"/>
    <cellStyle name="20% - Ênfase2 14 2 2 2 2" xfId="6067"/>
    <cellStyle name="20% - Ênfase2 14 2 2 3" xfId="4503"/>
    <cellStyle name="20% - Ênfase2 14 2 3" xfId="2162"/>
    <cellStyle name="20% - Ênfase2 14 2 3 2" xfId="5291"/>
    <cellStyle name="20% - Ênfase2 14 2 4" xfId="3727"/>
    <cellStyle name="20% - Ênfase2 14 3" xfId="985"/>
    <cellStyle name="20% - Ênfase2 14 3 2" xfId="2550"/>
    <cellStyle name="20% - Ênfase2 14 3 2 2" xfId="5679"/>
    <cellStyle name="20% - Ênfase2 14 3 3" xfId="4115"/>
    <cellStyle name="20% - Ênfase2 14 4" xfId="1774"/>
    <cellStyle name="20% - Ênfase2 14 4 2" xfId="4903"/>
    <cellStyle name="20% - Ênfase2 14 5" xfId="3339"/>
    <cellStyle name="20% - Ênfase2 15" xfId="407"/>
    <cellStyle name="20% - Ênfase2 15 2" xfId="796"/>
    <cellStyle name="20% - Ênfase2 15 2 2" xfId="1573"/>
    <cellStyle name="20% - Ênfase2 15 2 2 2" xfId="3138"/>
    <cellStyle name="20% - Ênfase2 15 2 2 2 2" xfId="6267"/>
    <cellStyle name="20% - Ênfase2 15 2 2 3" xfId="4703"/>
    <cellStyle name="20% - Ênfase2 15 2 3" xfId="2362"/>
    <cellStyle name="20% - Ênfase2 15 2 3 2" xfId="5491"/>
    <cellStyle name="20% - Ênfase2 15 2 4" xfId="3927"/>
    <cellStyle name="20% - Ênfase2 15 3" xfId="1185"/>
    <cellStyle name="20% - Ênfase2 15 3 2" xfId="2750"/>
    <cellStyle name="20% - Ênfase2 15 3 2 2" xfId="5879"/>
    <cellStyle name="20% - Ênfase2 15 3 3" xfId="4315"/>
    <cellStyle name="20% - Ênfase2 15 4" xfId="1974"/>
    <cellStyle name="20% - Ênfase2 15 4 2" xfId="5103"/>
    <cellStyle name="20% - Ênfase2 15 5" xfId="3539"/>
    <cellStyle name="20% - Ênfase2 16" xfId="421"/>
    <cellStyle name="20% - Ênfase2 16 2" xfId="1199"/>
    <cellStyle name="20% - Ênfase2 16 2 2" xfId="2764"/>
    <cellStyle name="20% - Ênfase2 16 2 2 2" xfId="5893"/>
    <cellStyle name="20% - Ênfase2 16 2 3" xfId="4329"/>
    <cellStyle name="20% - Ênfase2 16 3" xfId="1988"/>
    <cellStyle name="20% - Ênfase2 16 3 2" xfId="5117"/>
    <cellStyle name="20% - Ênfase2 16 4" xfId="3553"/>
    <cellStyle name="20% - Ênfase2 17" xfId="810"/>
    <cellStyle name="20% - Ênfase2 17 2" xfId="2376"/>
    <cellStyle name="20% - Ênfase2 17 2 2" xfId="5505"/>
    <cellStyle name="20% - Ênfase2 17 3" xfId="3941"/>
    <cellStyle name="20% - Ênfase2 18" xfId="1586"/>
    <cellStyle name="20% - Ênfase2 18 2" xfId="4716"/>
    <cellStyle name="20% - Ênfase2 19" xfId="1600"/>
    <cellStyle name="20% - Ênfase2 19 2" xfId="4729"/>
    <cellStyle name="20% - Ênfase2 2" xfId="46"/>
    <cellStyle name="20% - Ênfase2 2 2" xfId="100"/>
    <cellStyle name="20% - Ênfase2 2 2 2" xfId="287"/>
    <cellStyle name="20% - Ênfase2 2 2 2 2" xfId="676"/>
    <cellStyle name="20% - Ênfase2 2 2 2 2 2" xfId="1453"/>
    <cellStyle name="20% - Ênfase2 2 2 2 2 2 2" xfId="3018"/>
    <cellStyle name="20% - Ênfase2 2 2 2 2 2 2 2" xfId="6147"/>
    <cellStyle name="20% - Ênfase2 2 2 2 2 2 3" xfId="4583"/>
    <cellStyle name="20% - Ênfase2 2 2 2 2 3" xfId="2242"/>
    <cellStyle name="20% - Ênfase2 2 2 2 2 3 2" xfId="5371"/>
    <cellStyle name="20% - Ênfase2 2 2 2 2 4" xfId="3807"/>
    <cellStyle name="20% - Ênfase2 2 2 2 3" xfId="1065"/>
    <cellStyle name="20% - Ênfase2 2 2 2 3 2" xfId="2630"/>
    <cellStyle name="20% - Ênfase2 2 2 2 3 2 2" xfId="5759"/>
    <cellStyle name="20% - Ênfase2 2 2 2 3 3" xfId="4195"/>
    <cellStyle name="20% - Ênfase2 2 2 2 4" xfId="1854"/>
    <cellStyle name="20% - Ênfase2 2 2 2 4 2" xfId="4983"/>
    <cellStyle name="20% - Ênfase2 2 2 2 5" xfId="3419"/>
    <cellStyle name="20% - Ênfase2 2 2 3" xfId="489"/>
    <cellStyle name="20% - Ênfase2 2 2 3 2" xfId="1266"/>
    <cellStyle name="20% - Ênfase2 2 2 3 2 2" xfId="2831"/>
    <cellStyle name="20% - Ênfase2 2 2 3 2 2 2" xfId="5960"/>
    <cellStyle name="20% - Ênfase2 2 2 3 2 3" xfId="4396"/>
    <cellStyle name="20% - Ênfase2 2 2 3 3" xfId="2055"/>
    <cellStyle name="20% - Ênfase2 2 2 3 3 2" xfId="5184"/>
    <cellStyle name="20% - Ênfase2 2 2 3 4" xfId="3620"/>
    <cellStyle name="20% - Ênfase2 2 2 4" xfId="878"/>
    <cellStyle name="20% - Ênfase2 2 2 4 2" xfId="2443"/>
    <cellStyle name="20% - Ênfase2 2 2 4 2 2" xfId="5572"/>
    <cellStyle name="20% - Ênfase2 2 2 4 3" xfId="4008"/>
    <cellStyle name="20% - Ênfase2 2 2 5" xfId="1667"/>
    <cellStyle name="20% - Ênfase2 2 2 5 2" xfId="4796"/>
    <cellStyle name="20% - Ênfase2 2 2 6" xfId="3232"/>
    <cellStyle name="20% - Ênfase2 2 3" xfId="234"/>
    <cellStyle name="20% - Ênfase2 2 3 2" xfId="623"/>
    <cellStyle name="20% - Ênfase2 2 3 2 2" xfId="1400"/>
    <cellStyle name="20% - Ênfase2 2 3 2 2 2" xfId="2965"/>
    <cellStyle name="20% - Ênfase2 2 3 2 2 2 2" xfId="6094"/>
    <cellStyle name="20% - Ênfase2 2 3 2 2 3" xfId="4530"/>
    <cellStyle name="20% - Ênfase2 2 3 2 3" xfId="2189"/>
    <cellStyle name="20% - Ênfase2 2 3 2 3 2" xfId="5318"/>
    <cellStyle name="20% - Ênfase2 2 3 2 4" xfId="3754"/>
    <cellStyle name="20% - Ênfase2 2 3 3" xfId="1012"/>
    <cellStyle name="20% - Ênfase2 2 3 3 2" xfId="2577"/>
    <cellStyle name="20% - Ênfase2 2 3 3 2 2" xfId="5706"/>
    <cellStyle name="20% - Ênfase2 2 3 3 3" xfId="4142"/>
    <cellStyle name="20% - Ênfase2 2 3 4" xfId="1801"/>
    <cellStyle name="20% - Ênfase2 2 3 4 2" xfId="4930"/>
    <cellStyle name="20% - Ênfase2 2 3 5" xfId="3366"/>
    <cellStyle name="20% - Ênfase2 2 4" xfId="436"/>
    <cellStyle name="20% - Ênfase2 2 4 2" xfId="1213"/>
    <cellStyle name="20% - Ênfase2 2 4 2 2" xfId="2778"/>
    <cellStyle name="20% - Ênfase2 2 4 2 2 2" xfId="5907"/>
    <cellStyle name="20% - Ênfase2 2 4 2 3" xfId="4343"/>
    <cellStyle name="20% - Ênfase2 2 4 3" xfId="2002"/>
    <cellStyle name="20% - Ênfase2 2 4 3 2" xfId="5131"/>
    <cellStyle name="20% - Ênfase2 2 4 4" xfId="3567"/>
    <cellStyle name="20% - Ênfase2 2 5" xfId="825"/>
    <cellStyle name="20% - Ênfase2 2 5 2" xfId="2390"/>
    <cellStyle name="20% - Ênfase2 2 5 2 2" xfId="5519"/>
    <cellStyle name="20% - Ênfase2 2 5 3" xfId="3955"/>
    <cellStyle name="20% - Ênfase2 2 6" xfId="1614"/>
    <cellStyle name="20% - Ênfase2 2 6 2" xfId="4743"/>
    <cellStyle name="20% - Ênfase2 2 7" xfId="3179"/>
    <cellStyle name="20% - Ênfase2 20" xfId="3165"/>
    <cellStyle name="20% - Ênfase2 21" xfId="3151"/>
    <cellStyle name="20% - Ênfase2 22" xfId="6281"/>
    <cellStyle name="20% - Ênfase2 3" xfId="59"/>
    <cellStyle name="20% - Ênfase2 3 2" xfId="113"/>
    <cellStyle name="20% - Ênfase2 3 2 2" xfId="300"/>
    <cellStyle name="20% - Ênfase2 3 2 2 2" xfId="689"/>
    <cellStyle name="20% - Ênfase2 3 2 2 2 2" xfId="1466"/>
    <cellStyle name="20% - Ênfase2 3 2 2 2 2 2" xfId="3031"/>
    <cellStyle name="20% - Ênfase2 3 2 2 2 2 2 2" xfId="6160"/>
    <cellStyle name="20% - Ênfase2 3 2 2 2 2 3" xfId="4596"/>
    <cellStyle name="20% - Ênfase2 3 2 2 2 3" xfId="2255"/>
    <cellStyle name="20% - Ênfase2 3 2 2 2 3 2" xfId="5384"/>
    <cellStyle name="20% - Ênfase2 3 2 2 2 4" xfId="3820"/>
    <cellStyle name="20% - Ênfase2 3 2 2 3" xfId="1078"/>
    <cellStyle name="20% - Ênfase2 3 2 2 3 2" xfId="2643"/>
    <cellStyle name="20% - Ênfase2 3 2 2 3 2 2" xfId="5772"/>
    <cellStyle name="20% - Ênfase2 3 2 2 3 3" xfId="4208"/>
    <cellStyle name="20% - Ênfase2 3 2 2 4" xfId="1867"/>
    <cellStyle name="20% - Ênfase2 3 2 2 4 2" xfId="4996"/>
    <cellStyle name="20% - Ênfase2 3 2 2 5" xfId="3432"/>
    <cellStyle name="20% - Ênfase2 3 2 3" xfId="502"/>
    <cellStyle name="20% - Ênfase2 3 2 3 2" xfId="1279"/>
    <cellStyle name="20% - Ênfase2 3 2 3 2 2" xfId="2844"/>
    <cellStyle name="20% - Ênfase2 3 2 3 2 2 2" xfId="5973"/>
    <cellStyle name="20% - Ênfase2 3 2 3 2 3" xfId="4409"/>
    <cellStyle name="20% - Ênfase2 3 2 3 3" xfId="2068"/>
    <cellStyle name="20% - Ênfase2 3 2 3 3 2" xfId="5197"/>
    <cellStyle name="20% - Ênfase2 3 2 3 4" xfId="3633"/>
    <cellStyle name="20% - Ênfase2 3 2 4" xfId="891"/>
    <cellStyle name="20% - Ênfase2 3 2 4 2" xfId="2456"/>
    <cellStyle name="20% - Ênfase2 3 2 4 2 2" xfId="5585"/>
    <cellStyle name="20% - Ênfase2 3 2 4 3" xfId="4021"/>
    <cellStyle name="20% - Ênfase2 3 2 5" xfId="1680"/>
    <cellStyle name="20% - Ênfase2 3 2 5 2" xfId="4809"/>
    <cellStyle name="20% - Ênfase2 3 2 6" xfId="3245"/>
    <cellStyle name="20% - Ênfase2 3 3" xfId="247"/>
    <cellStyle name="20% - Ênfase2 3 3 2" xfId="636"/>
    <cellStyle name="20% - Ênfase2 3 3 2 2" xfId="1413"/>
    <cellStyle name="20% - Ênfase2 3 3 2 2 2" xfId="2978"/>
    <cellStyle name="20% - Ênfase2 3 3 2 2 2 2" xfId="6107"/>
    <cellStyle name="20% - Ênfase2 3 3 2 2 3" xfId="4543"/>
    <cellStyle name="20% - Ênfase2 3 3 2 3" xfId="2202"/>
    <cellStyle name="20% - Ênfase2 3 3 2 3 2" xfId="5331"/>
    <cellStyle name="20% - Ênfase2 3 3 2 4" xfId="3767"/>
    <cellStyle name="20% - Ênfase2 3 3 3" xfId="1025"/>
    <cellStyle name="20% - Ênfase2 3 3 3 2" xfId="2590"/>
    <cellStyle name="20% - Ênfase2 3 3 3 2 2" xfId="5719"/>
    <cellStyle name="20% - Ênfase2 3 3 3 3" xfId="4155"/>
    <cellStyle name="20% - Ênfase2 3 3 4" xfId="1814"/>
    <cellStyle name="20% - Ênfase2 3 3 4 2" xfId="4943"/>
    <cellStyle name="20% - Ênfase2 3 3 5" xfId="3379"/>
    <cellStyle name="20% - Ênfase2 3 4" xfId="449"/>
    <cellStyle name="20% - Ênfase2 3 4 2" xfId="1226"/>
    <cellStyle name="20% - Ênfase2 3 4 2 2" xfId="2791"/>
    <cellStyle name="20% - Ênfase2 3 4 2 2 2" xfId="5920"/>
    <cellStyle name="20% - Ênfase2 3 4 2 3" xfId="4356"/>
    <cellStyle name="20% - Ênfase2 3 4 3" xfId="2015"/>
    <cellStyle name="20% - Ênfase2 3 4 3 2" xfId="5144"/>
    <cellStyle name="20% - Ênfase2 3 4 4" xfId="3580"/>
    <cellStyle name="20% - Ênfase2 3 5" xfId="838"/>
    <cellStyle name="20% - Ênfase2 3 5 2" xfId="2403"/>
    <cellStyle name="20% - Ênfase2 3 5 2 2" xfId="5532"/>
    <cellStyle name="20% - Ênfase2 3 5 3" xfId="3968"/>
    <cellStyle name="20% - Ênfase2 3 6" xfId="1627"/>
    <cellStyle name="20% - Ênfase2 3 6 2" xfId="4756"/>
    <cellStyle name="20% - Ênfase2 3 7" xfId="3192"/>
    <cellStyle name="20% - Ênfase2 4" xfId="86"/>
    <cellStyle name="20% - Ênfase2 4 2" xfId="273"/>
    <cellStyle name="20% - Ênfase2 4 2 2" xfId="662"/>
    <cellStyle name="20% - Ênfase2 4 2 2 2" xfId="1439"/>
    <cellStyle name="20% - Ênfase2 4 2 2 2 2" xfId="3004"/>
    <cellStyle name="20% - Ênfase2 4 2 2 2 2 2" xfId="6133"/>
    <cellStyle name="20% - Ênfase2 4 2 2 2 3" xfId="4569"/>
    <cellStyle name="20% - Ênfase2 4 2 2 3" xfId="2228"/>
    <cellStyle name="20% - Ênfase2 4 2 2 3 2" xfId="5357"/>
    <cellStyle name="20% - Ênfase2 4 2 2 4" xfId="3793"/>
    <cellStyle name="20% - Ênfase2 4 2 3" xfId="1051"/>
    <cellStyle name="20% - Ênfase2 4 2 3 2" xfId="2616"/>
    <cellStyle name="20% - Ênfase2 4 2 3 2 2" xfId="5745"/>
    <cellStyle name="20% - Ênfase2 4 2 3 3" xfId="4181"/>
    <cellStyle name="20% - Ênfase2 4 2 4" xfId="1840"/>
    <cellStyle name="20% - Ênfase2 4 2 4 2" xfId="4969"/>
    <cellStyle name="20% - Ênfase2 4 2 5" xfId="3405"/>
    <cellStyle name="20% - Ênfase2 4 3" xfId="475"/>
    <cellStyle name="20% - Ênfase2 4 3 2" xfId="1252"/>
    <cellStyle name="20% - Ênfase2 4 3 2 2" xfId="2817"/>
    <cellStyle name="20% - Ênfase2 4 3 2 2 2" xfId="5946"/>
    <cellStyle name="20% - Ênfase2 4 3 2 3" xfId="4382"/>
    <cellStyle name="20% - Ênfase2 4 3 3" xfId="2041"/>
    <cellStyle name="20% - Ênfase2 4 3 3 2" xfId="5170"/>
    <cellStyle name="20% - Ênfase2 4 3 4" xfId="3606"/>
    <cellStyle name="20% - Ênfase2 4 4" xfId="864"/>
    <cellStyle name="20% - Ênfase2 4 4 2" xfId="2429"/>
    <cellStyle name="20% - Ênfase2 4 4 2 2" xfId="5558"/>
    <cellStyle name="20% - Ênfase2 4 4 3" xfId="3994"/>
    <cellStyle name="20% - Ênfase2 4 5" xfId="1653"/>
    <cellStyle name="20% - Ênfase2 4 5 2" xfId="4782"/>
    <cellStyle name="20% - Ênfase2 4 6" xfId="3218"/>
    <cellStyle name="20% - Ênfase2 5" xfId="72"/>
    <cellStyle name="20% - Ênfase2 5 2" xfId="260"/>
    <cellStyle name="20% - Ênfase2 5 2 2" xfId="649"/>
    <cellStyle name="20% - Ênfase2 5 2 2 2" xfId="1426"/>
    <cellStyle name="20% - Ênfase2 5 2 2 2 2" xfId="2991"/>
    <cellStyle name="20% - Ênfase2 5 2 2 2 2 2" xfId="6120"/>
    <cellStyle name="20% - Ênfase2 5 2 2 2 3" xfId="4556"/>
    <cellStyle name="20% - Ênfase2 5 2 2 3" xfId="2215"/>
    <cellStyle name="20% - Ênfase2 5 2 2 3 2" xfId="5344"/>
    <cellStyle name="20% - Ênfase2 5 2 2 4" xfId="3780"/>
    <cellStyle name="20% - Ênfase2 5 2 3" xfId="1038"/>
    <cellStyle name="20% - Ênfase2 5 2 3 2" xfId="2603"/>
    <cellStyle name="20% - Ênfase2 5 2 3 2 2" xfId="5732"/>
    <cellStyle name="20% - Ênfase2 5 2 3 3" xfId="4168"/>
    <cellStyle name="20% - Ênfase2 5 2 4" xfId="1827"/>
    <cellStyle name="20% - Ênfase2 5 2 4 2" xfId="4956"/>
    <cellStyle name="20% - Ênfase2 5 2 5" xfId="3392"/>
    <cellStyle name="20% - Ênfase2 5 3" xfId="462"/>
    <cellStyle name="20% - Ênfase2 5 3 2" xfId="1239"/>
    <cellStyle name="20% - Ênfase2 5 3 2 2" xfId="2804"/>
    <cellStyle name="20% - Ênfase2 5 3 2 2 2" xfId="5933"/>
    <cellStyle name="20% - Ênfase2 5 3 2 3" xfId="4369"/>
    <cellStyle name="20% - Ênfase2 5 3 3" xfId="2028"/>
    <cellStyle name="20% - Ênfase2 5 3 3 2" xfId="5157"/>
    <cellStyle name="20% - Ênfase2 5 3 4" xfId="3593"/>
    <cellStyle name="20% - Ênfase2 5 4" xfId="851"/>
    <cellStyle name="20% - Ênfase2 5 4 2" xfId="2416"/>
    <cellStyle name="20% - Ênfase2 5 4 2 2" xfId="5545"/>
    <cellStyle name="20% - Ênfase2 5 4 3" xfId="3981"/>
    <cellStyle name="20% - Ênfase2 5 5" xfId="1640"/>
    <cellStyle name="20% - Ênfase2 5 5 2" xfId="4769"/>
    <cellStyle name="20% - Ênfase2 5 6" xfId="3205"/>
    <cellStyle name="20% - Ênfase2 6" xfId="126"/>
    <cellStyle name="20% - Ênfase2 6 2" xfId="313"/>
    <cellStyle name="20% - Ênfase2 6 2 2" xfId="702"/>
    <cellStyle name="20% - Ênfase2 6 2 2 2" xfId="1479"/>
    <cellStyle name="20% - Ênfase2 6 2 2 2 2" xfId="3044"/>
    <cellStyle name="20% - Ênfase2 6 2 2 2 2 2" xfId="6173"/>
    <cellStyle name="20% - Ênfase2 6 2 2 2 3" xfId="4609"/>
    <cellStyle name="20% - Ênfase2 6 2 2 3" xfId="2268"/>
    <cellStyle name="20% - Ênfase2 6 2 2 3 2" xfId="5397"/>
    <cellStyle name="20% - Ênfase2 6 2 2 4" xfId="3833"/>
    <cellStyle name="20% - Ênfase2 6 2 3" xfId="1091"/>
    <cellStyle name="20% - Ênfase2 6 2 3 2" xfId="2656"/>
    <cellStyle name="20% - Ênfase2 6 2 3 2 2" xfId="5785"/>
    <cellStyle name="20% - Ênfase2 6 2 3 3" xfId="4221"/>
    <cellStyle name="20% - Ênfase2 6 2 4" xfId="1880"/>
    <cellStyle name="20% - Ênfase2 6 2 4 2" xfId="5009"/>
    <cellStyle name="20% - Ênfase2 6 2 5" xfId="3445"/>
    <cellStyle name="20% - Ênfase2 6 3" xfId="515"/>
    <cellStyle name="20% - Ênfase2 6 3 2" xfId="1292"/>
    <cellStyle name="20% - Ênfase2 6 3 2 2" xfId="2857"/>
    <cellStyle name="20% - Ênfase2 6 3 2 2 2" xfId="5986"/>
    <cellStyle name="20% - Ênfase2 6 3 2 3" xfId="4422"/>
    <cellStyle name="20% - Ênfase2 6 3 3" xfId="2081"/>
    <cellStyle name="20% - Ênfase2 6 3 3 2" xfId="5210"/>
    <cellStyle name="20% - Ênfase2 6 3 4" xfId="3646"/>
    <cellStyle name="20% - Ênfase2 6 4" xfId="904"/>
    <cellStyle name="20% - Ênfase2 6 4 2" xfId="2469"/>
    <cellStyle name="20% - Ênfase2 6 4 2 2" xfId="5598"/>
    <cellStyle name="20% - Ênfase2 6 4 3" xfId="4034"/>
    <cellStyle name="20% - Ênfase2 6 5" xfId="1693"/>
    <cellStyle name="20% - Ênfase2 6 5 2" xfId="4822"/>
    <cellStyle name="20% - Ênfase2 6 6" xfId="3258"/>
    <cellStyle name="20% - Ênfase2 7" xfId="140"/>
    <cellStyle name="20% - Ênfase2 7 2" xfId="327"/>
    <cellStyle name="20% - Ênfase2 7 2 2" xfId="716"/>
    <cellStyle name="20% - Ênfase2 7 2 2 2" xfId="1493"/>
    <cellStyle name="20% - Ênfase2 7 2 2 2 2" xfId="3058"/>
    <cellStyle name="20% - Ênfase2 7 2 2 2 2 2" xfId="6187"/>
    <cellStyle name="20% - Ênfase2 7 2 2 2 3" xfId="4623"/>
    <cellStyle name="20% - Ênfase2 7 2 2 3" xfId="2282"/>
    <cellStyle name="20% - Ênfase2 7 2 2 3 2" xfId="5411"/>
    <cellStyle name="20% - Ênfase2 7 2 2 4" xfId="3847"/>
    <cellStyle name="20% - Ênfase2 7 2 3" xfId="1105"/>
    <cellStyle name="20% - Ênfase2 7 2 3 2" xfId="2670"/>
    <cellStyle name="20% - Ênfase2 7 2 3 2 2" xfId="5799"/>
    <cellStyle name="20% - Ênfase2 7 2 3 3" xfId="4235"/>
    <cellStyle name="20% - Ênfase2 7 2 4" xfId="1894"/>
    <cellStyle name="20% - Ênfase2 7 2 4 2" xfId="5023"/>
    <cellStyle name="20% - Ênfase2 7 2 5" xfId="3459"/>
    <cellStyle name="20% - Ênfase2 7 3" xfId="529"/>
    <cellStyle name="20% - Ênfase2 7 3 2" xfId="1306"/>
    <cellStyle name="20% - Ênfase2 7 3 2 2" xfId="2871"/>
    <cellStyle name="20% - Ênfase2 7 3 2 2 2" xfId="6000"/>
    <cellStyle name="20% - Ênfase2 7 3 2 3" xfId="4436"/>
    <cellStyle name="20% - Ênfase2 7 3 3" xfId="2095"/>
    <cellStyle name="20% - Ênfase2 7 3 3 2" xfId="5224"/>
    <cellStyle name="20% - Ênfase2 7 3 4" xfId="3660"/>
    <cellStyle name="20% - Ênfase2 7 4" xfId="918"/>
    <cellStyle name="20% - Ênfase2 7 4 2" xfId="2483"/>
    <cellStyle name="20% - Ênfase2 7 4 2 2" xfId="5612"/>
    <cellStyle name="20% - Ênfase2 7 4 3" xfId="4048"/>
    <cellStyle name="20% - Ênfase2 7 5" xfId="1707"/>
    <cellStyle name="20% - Ênfase2 7 5 2" xfId="4836"/>
    <cellStyle name="20% - Ênfase2 7 6" xfId="3272"/>
    <cellStyle name="20% - Ênfase2 8" xfId="153"/>
    <cellStyle name="20% - Ênfase2 8 2" xfId="340"/>
    <cellStyle name="20% - Ênfase2 8 2 2" xfId="729"/>
    <cellStyle name="20% - Ênfase2 8 2 2 2" xfId="1506"/>
    <cellStyle name="20% - Ênfase2 8 2 2 2 2" xfId="3071"/>
    <cellStyle name="20% - Ênfase2 8 2 2 2 2 2" xfId="6200"/>
    <cellStyle name="20% - Ênfase2 8 2 2 2 3" xfId="4636"/>
    <cellStyle name="20% - Ênfase2 8 2 2 3" xfId="2295"/>
    <cellStyle name="20% - Ênfase2 8 2 2 3 2" xfId="5424"/>
    <cellStyle name="20% - Ênfase2 8 2 2 4" xfId="3860"/>
    <cellStyle name="20% - Ênfase2 8 2 3" xfId="1118"/>
    <cellStyle name="20% - Ênfase2 8 2 3 2" xfId="2683"/>
    <cellStyle name="20% - Ênfase2 8 2 3 2 2" xfId="5812"/>
    <cellStyle name="20% - Ênfase2 8 2 3 3" xfId="4248"/>
    <cellStyle name="20% - Ênfase2 8 2 4" xfId="1907"/>
    <cellStyle name="20% - Ênfase2 8 2 4 2" xfId="5036"/>
    <cellStyle name="20% - Ênfase2 8 2 5" xfId="3472"/>
    <cellStyle name="20% - Ênfase2 8 3" xfId="542"/>
    <cellStyle name="20% - Ênfase2 8 3 2" xfId="1319"/>
    <cellStyle name="20% - Ênfase2 8 3 2 2" xfId="2884"/>
    <cellStyle name="20% - Ênfase2 8 3 2 2 2" xfId="6013"/>
    <cellStyle name="20% - Ênfase2 8 3 2 3" xfId="4449"/>
    <cellStyle name="20% - Ênfase2 8 3 3" xfId="2108"/>
    <cellStyle name="20% - Ênfase2 8 3 3 2" xfId="5237"/>
    <cellStyle name="20% - Ênfase2 8 3 4" xfId="3673"/>
    <cellStyle name="20% - Ênfase2 8 4" xfId="931"/>
    <cellStyle name="20% - Ênfase2 8 4 2" xfId="2496"/>
    <cellStyle name="20% - Ênfase2 8 4 2 2" xfId="5625"/>
    <cellStyle name="20% - Ênfase2 8 4 3" xfId="4061"/>
    <cellStyle name="20% - Ênfase2 8 5" xfId="1720"/>
    <cellStyle name="20% - Ênfase2 8 5 2" xfId="4849"/>
    <cellStyle name="20% - Ênfase2 8 6" xfId="3285"/>
    <cellStyle name="20% - Ênfase2 9" xfId="166"/>
    <cellStyle name="20% - Ênfase2 9 2" xfId="353"/>
    <cellStyle name="20% - Ênfase2 9 2 2" xfId="742"/>
    <cellStyle name="20% - Ênfase2 9 2 2 2" xfId="1519"/>
    <cellStyle name="20% - Ênfase2 9 2 2 2 2" xfId="3084"/>
    <cellStyle name="20% - Ênfase2 9 2 2 2 2 2" xfId="6213"/>
    <cellStyle name="20% - Ênfase2 9 2 2 2 3" xfId="4649"/>
    <cellStyle name="20% - Ênfase2 9 2 2 3" xfId="2308"/>
    <cellStyle name="20% - Ênfase2 9 2 2 3 2" xfId="5437"/>
    <cellStyle name="20% - Ênfase2 9 2 2 4" xfId="3873"/>
    <cellStyle name="20% - Ênfase2 9 2 3" xfId="1131"/>
    <cellStyle name="20% - Ênfase2 9 2 3 2" xfId="2696"/>
    <cellStyle name="20% - Ênfase2 9 2 3 2 2" xfId="5825"/>
    <cellStyle name="20% - Ênfase2 9 2 3 3" xfId="4261"/>
    <cellStyle name="20% - Ênfase2 9 2 4" xfId="1920"/>
    <cellStyle name="20% - Ênfase2 9 2 4 2" xfId="5049"/>
    <cellStyle name="20% - Ênfase2 9 2 5" xfId="3485"/>
    <cellStyle name="20% - Ênfase2 9 3" xfId="555"/>
    <cellStyle name="20% - Ênfase2 9 3 2" xfId="1332"/>
    <cellStyle name="20% - Ênfase2 9 3 2 2" xfId="2897"/>
    <cellStyle name="20% - Ênfase2 9 3 2 2 2" xfId="6026"/>
    <cellStyle name="20% - Ênfase2 9 3 2 3" xfId="4462"/>
    <cellStyle name="20% - Ênfase2 9 3 3" xfId="2121"/>
    <cellStyle name="20% - Ênfase2 9 3 3 2" xfId="5250"/>
    <cellStyle name="20% - Ênfase2 9 3 4" xfId="3686"/>
    <cellStyle name="20% - Ênfase2 9 4" xfId="944"/>
    <cellStyle name="20% - Ênfase2 9 4 2" xfId="2509"/>
    <cellStyle name="20% - Ênfase2 9 4 2 2" xfId="5638"/>
    <cellStyle name="20% - Ênfase2 9 4 3" xfId="4074"/>
    <cellStyle name="20% - Ênfase2 9 5" xfId="1733"/>
    <cellStyle name="20% - Ênfase2 9 5 2" xfId="4862"/>
    <cellStyle name="20% - Ênfase2 9 6" xfId="3298"/>
    <cellStyle name="20% - Ênfase3" xfId="27" builtinId="38" customBuiltin="1"/>
    <cellStyle name="20% - Ênfase3 10" xfId="182"/>
    <cellStyle name="20% - Ênfase3 10 2" xfId="369"/>
    <cellStyle name="20% - Ênfase3 10 2 2" xfId="758"/>
    <cellStyle name="20% - Ênfase3 10 2 2 2" xfId="1535"/>
    <cellStyle name="20% - Ênfase3 10 2 2 2 2" xfId="3100"/>
    <cellStyle name="20% - Ênfase3 10 2 2 2 2 2" xfId="6229"/>
    <cellStyle name="20% - Ênfase3 10 2 2 2 3" xfId="4665"/>
    <cellStyle name="20% - Ênfase3 10 2 2 3" xfId="2324"/>
    <cellStyle name="20% - Ênfase3 10 2 2 3 2" xfId="5453"/>
    <cellStyle name="20% - Ênfase3 10 2 2 4" xfId="3889"/>
    <cellStyle name="20% - Ênfase3 10 2 3" xfId="1147"/>
    <cellStyle name="20% - Ênfase3 10 2 3 2" xfId="2712"/>
    <cellStyle name="20% - Ênfase3 10 2 3 2 2" xfId="5841"/>
    <cellStyle name="20% - Ênfase3 10 2 3 3" xfId="4277"/>
    <cellStyle name="20% - Ênfase3 10 2 4" xfId="1936"/>
    <cellStyle name="20% - Ênfase3 10 2 4 2" xfId="5065"/>
    <cellStyle name="20% - Ênfase3 10 2 5" xfId="3501"/>
    <cellStyle name="20% - Ênfase3 10 3" xfId="571"/>
    <cellStyle name="20% - Ênfase3 10 3 2" xfId="1348"/>
    <cellStyle name="20% - Ênfase3 10 3 2 2" xfId="2913"/>
    <cellStyle name="20% - Ênfase3 10 3 2 2 2" xfId="6042"/>
    <cellStyle name="20% - Ênfase3 10 3 2 3" xfId="4478"/>
    <cellStyle name="20% - Ênfase3 10 3 3" xfId="2137"/>
    <cellStyle name="20% - Ênfase3 10 3 3 2" xfId="5266"/>
    <cellStyle name="20% - Ênfase3 10 3 4" xfId="3702"/>
    <cellStyle name="20% - Ênfase3 10 4" xfId="960"/>
    <cellStyle name="20% - Ênfase3 10 4 2" xfId="2525"/>
    <cellStyle name="20% - Ênfase3 10 4 2 2" xfId="5654"/>
    <cellStyle name="20% - Ênfase3 10 4 3" xfId="4090"/>
    <cellStyle name="20% - Ênfase3 10 5" xfId="1749"/>
    <cellStyle name="20% - Ênfase3 10 5 2" xfId="4878"/>
    <cellStyle name="20% - Ênfase3 10 6" xfId="3314"/>
    <cellStyle name="20% - Ênfase3 11" xfId="196"/>
    <cellStyle name="20% - Ênfase3 11 2" xfId="383"/>
    <cellStyle name="20% - Ênfase3 11 2 2" xfId="772"/>
    <cellStyle name="20% - Ênfase3 11 2 2 2" xfId="1549"/>
    <cellStyle name="20% - Ênfase3 11 2 2 2 2" xfId="3114"/>
    <cellStyle name="20% - Ênfase3 11 2 2 2 2 2" xfId="6243"/>
    <cellStyle name="20% - Ênfase3 11 2 2 2 3" xfId="4679"/>
    <cellStyle name="20% - Ênfase3 11 2 2 3" xfId="2338"/>
    <cellStyle name="20% - Ênfase3 11 2 2 3 2" xfId="5467"/>
    <cellStyle name="20% - Ênfase3 11 2 2 4" xfId="3903"/>
    <cellStyle name="20% - Ênfase3 11 2 3" xfId="1161"/>
    <cellStyle name="20% - Ênfase3 11 2 3 2" xfId="2726"/>
    <cellStyle name="20% - Ênfase3 11 2 3 2 2" xfId="5855"/>
    <cellStyle name="20% - Ênfase3 11 2 3 3" xfId="4291"/>
    <cellStyle name="20% - Ênfase3 11 2 4" xfId="1950"/>
    <cellStyle name="20% - Ênfase3 11 2 4 2" xfId="5079"/>
    <cellStyle name="20% - Ênfase3 11 2 5" xfId="3515"/>
    <cellStyle name="20% - Ênfase3 11 3" xfId="585"/>
    <cellStyle name="20% - Ênfase3 11 3 2" xfId="1362"/>
    <cellStyle name="20% - Ênfase3 11 3 2 2" xfId="2927"/>
    <cellStyle name="20% - Ênfase3 11 3 2 2 2" xfId="6056"/>
    <cellStyle name="20% - Ênfase3 11 3 2 3" xfId="4492"/>
    <cellStyle name="20% - Ênfase3 11 3 3" xfId="2151"/>
    <cellStyle name="20% - Ênfase3 11 3 3 2" xfId="5280"/>
    <cellStyle name="20% - Ênfase3 11 3 4" xfId="3716"/>
    <cellStyle name="20% - Ênfase3 11 4" xfId="974"/>
    <cellStyle name="20% - Ênfase3 11 4 2" xfId="2539"/>
    <cellStyle name="20% - Ênfase3 11 4 2 2" xfId="5668"/>
    <cellStyle name="20% - Ênfase3 11 4 3" xfId="4104"/>
    <cellStyle name="20% - Ênfase3 11 5" xfId="1763"/>
    <cellStyle name="20% - Ênfase3 11 5 2" xfId="4892"/>
    <cellStyle name="20% - Ênfase3 11 6" xfId="3328"/>
    <cellStyle name="20% - Ênfase3 12" xfId="222"/>
    <cellStyle name="20% - Ênfase3 12 2" xfId="611"/>
    <cellStyle name="20% - Ênfase3 12 2 2" xfId="1388"/>
    <cellStyle name="20% - Ênfase3 12 2 2 2" xfId="2953"/>
    <cellStyle name="20% - Ênfase3 12 2 2 2 2" xfId="6082"/>
    <cellStyle name="20% - Ênfase3 12 2 2 3" xfId="4518"/>
    <cellStyle name="20% - Ênfase3 12 2 3" xfId="2177"/>
    <cellStyle name="20% - Ênfase3 12 2 3 2" xfId="5306"/>
    <cellStyle name="20% - Ênfase3 12 2 4" xfId="3742"/>
    <cellStyle name="20% - Ênfase3 12 3" xfId="1000"/>
    <cellStyle name="20% - Ênfase3 12 3 2" xfId="2565"/>
    <cellStyle name="20% - Ênfase3 12 3 2 2" xfId="5694"/>
    <cellStyle name="20% - Ênfase3 12 3 3" xfId="4130"/>
    <cellStyle name="20% - Ênfase3 12 4" xfId="1789"/>
    <cellStyle name="20% - Ênfase3 12 4 2" xfId="4918"/>
    <cellStyle name="20% - Ênfase3 12 5" xfId="3354"/>
    <cellStyle name="20% - Ênfase3 13" xfId="396"/>
    <cellStyle name="20% - Ênfase3 13 2" xfId="785"/>
    <cellStyle name="20% - Ênfase3 13 2 2" xfId="1562"/>
    <cellStyle name="20% - Ênfase3 13 2 2 2" xfId="3127"/>
    <cellStyle name="20% - Ênfase3 13 2 2 2 2" xfId="6256"/>
    <cellStyle name="20% - Ênfase3 13 2 2 3" xfId="4692"/>
    <cellStyle name="20% - Ênfase3 13 2 3" xfId="2351"/>
    <cellStyle name="20% - Ênfase3 13 2 3 2" xfId="5480"/>
    <cellStyle name="20% - Ênfase3 13 2 4" xfId="3916"/>
    <cellStyle name="20% - Ênfase3 13 3" xfId="1174"/>
    <cellStyle name="20% - Ênfase3 13 3 2" xfId="2739"/>
    <cellStyle name="20% - Ênfase3 13 3 2 2" xfId="5868"/>
    <cellStyle name="20% - Ênfase3 13 3 3" xfId="4304"/>
    <cellStyle name="20% - Ênfase3 13 4" xfId="1963"/>
    <cellStyle name="20% - Ênfase3 13 4 2" xfId="5092"/>
    <cellStyle name="20% - Ênfase3 13 5" xfId="3528"/>
    <cellStyle name="20% - Ênfase3 14" xfId="209"/>
    <cellStyle name="20% - Ênfase3 14 2" xfId="598"/>
    <cellStyle name="20% - Ênfase3 14 2 2" xfId="1375"/>
    <cellStyle name="20% - Ênfase3 14 2 2 2" xfId="2940"/>
    <cellStyle name="20% - Ênfase3 14 2 2 2 2" xfId="6069"/>
    <cellStyle name="20% - Ênfase3 14 2 2 3" xfId="4505"/>
    <cellStyle name="20% - Ênfase3 14 2 3" xfId="2164"/>
    <cellStyle name="20% - Ênfase3 14 2 3 2" xfId="5293"/>
    <cellStyle name="20% - Ênfase3 14 2 4" xfId="3729"/>
    <cellStyle name="20% - Ênfase3 14 3" xfId="987"/>
    <cellStyle name="20% - Ênfase3 14 3 2" xfId="2552"/>
    <cellStyle name="20% - Ênfase3 14 3 2 2" xfId="5681"/>
    <cellStyle name="20% - Ênfase3 14 3 3" xfId="4117"/>
    <cellStyle name="20% - Ênfase3 14 4" xfId="1776"/>
    <cellStyle name="20% - Ênfase3 14 4 2" xfId="4905"/>
    <cellStyle name="20% - Ênfase3 14 5" xfId="3341"/>
    <cellStyle name="20% - Ênfase3 15" xfId="409"/>
    <cellStyle name="20% - Ênfase3 15 2" xfId="798"/>
    <cellStyle name="20% - Ênfase3 15 2 2" xfId="1575"/>
    <cellStyle name="20% - Ênfase3 15 2 2 2" xfId="3140"/>
    <cellStyle name="20% - Ênfase3 15 2 2 2 2" xfId="6269"/>
    <cellStyle name="20% - Ênfase3 15 2 2 3" xfId="4705"/>
    <cellStyle name="20% - Ênfase3 15 2 3" xfId="2364"/>
    <cellStyle name="20% - Ênfase3 15 2 3 2" xfId="5493"/>
    <cellStyle name="20% - Ênfase3 15 2 4" xfId="3929"/>
    <cellStyle name="20% - Ênfase3 15 3" xfId="1187"/>
    <cellStyle name="20% - Ênfase3 15 3 2" xfId="2752"/>
    <cellStyle name="20% - Ênfase3 15 3 2 2" xfId="5881"/>
    <cellStyle name="20% - Ênfase3 15 3 3" xfId="4317"/>
    <cellStyle name="20% - Ênfase3 15 4" xfId="1976"/>
    <cellStyle name="20% - Ênfase3 15 4 2" xfId="5105"/>
    <cellStyle name="20% - Ênfase3 15 5" xfId="3541"/>
    <cellStyle name="20% - Ênfase3 16" xfId="423"/>
    <cellStyle name="20% - Ênfase3 16 2" xfId="1201"/>
    <cellStyle name="20% - Ênfase3 16 2 2" xfId="2766"/>
    <cellStyle name="20% - Ênfase3 16 2 2 2" xfId="5895"/>
    <cellStyle name="20% - Ênfase3 16 2 3" xfId="4331"/>
    <cellStyle name="20% - Ênfase3 16 3" xfId="1990"/>
    <cellStyle name="20% - Ênfase3 16 3 2" xfId="5119"/>
    <cellStyle name="20% - Ênfase3 16 4" xfId="3555"/>
    <cellStyle name="20% - Ênfase3 17" xfId="812"/>
    <cellStyle name="20% - Ênfase3 17 2" xfId="2378"/>
    <cellStyle name="20% - Ênfase3 17 2 2" xfId="5507"/>
    <cellStyle name="20% - Ênfase3 17 3" xfId="3943"/>
    <cellStyle name="20% - Ênfase3 18" xfId="1588"/>
    <cellStyle name="20% - Ênfase3 18 2" xfId="4718"/>
    <cellStyle name="20% - Ênfase3 19" xfId="1602"/>
    <cellStyle name="20% - Ênfase3 19 2" xfId="4731"/>
    <cellStyle name="20% - Ênfase3 2" xfId="48"/>
    <cellStyle name="20% - Ênfase3 2 2" xfId="102"/>
    <cellStyle name="20% - Ênfase3 2 2 2" xfId="289"/>
    <cellStyle name="20% - Ênfase3 2 2 2 2" xfId="678"/>
    <cellStyle name="20% - Ênfase3 2 2 2 2 2" xfId="1455"/>
    <cellStyle name="20% - Ênfase3 2 2 2 2 2 2" xfId="3020"/>
    <cellStyle name="20% - Ênfase3 2 2 2 2 2 2 2" xfId="6149"/>
    <cellStyle name="20% - Ênfase3 2 2 2 2 2 3" xfId="4585"/>
    <cellStyle name="20% - Ênfase3 2 2 2 2 3" xfId="2244"/>
    <cellStyle name="20% - Ênfase3 2 2 2 2 3 2" xfId="5373"/>
    <cellStyle name="20% - Ênfase3 2 2 2 2 4" xfId="3809"/>
    <cellStyle name="20% - Ênfase3 2 2 2 3" xfId="1067"/>
    <cellStyle name="20% - Ênfase3 2 2 2 3 2" xfId="2632"/>
    <cellStyle name="20% - Ênfase3 2 2 2 3 2 2" xfId="5761"/>
    <cellStyle name="20% - Ênfase3 2 2 2 3 3" xfId="4197"/>
    <cellStyle name="20% - Ênfase3 2 2 2 4" xfId="1856"/>
    <cellStyle name="20% - Ênfase3 2 2 2 4 2" xfId="4985"/>
    <cellStyle name="20% - Ênfase3 2 2 2 5" xfId="3421"/>
    <cellStyle name="20% - Ênfase3 2 2 3" xfId="491"/>
    <cellStyle name="20% - Ênfase3 2 2 3 2" xfId="1268"/>
    <cellStyle name="20% - Ênfase3 2 2 3 2 2" xfId="2833"/>
    <cellStyle name="20% - Ênfase3 2 2 3 2 2 2" xfId="5962"/>
    <cellStyle name="20% - Ênfase3 2 2 3 2 3" xfId="4398"/>
    <cellStyle name="20% - Ênfase3 2 2 3 3" xfId="2057"/>
    <cellStyle name="20% - Ênfase3 2 2 3 3 2" xfId="5186"/>
    <cellStyle name="20% - Ênfase3 2 2 3 4" xfId="3622"/>
    <cellStyle name="20% - Ênfase3 2 2 4" xfId="880"/>
    <cellStyle name="20% - Ênfase3 2 2 4 2" xfId="2445"/>
    <cellStyle name="20% - Ênfase3 2 2 4 2 2" xfId="5574"/>
    <cellStyle name="20% - Ênfase3 2 2 4 3" xfId="4010"/>
    <cellStyle name="20% - Ênfase3 2 2 5" xfId="1669"/>
    <cellStyle name="20% - Ênfase3 2 2 5 2" xfId="4798"/>
    <cellStyle name="20% - Ênfase3 2 2 6" xfId="3234"/>
    <cellStyle name="20% - Ênfase3 2 3" xfId="236"/>
    <cellStyle name="20% - Ênfase3 2 3 2" xfId="625"/>
    <cellStyle name="20% - Ênfase3 2 3 2 2" xfId="1402"/>
    <cellStyle name="20% - Ênfase3 2 3 2 2 2" xfId="2967"/>
    <cellStyle name="20% - Ênfase3 2 3 2 2 2 2" xfId="6096"/>
    <cellStyle name="20% - Ênfase3 2 3 2 2 3" xfId="4532"/>
    <cellStyle name="20% - Ênfase3 2 3 2 3" xfId="2191"/>
    <cellStyle name="20% - Ênfase3 2 3 2 3 2" xfId="5320"/>
    <cellStyle name="20% - Ênfase3 2 3 2 4" xfId="3756"/>
    <cellStyle name="20% - Ênfase3 2 3 3" xfId="1014"/>
    <cellStyle name="20% - Ênfase3 2 3 3 2" xfId="2579"/>
    <cellStyle name="20% - Ênfase3 2 3 3 2 2" xfId="5708"/>
    <cellStyle name="20% - Ênfase3 2 3 3 3" xfId="4144"/>
    <cellStyle name="20% - Ênfase3 2 3 4" xfId="1803"/>
    <cellStyle name="20% - Ênfase3 2 3 4 2" xfId="4932"/>
    <cellStyle name="20% - Ênfase3 2 3 5" xfId="3368"/>
    <cellStyle name="20% - Ênfase3 2 4" xfId="438"/>
    <cellStyle name="20% - Ênfase3 2 4 2" xfId="1215"/>
    <cellStyle name="20% - Ênfase3 2 4 2 2" xfId="2780"/>
    <cellStyle name="20% - Ênfase3 2 4 2 2 2" xfId="5909"/>
    <cellStyle name="20% - Ênfase3 2 4 2 3" xfId="4345"/>
    <cellStyle name="20% - Ênfase3 2 4 3" xfId="2004"/>
    <cellStyle name="20% - Ênfase3 2 4 3 2" xfId="5133"/>
    <cellStyle name="20% - Ênfase3 2 4 4" xfId="3569"/>
    <cellStyle name="20% - Ênfase3 2 5" xfId="827"/>
    <cellStyle name="20% - Ênfase3 2 5 2" xfId="2392"/>
    <cellStyle name="20% - Ênfase3 2 5 2 2" xfId="5521"/>
    <cellStyle name="20% - Ênfase3 2 5 3" xfId="3957"/>
    <cellStyle name="20% - Ênfase3 2 6" xfId="1616"/>
    <cellStyle name="20% - Ênfase3 2 6 2" xfId="4745"/>
    <cellStyle name="20% - Ênfase3 2 7" xfId="3181"/>
    <cellStyle name="20% - Ênfase3 20" xfId="3167"/>
    <cellStyle name="20% - Ênfase3 21" xfId="3153"/>
    <cellStyle name="20% - Ênfase3 22" xfId="6283"/>
    <cellStyle name="20% - Ênfase3 3" xfId="61"/>
    <cellStyle name="20% - Ênfase3 3 2" xfId="115"/>
    <cellStyle name="20% - Ênfase3 3 2 2" xfId="302"/>
    <cellStyle name="20% - Ênfase3 3 2 2 2" xfId="691"/>
    <cellStyle name="20% - Ênfase3 3 2 2 2 2" xfId="1468"/>
    <cellStyle name="20% - Ênfase3 3 2 2 2 2 2" xfId="3033"/>
    <cellStyle name="20% - Ênfase3 3 2 2 2 2 2 2" xfId="6162"/>
    <cellStyle name="20% - Ênfase3 3 2 2 2 2 3" xfId="4598"/>
    <cellStyle name="20% - Ênfase3 3 2 2 2 3" xfId="2257"/>
    <cellStyle name="20% - Ênfase3 3 2 2 2 3 2" xfId="5386"/>
    <cellStyle name="20% - Ênfase3 3 2 2 2 4" xfId="3822"/>
    <cellStyle name="20% - Ênfase3 3 2 2 3" xfId="1080"/>
    <cellStyle name="20% - Ênfase3 3 2 2 3 2" xfId="2645"/>
    <cellStyle name="20% - Ênfase3 3 2 2 3 2 2" xfId="5774"/>
    <cellStyle name="20% - Ênfase3 3 2 2 3 3" xfId="4210"/>
    <cellStyle name="20% - Ênfase3 3 2 2 4" xfId="1869"/>
    <cellStyle name="20% - Ênfase3 3 2 2 4 2" xfId="4998"/>
    <cellStyle name="20% - Ênfase3 3 2 2 5" xfId="3434"/>
    <cellStyle name="20% - Ênfase3 3 2 3" xfId="504"/>
    <cellStyle name="20% - Ênfase3 3 2 3 2" xfId="1281"/>
    <cellStyle name="20% - Ênfase3 3 2 3 2 2" xfId="2846"/>
    <cellStyle name="20% - Ênfase3 3 2 3 2 2 2" xfId="5975"/>
    <cellStyle name="20% - Ênfase3 3 2 3 2 3" xfId="4411"/>
    <cellStyle name="20% - Ênfase3 3 2 3 3" xfId="2070"/>
    <cellStyle name="20% - Ênfase3 3 2 3 3 2" xfId="5199"/>
    <cellStyle name="20% - Ênfase3 3 2 3 4" xfId="3635"/>
    <cellStyle name="20% - Ênfase3 3 2 4" xfId="893"/>
    <cellStyle name="20% - Ênfase3 3 2 4 2" xfId="2458"/>
    <cellStyle name="20% - Ênfase3 3 2 4 2 2" xfId="5587"/>
    <cellStyle name="20% - Ênfase3 3 2 4 3" xfId="4023"/>
    <cellStyle name="20% - Ênfase3 3 2 5" xfId="1682"/>
    <cellStyle name="20% - Ênfase3 3 2 5 2" xfId="4811"/>
    <cellStyle name="20% - Ênfase3 3 2 6" xfId="3247"/>
    <cellStyle name="20% - Ênfase3 3 3" xfId="249"/>
    <cellStyle name="20% - Ênfase3 3 3 2" xfId="638"/>
    <cellStyle name="20% - Ênfase3 3 3 2 2" xfId="1415"/>
    <cellStyle name="20% - Ênfase3 3 3 2 2 2" xfId="2980"/>
    <cellStyle name="20% - Ênfase3 3 3 2 2 2 2" xfId="6109"/>
    <cellStyle name="20% - Ênfase3 3 3 2 2 3" xfId="4545"/>
    <cellStyle name="20% - Ênfase3 3 3 2 3" xfId="2204"/>
    <cellStyle name="20% - Ênfase3 3 3 2 3 2" xfId="5333"/>
    <cellStyle name="20% - Ênfase3 3 3 2 4" xfId="3769"/>
    <cellStyle name="20% - Ênfase3 3 3 3" xfId="1027"/>
    <cellStyle name="20% - Ênfase3 3 3 3 2" xfId="2592"/>
    <cellStyle name="20% - Ênfase3 3 3 3 2 2" xfId="5721"/>
    <cellStyle name="20% - Ênfase3 3 3 3 3" xfId="4157"/>
    <cellStyle name="20% - Ênfase3 3 3 4" xfId="1816"/>
    <cellStyle name="20% - Ênfase3 3 3 4 2" xfId="4945"/>
    <cellStyle name="20% - Ênfase3 3 3 5" xfId="3381"/>
    <cellStyle name="20% - Ênfase3 3 4" xfId="451"/>
    <cellStyle name="20% - Ênfase3 3 4 2" xfId="1228"/>
    <cellStyle name="20% - Ênfase3 3 4 2 2" xfId="2793"/>
    <cellStyle name="20% - Ênfase3 3 4 2 2 2" xfId="5922"/>
    <cellStyle name="20% - Ênfase3 3 4 2 3" xfId="4358"/>
    <cellStyle name="20% - Ênfase3 3 4 3" xfId="2017"/>
    <cellStyle name="20% - Ênfase3 3 4 3 2" xfId="5146"/>
    <cellStyle name="20% - Ênfase3 3 4 4" xfId="3582"/>
    <cellStyle name="20% - Ênfase3 3 5" xfId="840"/>
    <cellStyle name="20% - Ênfase3 3 5 2" xfId="2405"/>
    <cellStyle name="20% - Ênfase3 3 5 2 2" xfId="5534"/>
    <cellStyle name="20% - Ênfase3 3 5 3" xfId="3970"/>
    <cellStyle name="20% - Ênfase3 3 6" xfId="1629"/>
    <cellStyle name="20% - Ênfase3 3 6 2" xfId="4758"/>
    <cellStyle name="20% - Ênfase3 3 7" xfId="3194"/>
    <cellStyle name="20% - Ênfase3 4" xfId="88"/>
    <cellStyle name="20% - Ênfase3 4 2" xfId="275"/>
    <cellStyle name="20% - Ênfase3 4 2 2" xfId="664"/>
    <cellStyle name="20% - Ênfase3 4 2 2 2" xfId="1441"/>
    <cellStyle name="20% - Ênfase3 4 2 2 2 2" xfId="3006"/>
    <cellStyle name="20% - Ênfase3 4 2 2 2 2 2" xfId="6135"/>
    <cellStyle name="20% - Ênfase3 4 2 2 2 3" xfId="4571"/>
    <cellStyle name="20% - Ênfase3 4 2 2 3" xfId="2230"/>
    <cellStyle name="20% - Ênfase3 4 2 2 3 2" xfId="5359"/>
    <cellStyle name="20% - Ênfase3 4 2 2 4" xfId="3795"/>
    <cellStyle name="20% - Ênfase3 4 2 3" xfId="1053"/>
    <cellStyle name="20% - Ênfase3 4 2 3 2" xfId="2618"/>
    <cellStyle name="20% - Ênfase3 4 2 3 2 2" xfId="5747"/>
    <cellStyle name="20% - Ênfase3 4 2 3 3" xfId="4183"/>
    <cellStyle name="20% - Ênfase3 4 2 4" xfId="1842"/>
    <cellStyle name="20% - Ênfase3 4 2 4 2" xfId="4971"/>
    <cellStyle name="20% - Ênfase3 4 2 5" xfId="3407"/>
    <cellStyle name="20% - Ênfase3 4 3" xfId="477"/>
    <cellStyle name="20% - Ênfase3 4 3 2" xfId="1254"/>
    <cellStyle name="20% - Ênfase3 4 3 2 2" xfId="2819"/>
    <cellStyle name="20% - Ênfase3 4 3 2 2 2" xfId="5948"/>
    <cellStyle name="20% - Ênfase3 4 3 2 3" xfId="4384"/>
    <cellStyle name="20% - Ênfase3 4 3 3" xfId="2043"/>
    <cellStyle name="20% - Ênfase3 4 3 3 2" xfId="5172"/>
    <cellStyle name="20% - Ênfase3 4 3 4" xfId="3608"/>
    <cellStyle name="20% - Ênfase3 4 4" xfId="866"/>
    <cellStyle name="20% - Ênfase3 4 4 2" xfId="2431"/>
    <cellStyle name="20% - Ênfase3 4 4 2 2" xfId="5560"/>
    <cellStyle name="20% - Ênfase3 4 4 3" xfId="3996"/>
    <cellStyle name="20% - Ênfase3 4 5" xfId="1655"/>
    <cellStyle name="20% - Ênfase3 4 5 2" xfId="4784"/>
    <cellStyle name="20% - Ênfase3 4 6" xfId="3220"/>
    <cellStyle name="20% - Ênfase3 5" xfId="74"/>
    <cellStyle name="20% - Ênfase3 5 2" xfId="262"/>
    <cellStyle name="20% - Ênfase3 5 2 2" xfId="651"/>
    <cellStyle name="20% - Ênfase3 5 2 2 2" xfId="1428"/>
    <cellStyle name="20% - Ênfase3 5 2 2 2 2" xfId="2993"/>
    <cellStyle name="20% - Ênfase3 5 2 2 2 2 2" xfId="6122"/>
    <cellStyle name="20% - Ênfase3 5 2 2 2 3" xfId="4558"/>
    <cellStyle name="20% - Ênfase3 5 2 2 3" xfId="2217"/>
    <cellStyle name="20% - Ênfase3 5 2 2 3 2" xfId="5346"/>
    <cellStyle name="20% - Ênfase3 5 2 2 4" xfId="3782"/>
    <cellStyle name="20% - Ênfase3 5 2 3" xfId="1040"/>
    <cellStyle name="20% - Ênfase3 5 2 3 2" xfId="2605"/>
    <cellStyle name="20% - Ênfase3 5 2 3 2 2" xfId="5734"/>
    <cellStyle name="20% - Ênfase3 5 2 3 3" xfId="4170"/>
    <cellStyle name="20% - Ênfase3 5 2 4" xfId="1829"/>
    <cellStyle name="20% - Ênfase3 5 2 4 2" xfId="4958"/>
    <cellStyle name="20% - Ênfase3 5 2 5" xfId="3394"/>
    <cellStyle name="20% - Ênfase3 5 3" xfId="464"/>
    <cellStyle name="20% - Ênfase3 5 3 2" xfId="1241"/>
    <cellStyle name="20% - Ênfase3 5 3 2 2" xfId="2806"/>
    <cellStyle name="20% - Ênfase3 5 3 2 2 2" xfId="5935"/>
    <cellStyle name="20% - Ênfase3 5 3 2 3" xfId="4371"/>
    <cellStyle name="20% - Ênfase3 5 3 3" xfId="2030"/>
    <cellStyle name="20% - Ênfase3 5 3 3 2" xfId="5159"/>
    <cellStyle name="20% - Ênfase3 5 3 4" xfId="3595"/>
    <cellStyle name="20% - Ênfase3 5 4" xfId="853"/>
    <cellStyle name="20% - Ênfase3 5 4 2" xfId="2418"/>
    <cellStyle name="20% - Ênfase3 5 4 2 2" xfId="5547"/>
    <cellStyle name="20% - Ênfase3 5 4 3" xfId="3983"/>
    <cellStyle name="20% - Ênfase3 5 5" xfId="1642"/>
    <cellStyle name="20% - Ênfase3 5 5 2" xfId="4771"/>
    <cellStyle name="20% - Ênfase3 5 6" xfId="3207"/>
    <cellStyle name="20% - Ênfase3 6" xfId="128"/>
    <cellStyle name="20% - Ênfase3 6 2" xfId="315"/>
    <cellStyle name="20% - Ênfase3 6 2 2" xfId="704"/>
    <cellStyle name="20% - Ênfase3 6 2 2 2" xfId="1481"/>
    <cellStyle name="20% - Ênfase3 6 2 2 2 2" xfId="3046"/>
    <cellStyle name="20% - Ênfase3 6 2 2 2 2 2" xfId="6175"/>
    <cellStyle name="20% - Ênfase3 6 2 2 2 3" xfId="4611"/>
    <cellStyle name="20% - Ênfase3 6 2 2 3" xfId="2270"/>
    <cellStyle name="20% - Ênfase3 6 2 2 3 2" xfId="5399"/>
    <cellStyle name="20% - Ênfase3 6 2 2 4" xfId="3835"/>
    <cellStyle name="20% - Ênfase3 6 2 3" xfId="1093"/>
    <cellStyle name="20% - Ênfase3 6 2 3 2" xfId="2658"/>
    <cellStyle name="20% - Ênfase3 6 2 3 2 2" xfId="5787"/>
    <cellStyle name="20% - Ênfase3 6 2 3 3" xfId="4223"/>
    <cellStyle name="20% - Ênfase3 6 2 4" xfId="1882"/>
    <cellStyle name="20% - Ênfase3 6 2 4 2" xfId="5011"/>
    <cellStyle name="20% - Ênfase3 6 2 5" xfId="3447"/>
    <cellStyle name="20% - Ênfase3 6 3" xfId="517"/>
    <cellStyle name="20% - Ênfase3 6 3 2" xfId="1294"/>
    <cellStyle name="20% - Ênfase3 6 3 2 2" xfId="2859"/>
    <cellStyle name="20% - Ênfase3 6 3 2 2 2" xfId="5988"/>
    <cellStyle name="20% - Ênfase3 6 3 2 3" xfId="4424"/>
    <cellStyle name="20% - Ênfase3 6 3 3" xfId="2083"/>
    <cellStyle name="20% - Ênfase3 6 3 3 2" xfId="5212"/>
    <cellStyle name="20% - Ênfase3 6 3 4" xfId="3648"/>
    <cellStyle name="20% - Ênfase3 6 4" xfId="906"/>
    <cellStyle name="20% - Ênfase3 6 4 2" xfId="2471"/>
    <cellStyle name="20% - Ênfase3 6 4 2 2" xfId="5600"/>
    <cellStyle name="20% - Ênfase3 6 4 3" xfId="4036"/>
    <cellStyle name="20% - Ênfase3 6 5" xfId="1695"/>
    <cellStyle name="20% - Ênfase3 6 5 2" xfId="4824"/>
    <cellStyle name="20% - Ênfase3 6 6" xfId="3260"/>
    <cellStyle name="20% - Ênfase3 7" xfId="142"/>
    <cellStyle name="20% - Ênfase3 7 2" xfId="329"/>
    <cellStyle name="20% - Ênfase3 7 2 2" xfId="718"/>
    <cellStyle name="20% - Ênfase3 7 2 2 2" xfId="1495"/>
    <cellStyle name="20% - Ênfase3 7 2 2 2 2" xfId="3060"/>
    <cellStyle name="20% - Ênfase3 7 2 2 2 2 2" xfId="6189"/>
    <cellStyle name="20% - Ênfase3 7 2 2 2 3" xfId="4625"/>
    <cellStyle name="20% - Ênfase3 7 2 2 3" xfId="2284"/>
    <cellStyle name="20% - Ênfase3 7 2 2 3 2" xfId="5413"/>
    <cellStyle name="20% - Ênfase3 7 2 2 4" xfId="3849"/>
    <cellStyle name="20% - Ênfase3 7 2 3" xfId="1107"/>
    <cellStyle name="20% - Ênfase3 7 2 3 2" xfId="2672"/>
    <cellStyle name="20% - Ênfase3 7 2 3 2 2" xfId="5801"/>
    <cellStyle name="20% - Ênfase3 7 2 3 3" xfId="4237"/>
    <cellStyle name="20% - Ênfase3 7 2 4" xfId="1896"/>
    <cellStyle name="20% - Ênfase3 7 2 4 2" xfId="5025"/>
    <cellStyle name="20% - Ênfase3 7 2 5" xfId="3461"/>
    <cellStyle name="20% - Ênfase3 7 3" xfId="531"/>
    <cellStyle name="20% - Ênfase3 7 3 2" xfId="1308"/>
    <cellStyle name="20% - Ênfase3 7 3 2 2" xfId="2873"/>
    <cellStyle name="20% - Ênfase3 7 3 2 2 2" xfId="6002"/>
    <cellStyle name="20% - Ênfase3 7 3 2 3" xfId="4438"/>
    <cellStyle name="20% - Ênfase3 7 3 3" xfId="2097"/>
    <cellStyle name="20% - Ênfase3 7 3 3 2" xfId="5226"/>
    <cellStyle name="20% - Ênfase3 7 3 4" xfId="3662"/>
    <cellStyle name="20% - Ênfase3 7 4" xfId="920"/>
    <cellStyle name="20% - Ênfase3 7 4 2" xfId="2485"/>
    <cellStyle name="20% - Ênfase3 7 4 2 2" xfId="5614"/>
    <cellStyle name="20% - Ênfase3 7 4 3" xfId="4050"/>
    <cellStyle name="20% - Ênfase3 7 5" xfId="1709"/>
    <cellStyle name="20% - Ênfase3 7 5 2" xfId="4838"/>
    <cellStyle name="20% - Ênfase3 7 6" xfId="3274"/>
    <cellStyle name="20% - Ênfase3 8" xfId="155"/>
    <cellStyle name="20% - Ênfase3 8 2" xfId="342"/>
    <cellStyle name="20% - Ênfase3 8 2 2" xfId="731"/>
    <cellStyle name="20% - Ênfase3 8 2 2 2" xfId="1508"/>
    <cellStyle name="20% - Ênfase3 8 2 2 2 2" xfId="3073"/>
    <cellStyle name="20% - Ênfase3 8 2 2 2 2 2" xfId="6202"/>
    <cellStyle name="20% - Ênfase3 8 2 2 2 3" xfId="4638"/>
    <cellStyle name="20% - Ênfase3 8 2 2 3" xfId="2297"/>
    <cellStyle name="20% - Ênfase3 8 2 2 3 2" xfId="5426"/>
    <cellStyle name="20% - Ênfase3 8 2 2 4" xfId="3862"/>
    <cellStyle name="20% - Ênfase3 8 2 3" xfId="1120"/>
    <cellStyle name="20% - Ênfase3 8 2 3 2" xfId="2685"/>
    <cellStyle name="20% - Ênfase3 8 2 3 2 2" xfId="5814"/>
    <cellStyle name="20% - Ênfase3 8 2 3 3" xfId="4250"/>
    <cellStyle name="20% - Ênfase3 8 2 4" xfId="1909"/>
    <cellStyle name="20% - Ênfase3 8 2 4 2" xfId="5038"/>
    <cellStyle name="20% - Ênfase3 8 2 5" xfId="3474"/>
    <cellStyle name="20% - Ênfase3 8 3" xfId="544"/>
    <cellStyle name="20% - Ênfase3 8 3 2" xfId="1321"/>
    <cellStyle name="20% - Ênfase3 8 3 2 2" xfId="2886"/>
    <cellStyle name="20% - Ênfase3 8 3 2 2 2" xfId="6015"/>
    <cellStyle name="20% - Ênfase3 8 3 2 3" xfId="4451"/>
    <cellStyle name="20% - Ênfase3 8 3 3" xfId="2110"/>
    <cellStyle name="20% - Ênfase3 8 3 3 2" xfId="5239"/>
    <cellStyle name="20% - Ênfase3 8 3 4" xfId="3675"/>
    <cellStyle name="20% - Ênfase3 8 4" xfId="933"/>
    <cellStyle name="20% - Ênfase3 8 4 2" xfId="2498"/>
    <cellStyle name="20% - Ênfase3 8 4 2 2" xfId="5627"/>
    <cellStyle name="20% - Ênfase3 8 4 3" xfId="4063"/>
    <cellStyle name="20% - Ênfase3 8 5" xfId="1722"/>
    <cellStyle name="20% - Ênfase3 8 5 2" xfId="4851"/>
    <cellStyle name="20% - Ênfase3 8 6" xfId="3287"/>
    <cellStyle name="20% - Ênfase3 9" xfId="168"/>
    <cellStyle name="20% - Ênfase3 9 2" xfId="355"/>
    <cellStyle name="20% - Ênfase3 9 2 2" xfId="744"/>
    <cellStyle name="20% - Ênfase3 9 2 2 2" xfId="1521"/>
    <cellStyle name="20% - Ênfase3 9 2 2 2 2" xfId="3086"/>
    <cellStyle name="20% - Ênfase3 9 2 2 2 2 2" xfId="6215"/>
    <cellStyle name="20% - Ênfase3 9 2 2 2 3" xfId="4651"/>
    <cellStyle name="20% - Ênfase3 9 2 2 3" xfId="2310"/>
    <cellStyle name="20% - Ênfase3 9 2 2 3 2" xfId="5439"/>
    <cellStyle name="20% - Ênfase3 9 2 2 4" xfId="3875"/>
    <cellStyle name="20% - Ênfase3 9 2 3" xfId="1133"/>
    <cellStyle name="20% - Ênfase3 9 2 3 2" xfId="2698"/>
    <cellStyle name="20% - Ênfase3 9 2 3 2 2" xfId="5827"/>
    <cellStyle name="20% - Ênfase3 9 2 3 3" xfId="4263"/>
    <cellStyle name="20% - Ênfase3 9 2 4" xfId="1922"/>
    <cellStyle name="20% - Ênfase3 9 2 4 2" xfId="5051"/>
    <cellStyle name="20% - Ênfase3 9 2 5" xfId="3487"/>
    <cellStyle name="20% - Ênfase3 9 3" xfId="557"/>
    <cellStyle name="20% - Ênfase3 9 3 2" xfId="1334"/>
    <cellStyle name="20% - Ênfase3 9 3 2 2" xfId="2899"/>
    <cellStyle name="20% - Ênfase3 9 3 2 2 2" xfId="6028"/>
    <cellStyle name="20% - Ênfase3 9 3 2 3" xfId="4464"/>
    <cellStyle name="20% - Ênfase3 9 3 3" xfId="2123"/>
    <cellStyle name="20% - Ênfase3 9 3 3 2" xfId="5252"/>
    <cellStyle name="20% - Ênfase3 9 3 4" xfId="3688"/>
    <cellStyle name="20% - Ênfase3 9 4" xfId="946"/>
    <cellStyle name="20% - Ênfase3 9 4 2" xfId="2511"/>
    <cellStyle name="20% - Ênfase3 9 4 2 2" xfId="5640"/>
    <cellStyle name="20% - Ênfase3 9 4 3" xfId="4076"/>
    <cellStyle name="20% - Ênfase3 9 5" xfId="1735"/>
    <cellStyle name="20% - Ênfase3 9 5 2" xfId="4864"/>
    <cellStyle name="20% - Ênfase3 9 6" xfId="3300"/>
    <cellStyle name="20% - Ênfase4" xfId="31" builtinId="42" customBuiltin="1"/>
    <cellStyle name="20% - Ênfase4 10" xfId="184"/>
    <cellStyle name="20% - Ênfase4 10 2" xfId="371"/>
    <cellStyle name="20% - Ênfase4 10 2 2" xfId="760"/>
    <cellStyle name="20% - Ênfase4 10 2 2 2" xfId="1537"/>
    <cellStyle name="20% - Ênfase4 10 2 2 2 2" xfId="3102"/>
    <cellStyle name="20% - Ênfase4 10 2 2 2 2 2" xfId="6231"/>
    <cellStyle name="20% - Ênfase4 10 2 2 2 3" xfId="4667"/>
    <cellStyle name="20% - Ênfase4 10 2 2 3" xfId="2326"/>
    <cellStyle name="20% - Ênfase4 10 2 2 3 2" xfId="5455"/>
    <cellStyle name="20% - Ênfase4 10 2 2 4" xfId="3891"/>
    <cellStyle name="20% - Ênfase4 10 2 3" xfId="1149"/>
    <cellStyle name="20% - Ênfase4 10 2 3 2" xfId="2714"/>
    <cellStyle name="20% - Ênfase4 10 2 3 2 2" xfId="5843"/>
    <cellStyle name="20% - Ênfase4 10 2 3 3" xfId="4279"/>
    <cellStyle name="20% - Ênfase4 10 2 4" xfId="1938"/>
    <cellStyle name="20% - Ênfase4 10 2 4 2" xfId="5067"/>
    <cellStyle name="20% - Ênfase4 10 2 5" xfId="3503"/>
    <cellStyle name="20% - Ênfase4 10 3" xfId="573"/>
    <cellStyle name="20% - Ênfase4 10 3 2" xfId="1350"/>
    <cellStyle name="20% - Ênfase4 10 3 2 2" xfId="2915"/>
    <cellStyle name="20% - Ênfase4 10 3 2 2 2" xfId="6044"/>
    <cellStyle name="20% - Ênfase4 10 3 2 3" xfId="4480"/>
    <cellStyle name="20% - Ênfase4 10 3 3" xfId="2139"/>
    <cellStyle name="20% - Ênfase4 10 3 3 2" xfId="5268"/>
    <cellStyle name="20% - Ênfase4 10 3 4" xfId="3704"/>
    <cellStyle name="20% - Ênfase4 10 4" xfId="962"/>
    <cellStyle name="20% - Ênfase4 10 4 2" xfId="2527"/>
    <cellStyle name="20% - Ênfase4 10 4 2 2" xfId="5656"/>
    <cellStyle name="20% - Ênfase4 10 4 3" xfId="4092"/>
    <cellStyle name="20% - Ênfase4 10 5" xfId="1751"/>
    <cellStyle name="20% - Ênfase4 10 5 2" xfId="4880"/>
    <cellStyle name="20% - Ênfase4 10 6" xfId="3316"/>
    <cellStyle name="20% - Ênfase4 11" xfId="198"/>
    <cellStyle name="20% - Ênfase4 11 2" xfId="385"/>
    <cellStyle name="20% - Ênfase4 11 2 2" xfId="774"/>
    <cellStyle name="20% - Ênfase4 11 2 2 2" xfId="1551"/>
    <cellStyle name="20% - Ênfase4 11 2 2 2 2" xfId="3116"/>
    <cellStyle name="20% - Ênfase4 11 2 2 2 2 2" xfId="6245"/>
    <cellStyle name="20% - Ênfase4 11 2 2 2 3" xfId="4681"/>
    <cellStyle name="20% - Ênfase4 11 2 2 3" xfId="2340"/>
    <cellStyle name="20% - Ênfase4 11 2 2 3 2" xfId="5469"/>
    <cellStyle name="20% - Ênfase4 11 2 2 4" xfId="3905"/>
    <cellStyle name="20% - Ênfase4 11 2 3" xfId="1163"/>
    <cellStyle name="20% - Ênfase4 11 2 3 2" xfId="2728"/>
    <cellStyle name="20% - Ênfase4 11 2 3 2 2" xfId="5857"/>
    <cellStyle name="20% - Ênfase4 11 2 3 3" xfId="4293"/>
    <cellStyle name="20% - Ênfase4 11 2 4" xfId="1952"/>
    <cellStyle name="20% - Ênfase4 11 2 4 2" xfId="5081"/>
    <cellStyle name="20% - Ênfase4 11 2 5" xfId="3517"/>
    <cellStyle name="20% - Ênfase4 11 3" xfId="587"/>
    <cellStyle name="20% - Ênfase4 11 3 2" xfId="1364"/>
    <cellStyle name="20% - Ênfase4 11 3 2 2" xfId="2929"/>
    <cellStyle name="20% - Ênfase4 11 3 2 2 2" xfId="6058"/>
    <cellStyle name="20% - Ênfase4 11 3 2 3" xfId="4494"/>
    <cellStyle name="20% - Ênfase4 11 3 3" xfId="2153"/>
    <cellStyle name="20% - Ênfase4 11 3 3 2" xfId="5282"/>
    <cellStyle name="20% - Ênfase4 11 3 4" xfId="3718"/>
    <cellStyle name="20% - Ênfase4 11 4" xfId="976"/>
    <cellStyle name="20% - Ênfase4 11 4 2" xfId="2541"/>
    <cellStyle name="20% - Ênfase4 11 4 2 2" xfId="5670"/>
    <cellStyle name="20% - Ênfase4 11 4 3" xfId="4106"/>
    <cellStyle name="20% - Ênfase4 11 5" xfId="1765"/>
    <cellStyle name="20% - Ênfase4 11 5 2" xfId="4894"/>
    <cellStyle name="20% - Ênfase4 11 6" xfId="3330"/>
    <cellStyle name="20% - Ênfase4 12" xfId="224"/>
    <cellStyle name="20% - Ênfase4 12 2" xfId="613"/>
    <cellStyle name="20% - Ênfase4 12 2 2" xfId="1390"/>
    <cellStyle name="20% - Ênfase4 12 2 2 2" xfId="2955"/>
    <cellStyle name="20% - Ênfase4 12 2 2 2 2" xfId="6084"/>
    <cellStyle name="20% - Ênfase4 12 2 2 3" xfId="4520"/>
    <cellStyle name="20% - Ênfase4 12 2 3" xfId="2179"/>
    <cellStyle name="20% - Ênfase4 12 2 3 2" xfId="5308"/>
    <cellStyle name="20% - Ênfase4 12 2 4" xfId="3744"/>
    <cellStyle name="20% - Ênfase4 12 3" xfId="1002"/>
    <cellStyle name="20% - Ênfase4 12 3 2" xfId="2567"/>
    <cellStyle name="20% - Ênfase4 12 3 2 2" xfId="5696"/>
    <cellStyle name="20% - Ênfase4 12 3 3" xfId="4132"/>
    <cellStyle name="20% - Ênfase4 12 4" xfId="1791"/>
    <cellStyle name="20% - Ênfase4 12 4 2" xfId="4920"/>
    <cellStyle name="20% - Ênfase4 12 5" xfId="3356"/>
    <cellStyle name="20% - Ênfase4 13" xfId="398"/>
    <cellStyle name="20% - Ênfase4 13 2" xfId="787"/>
    <cellStyle name="20% - Ênfase4 13 2 2" xfId="1564"/>
    <cellStyle name="20% - Ênfase4 13 2 2 2" xfId="3129"/>
    <cellStyle name="20% - Ênfase4 13 2 2 2 2" xfId="6258"/>
    <cellStyle name="20% - Ênfase4 13 2 2 3" xfId="4694"/>
    <cellStyle name="20% - Ênfase4 13 2 3" xfId="2353"/>
    <cellStyle name="20% - Ênfase4 13 2 3 2" xfId="5482"/>
    <cellStyle name="20% - Ênfase4 13 2 4" xfId="3918"/>
    <cellStyle name="20% - Ênfase4 13 3" xfId="1176"/>
    <cellStyle name="20% - Ênfase4 13 3 2" xfId="2741"/>
    <cellStyle name="20% - Ênfase4 13 3 2 2" xfId="5870"/>
    <cellStyle name="20% - Ênfase4 13 3 3" xfId="4306"/>
    <cellStyle name="20% - Ênfase4 13 4" xfId="1965"/>
    <cellStyle name="20% - Ênfase4 13 4 2" xfId="5094"/>
    <cellStyle name="20% - Ênfase4 13 5" xfId="3530"/>
    <cellStyle name="20% - Ênfase4 14" xfId="211"/>
    <cellStyle name="20% - Ênfase4 14 2" xfId="600"/>
    <cellStyle name="20% - Ênfase4 14 2 2" xfId="1377"/>
    <cellStyle name="20% - Ênfase4 14 2 2 2" xfId="2942"/>
    <cellStyle name="20% - Ênfase4 14 2 2 2 2" xfId="6071"/>
    <cellStyle name="20% - Ênfase4 14 2 2 3" xfId="4507"/>
    <cellStyle name="20% - Ênfase4 14 2 3" xfId="2166"/>
    <cellStyle name="20% - Ênfase4 14 2 3 2" xfId="5295"/>
    <cellStyle name="20% - Ênfase4 14 2 4" xfId="3731"/>
    <cellStyle name="20% - Ênfase4 14 3" xfId="989"/>
    <cellStyle name="20% - Ênfase4 14 3 2" xfId="2554"/>
    <cellStyle name="20% - Ênfase4 14 3 2 2" xfId="5683"/>
    <cellStyle name="20% - Ênfase4 14 3 3" xfId="4119"/>
    <cellStyle name="20% - Ênfase4 14 4" xfId="1778"/>
    <cellStyle name="20% - Ênfase4 14 4 2" xfId="4907"/>
    <cellStyle name="20% - Ênfase4 14 5" xfId="3343"/>
    <cellStyle name="20% - Ênfase4 15" xfId="411"/>
    <cellStyle name="20% - Ênfase4 15 2" xfId="800"/>
    <cellStyle name="20% - Ênfase4 15 2 2" xfId="1577"/>
    <cellStyle name="20% - Ênfase4 15 2 2 2" xfId="3142"/>
    <cellStyle name="20% - Ênfase4 15 2 2 2 2" xfId="6271"/>
    <cellStyle name="20% - Ênfase4 15 2 2 3" xfId="4707"/>
    <cellStyle name="20% - Ênfase4 15 2 3" xfId="2366"/>
    <cellStyle name="20% - Ênfase4 15 2 3 2" xfId="5495"/>
    <cellStyle name="20% - Ênfase4 15 2 4" xfId="3931"/>
    <cellStyle name="20% - Ênfase4 15 3" xfId="1189"/>
    <cellStyle name="20% - Ênfase4 15 3 2" xfId="2754"/>
    <cellStyle name="20% - Ênfase4 15 3 2 2" xfId="5883"/>
    <cellStyle name="20% - Ênfase4 15 3 3" xfId="4319"/>
    <cellStyle name="20% - Ênfase4 15 4" xfId="1978"/>
    <cellStyle name="20% - Ênfase4 15 4 2" xfId="5107"/>
    <cellStyle name="20% - Ênfase4 15 5" xfId="3543"/>
    <cellStyle name="20% - Ênfase4 16" xfId="425"/>
    <cellStyle name="20% - Ênfase4 16 2" xfId="1203"/>
    <cellStyle name="20% - Ênfase4 16 2 2" xfId="2768"/>
    <cellStyle name="20% - Ênfase4 16 2 2 2" xfId="5897"/>
    <cellStyle name="20% - Ênfase4 16 2 3" xfId="4333"/>
    <cellStyle name="20% - Ênfase4 16 3" xfId="1992"/>
    <cellStyle name="20% - Ênfase4 16 3 2" xfId="5121"/>
    <cellStyle name="20% - Ênfase4 16 4" xfId="3557"/>
    <cellStyle name="20% - Ênfase4 17" xfId="814"/>
    <cellStyle name="20% - Ênfase4 17 2" xfId="2380"/>
    <cellStyle name="20% - Ênfase4 17 2 2" xfId="5509"/>
    <cellStyle name="20% - Ênfase4 17 3" xfId="3945"/>
    <cellStyle name="20% - Ênfase4 18" xfId="1590"/>
    <cellStyle name="20% - Ênfase4 18 2" xfId="4720"/>
    <cellStyle name="20% - Ênfase4 19" xfId="1604"/>
    <cellStyle name="20% - Ênfase4 19 2" xfId="4733"/>
    <cellStyle name="20% - Ênfase4 2" xfId="50"/>
    <cellStyle name="20% - Ênfase4 2 2" xfId="104"/>
    <cellStyle name="20% - Ênfase4 2 2 2" xfId="291"/>
    <cellStyle name="20% - Ênfase4 2 2 2 2" xfId="680"/>
    <cellStyle name="20% - Ênfase4 2 2 2 2 2" xfId="1457"/>
    <cellStyle name="20% - Ênfase4 2 2 2 2 2 2" xfId="3022"/>
    <cellStyle name="20% - Ênfase4 2 2 2 2 2 2 2" xfId="6151"/>
    <cellStyle name="20% - Ênfase4 2 2 2 2 2 3" xfId="4587"/>
    <cellStyle name="20% - Ênfase4 2 2 2 2 3" xfId="2246"/>
    <cellStyle name="20% - Ênfase4 2 2 2 2 3 2" xfId="5375"/>
    <cellStyle name="20% - Ênfase4 2 2 2 2 4" xfId="3811"/>
    <cellStyle name="20% - Ênfase4 2 2 2 3" xfId="1069"/>
    <cellStyle name="20% - Ênfase4 2 2 2 3 2" xfId="2634"/>
    <cellStyle name="20% - Ênfase4 2 2 2 3 2 2" xfId="5763"/>
    <cellStyle name="20% - Ênfase4 2 2 2 3 3" xfId="4199"/>
    <cellStyle name="20% - Ênfase4 2 2 2 4" xfId="1858"/>
    <cellStyle name="20% - Ênfase4 2 2 2 4 2" xfId="4987"/>
    <cellStyle name="20% - Ênfase4 2 2 2 5" xfId="3423"/>
    <cellStyle name="20% - Ênfase4 2 2 3" xfId="493"/>
    <cellStyle name="20% - Ênfase4 2 2 3 2" xfId="1270"/>
    <cellStyle name="20% - Ênfase4 2 2 3 2 2" xfId="2835"/>
    <cellStyle name="20% - Ênfase4 2 2 3 2 2 2" xfId="5964"/>
    <cellStyle name="20% - Ênfase4 2 2 3 2 3" xfId="4400"/>
    <cellStyle name="20% - Ênfase4 2 2 3 3" xfId="2059"/>
    <cellStyle name="20% - Ênfase4 2 2 3 3 2" xfId="5188"/>
    <cellStyle name="20% - Ênfase4 2 2 3 4" xfId="3624"/>
    <cellStyle name="20% - Ênfase4 2 2 4" xfId="882"/>
    <cellStyle name="20% - Ênfase4 2 2 4 2" xfId="2447"/>
    <cellStyle name="20% - Ênfase4 2 2 4 2 2" xfId="5576"/>
    <cellStyle name="20% - Ênfase4 2 2 4 3" xfId="4012"/>
    <cellStyle name="20% - Ênfase4 2 2 5" xfId="1671"/>
    <cellStyle name="20% - Ênfase4 2 2 5 2" xfId="4800"/>
    <cellStyle name="20% - Ênfase4 2 2 6" xfId="3236"/>
    <cellStyle name="20% - Ênfase4 2 3" xfId="238"/>
    <cellStyle name="20% - Ênfase4 2 3 2" xfId="627"/>
    <cellStyle name="20% - Ênfase4 2 3 2 2" xfId="1404"/>
    <cellStyle name="20% - Ênfase4 2 3 2 2 2" xfId="2969"/>
    <cellStyle name="20% - Ênfase4 2 3 2 2 2 2" xfId="6098"/>
    <cellStyle name="20% - Ênfase4 2 3 2 2 3" xfId="4534"/>
    <cellStyle name="20% - Ênfase4 2 3 2 3" xfId="2193"/>
    <cellStyle name="20% - Ênfase4 2 3 2 3 2" xfId="5322"/>
    <cellStyle name="20% - Ênfase4 2 3 2 4" xfId="3758"/>
    <cellStyle name="20% - Ênfase4 2 3 3" xfId="1016"/>
    <cellStyle name="20% - Ênfase4 2 3 3 2" xfId="2581"/>
    <cellStyle name="20% - Ênfase4 2 3 3 2 2" xfId="5710"/>
    <cellStyle name="20% - Ênfase4 2 3 3 3" xfId="4146"/>
    <cellStyle name="20% - Ênfase4 2 3 4" xfId="1805"/>
    <cellStyle name="20% - Ênfase4 2 3 4 2" xfId="4934"/>
    <cellStyle name="20% - Ênfase4 2 3 5" xfId="3370"/>
    <cellStyle name="20% - Ênfase4 2 4" xfId="440"/>
    <cellStyle name="20% - Ênfase4 2 4 2" xfId="1217"/>
    <cellStyle name="20% - Ênfase4 2 4 2 2" xfId="2782"/>
    <cellStyle name="20% - Ênfase4 2 4 2 2 2" xfId="5911"/>
    <cellStyle name="20% - Ênfase4 2 4 2 3" xfId="4347"/>
    <cellStyle name="20% - Ênfase4 2 4 3" xfId="2006"/>
    <cellStyle name="20% - Ênfase4 2 4 3 2" xfId="5135"/>
    <cellStyle name="20% - Ênfase4 2 4 4" xfId="3571"/>
    <cellStyle name="20% - Ênfase4 2 5" xfId="829"/>
    <cellStyle name="20% - Ênfase4 2 5 2" xfId="2394"/>
    <cellStyle name="20% - Ênfase4 2 5 2 2" xfId="5523"/>
    <cellStyle name="20% - Ênfase4 2 5 3" xfId="3959"/>
    <cellStyle name="20% - Ênfase4 2 6" xfId="1618"/>
    <cellStyle name="20% - Ênfase4 2 6 2" xfId="4747"/>
    <cellStyle name="20% - Ênfase4 2 7" xfId="3183"/>
    <cellStyle name="20% - Ênfase4 20" xfId="3169"/>
    <cellStyle name="20% - Ênfase4 21" xfId="3155"/>
    <cellStyle name="20% - Ênfase4 22" xfId="6285"/>
    <cellStyle name="20% - Ênfase4 3" xfId="63"/>
    <cellStyle name="20% - Ênfase4 3 2" xfId="117"/>
    <cellStyle name="20% - Ênfase4 3 2 2" xfId="304"/>
    <cellStyle name="20% - Ênfase4 3 2 2 2" xfId="693"/>
    <cellStyle name="20% - Ênfase4 3 2 2 2 2" xfId="1470"/>
    <cellStyle name="20% - Ênfase4 3 2 2 2 2 2" xfId="3035"/>
    <cellStyle name="20% - Ênfase4 3 2 2 2 2 2 2" xfId="6164"/>
    <cellStyle name="20% - Ênfase4 3 2 2 2 2 3" xfId="4600"/>
    <cellStyle name="20% - Ênfase4 3 2 2 2 3" xfId="2259"/>
    <cellStyle name="20% - Ênfase4 3 2 2 2 3 2" xfId="5388"/>
    <cellStyle name="20% - Ênfase4 3 2 2 2 4" xfId="3824"/>
    <cellStyle name="20% - Ênfase4 3 2 2 3" xfId="1082"/>
    <cellStyle name="20% - Ênfase4 3 2 2 3 2" xfId="2647"/>
    <cellStyle name="20% - Ênfase4 3 2 2 3 2 2" xfId="5776"/>
    <cellStyle name="20% - Ênfase4 3 2 2 3 3" xfId="4212"/>
    <cellStyle name="20% - Ênfase4 3 2 2 4" xfId="1871"/>
    <cellStyle name="20% - Ênfase4 3 2 2 4 2" xfId="5000"/>
    <cellStyle name="20% - Ênfase4 3 2 2 5" xfId="3436"/>
    <cellStyle name="20% - Ênfase4 3 2 3" xfId="506"/>
    <cellStyle name="20% - Ênfase4 3 2 3 2" xfId="1283"/>
    <cellStyle name="20% - Ênfase4 3 2 3 2 2" xfId="2848"/>
    <cellStyle name="20% - Ênfase4 3 2 3 2 2 2" xfId="5977"/>
    <cellStyle name="20% - Ênfase4 3 2 3 2 3" xfId="4413"/>
    <cellStyle name="20% - Ênfase4 3 2 3 3" xfId="2072"/>
    <cellStyle name="20% - Ênfase4 3 2 3 3 2" xfId="5201"/>
    <cellStyle name="20% - Ênfase4 3 2 3 4" xfId="3637"/>
    <cellStyle name="20% - Ênfase4 3 2 4" xfId="895"/>
    <cellStyle name="20% - Ênfase4 3 2 4 2" xfId="2460"/>
    <cellStyle name="20% - Ênfase4 3 2 4 2 2" xfId="5589"/>
    <cellStyle name="20% - Ênfase4 3 2 4 3" xfId="4025"/>
    <cellStyle name="20% - Ênfase4 3 2 5" xfId="1684"/>
    <cellStyle name="20% - Ênfase4 3 2 5 2" xfId="4813"/>
    <cellStyle name="20% - Ênfase4 3 2 6" xfId="3249"/>
    <cellStyle name="20% - Ênfase4 3 3" xfId="251"/>
    <cellStyle name="20% - Ênfase4 3 3 2" xfId="640"/>
    <cellStyle name="20% - Ênfase4 3 3 2 2" xfId="1417"/>
    <cellStyle name="20% - Ênfase4 3 3 2 2 2" xfId="2982"/>
    <cellStyle name="20% - Ênfase4 3 3 2 2 2 2" xfId="6111"/>
    <cellStyle name="20% - Ênfase4 3 3 2 2 3" xfId="4547"/>
    <cellStyle name="20% - Ênfase4 3 3 2 3" xfId="2206"/>
    <cellStyle name="20% - Ênfase4 3 3 2 3 2" xfId="5335"/>
    <cellStyle name="20% - Ênfase4 3 3 2 4" xfId="3771"/>
    <cellStyle name="20% - Ênfase4 3 3 3" xfId="1029"/>
    <cellStyle name="20% - Ênfase4 3 3 3 2" xfId="2594"/>
    <cellStyle name="20% - Ênfase4 3 3 3 2 2" xfId="5723"/>
    <cellStyle name="20% - Ênfase4 3 3 3 3" xfId="4159"/>
    <cellStyle name="20% - Ênfase4 3 3 4" xfId="1818"/>
    <cellStyle name="20% - Ênfase4 3 3 4 2" xfId="4947"/>
    <cellStyle name="20% - Ênfase4 3 3 5" xfId="3383"/>
    <cellStyle name="20% - Ênfase4 3 4" xfId="453"/>
    <cellStyle name="20% - Ênfase4 3 4 2" xfId="1230"/>
    <cellStyle name="20% - Ênfase4 3 4 2 2" xfId="2795"/>
    <cellStyle name="20% - Ênfase4 3 4 2 2 2" xfId="5924"/>
    <cellStyle name="20% - Ênfase4 3 4 2 3" xfId="4360"/>
    <cellStyle name="20% - Ênfase4 3 4 3" xfId="2019"/>
    <cellStyle name="20% - Ênfase4 3 4 3 2" xfId="5148"/>
    <cellStyle name="20% - Ênfase4 3 4 4" xfId="3584"/>
    <cellStyle name="20% - Ênfase4 3 5" xfId="842"/>
    <cellStyle name="20% - Ênfase4 3 5 2" xfId="2407"/>
    <cellStyle name="20% - Ênfase4 3 5 2 2" xfId="5536"/>
    <cellStyle name="20% - Ênfase4 3 5 3" xfId="3972"/>
    <cellStyle name="20% - Ênfase4 3 6" xfId="1631"/>
    <cellStyle name="20% - Ênfase4 3 6 2" xfId="4760"/>
    <cellStyle name="20% - Ênfase4 3 7" xfId="3196"/>
    <cellStyle name="20% - Ênfase4 4" xfId="90"/>
    <cellStyle name="20% - Ênfase4 4 2" xfId="277"/>
    <cellStyle name="20% - Ênfase4 4 2 2" xfId="666"/>
    <cellStyle name="20% - Ênfase4 4 2 2 2" xfId="1443"/>
    <cellStyle name="20% - Ênfase4 4 2 2 2 2" xfId="3008"/>
    <cellStyle name="20% - Ênfase4 4 2 2 2 2 2" xfId="6137"/>
    <cellStyle name="20% - Ênfase4 4 2 2 2 3" xfId="4573"/>
    <cellStyle name="20% - Ênfase4 4 2 2 3" xfId="2232"/>
    <cellStyle name="20% - Ênfase4 4 2 2 3 2" xfId="5361"/>
    <cellStyle name="20% - Ênfase4 4 2 2 4" xfId="3797"/>
    <cellStyle name="20% - Ênfase4 4 2 3" xfId="1055"/>
    <cellStyle name="20% - Ênfase4 4 2 3 2" xfId="2620"/>
    <cellStyle name="20% - Ênfase4 4 2 3 2 2" xfId="5749"/>
    <cellStyle name="20% - Ênfase4 4 2 3 3" xfId="4185"/>
    <cellStyle name="20% - Ênfase4 4 2 4" xfId="1844"/>
    <cellStyle name="20% - Ênfase4 4 2 4 2" xfId="4973"/>
    <cellStyle name="20% - Ênfase4 4 2 5" xfId="3409"/>
    <cellStyle name="20% - Ênfase4 4 3" xfId="479"/>
    <cellStyle name="20% - Ênfase4 4 3 2" xfId="1256"/>
    <cellStyle name="20% - Ênfase4 4 3 2 2" xfId="2821"/>
    <cellStyle name="20% - Ênfase4 4 3 2 2 2" xfId="5950"/>
    <cellStyle name="20% - Ênfase4 4 3 2 3" xfId="4386"/>
    <cellStyle name="20% - Ênfase4 4 3 3" xfId="2045"/>
    <cellStyle name="20% - Ênfase4 4 3 3 2" xfId="5174"/>
    <cellStyle name="20% - Ênfase4 4 3 4" xfId="3610"/>
    <cellStyle name="20% - Ênfase4 4 4" xfId="868"/>
    <cellStyle name="20% - Ênfase4 4 4 2" xfId="2433"/>
    <cellStyle name="20% - Ênfase4 4 4 2 2" xfId="5562"/>
    <cellStyle name="20% - Ênfase4 4 4 3" xfId="3998"/>
    <cellStyle name="20% - Ênfase4 4 5" xfId="1657"/>
    <cellStyle name="20% - Ênfase4 4 5 2" xfId="4786"/>
    <cellStyle name="20% - Ênfase4 4 6" xfId="3222"/>
    <cellStyle name="20% - Ênfase4 5" xfId="76"/>
    <cellStyle name="20% - Ênfase4 5 2" xfId="264"/>
    <cellStyle name="20% - Ênfase4 5 2 2" xfId="653"/>
    <cellStyle name="20% - Ênfase4 5 2 2 2" xfId="1430"/>
    <cellStyle name="20% - Ênfase4 5 2 2 2 2" xfId="2995"/>
    <cellStyle name="20% - Ênfase4 5 2 2 2 2 2" xfId="6124"/>
    <cellStyle name="20% - Ênfase4 5 2 2 2 3" xfId="4560"/>
    <cellStyle name="20% - Ênfase4 5 2 2 3" xfId="2219"/>
    <cellStyle name="20% - Ênfase4 5 2 2 3 2" xfId="5348"/>
    <cellStyle name="20% - Ênfase4 5 2 2 4" xfId="3784"/>
    <cellStyle name="20% - Ênfase4 5 2 3" xfId="1042"/>
    <cellStyle name="20% - Ênfase4 5 2 3 2" xfId="2607"/>
    <cellStyle name="20% - Ênfase4 5 2 3 2 2" xfId="5736"/>
    <cellStyle name="20% - Ênfase4 5 2 3 3" xfId="4172"/>
    <cellStyle name="20% - Ênfase4 5 2 4" xfId="1831"/>
    <cellStyle name="20% - Ênfase4 5 2 4 2" xfId="4960"/>
    <cellStyle name="20% - Ênfase4 5 2 5" xfId="3396"/>
    <cellStyle name="20% - Ênfase4 5 3" xfId="466"/>
    <cellStyle name="20% - Ênfase4 5 3 2" xfId="1243"/>
    <cellStyle name="20% - Ênfase4 5 3 2 2" xfId="2808"/>
    <cellStyle name="20% - Ênfase4 5 3 2 2 2" xfId="5937"/>
    <cellStyle name="20% - Ênfase4 5 3 2 3" xfId="4373"/>
    <cellStyle name="20% - Ênfase4 5 3 3" xfId="2032"/>
    <cellStyle name="20% - Ênfase4 5 3 3 2" xfId="5161"/>
    <cellStyle name="20% - Ênfase4 5 3 4" xfId="3597"/>
    <cellStyle name="20% - Ênfase4 5 4" xfId="855"/>
    <cellStyle name="20% - Ênfase4 5 4 2" xfId="2420"/>
    <cellStyle name="20% - Ênfase4 5 4 2 2" xfId="5549"/>
    <cellStyle name="20% - Ênfase4 5 4 3" xfId="3985"/>
    <cellStyle name="20% - Ênfase4 5 5" xfId="1644"/>
    <cellStyle name="20% - Ênfase4 5 5 2" xfId="4773"/>
    <cellStyle name="20% - Ênfase4 5 6" xfId="3209"/>
    <cellStyle name="20% - Ênfase4 6" xfId="130"/>
    <cellStyle name="20% - Ênfase4 6 2" xfId="317"/>
    <cellStyle name="20% - Ênfase4 6 2 2" xfId="706"/>
    <cellStyle name="20% - Ênfase4 6 2 2 2" xfId="1483"/>
    <cellStyle name="20% - Ênfase4 6 2 2 2 2" xfId="3048"/>
    <cellStyle name="20% - Ênfase4 6 2 2 2 2 2" xfId="6177"/>
    <cellStyle name="20% - Ênfase4 6 2 2 2 3" xfId="4613"/>
    <cellStyle name="20% - Ênfase4 6 2 2 3" xfId="2272"/>
    <cellStyle name="20% - Ênfase4 6 2 2 3 2" xfId="5401"/>
    <cellStyle name="20% - Ênfase4 6 2 2 4" xfId="3837"/>
    <cellStyle name="20% - Ênfase4 6 2 3" xfId="1095"/>
    <cellStyle name="20% - Ênfase4 6 2 3 2" xfId="2660"/>
    <cellStyle name="20% - Ênfase4 6 2 3 2 2" xfId="5789"/>
    <cellStyle name="20% - Ênfase4 6 2 3 3" xfId="4225"/>
    <cellStyle name="20% - Ênfase4 6 2 4" xfId="1884"/>
    <cellStyle name="20% - Ênfase4 6 2 4 2" xfId="5013"/>
    <cellStyle name="20% - Ênfase4 6 2 5" xfId="3449"/>
    <cellStyle name="20% - Ênfase4 6 3" xfId="519"/>
    <cellStyle name="20% - Ênfase4 6 3 2" xfId="1296"/>
    <cellStyle name="20% - Ênfase4 6 3 2 2" xfId="2861"/>
    <cellStyle name="20% - Ênfase4 6 3 2 2 2" xfId="5990"/>
    <cellStyle name="20% - Ênfase4 6 3 2 3" xfId="4426"/>
    <cellStyle name="20% - Ênfase4 6 3 3" xfId="2085"/>
    <cellStyle name="20% - Ênfase4 6 3 3 2" xfId="5214"/>
    <cellStyle name="20% - Ênfase4 6 3 4" xfId="3650"/>
    <cellStyle name="20% - Ênfase4 6 4" xfId="908"/>
    <cellStyle name="20% - Ênfase4 6 4 2" xfId="2473"/>
    <cellStyle name="20% - Ênfase4 6 4 2 2" xfId="5602"/>
    <cellStyle name="20% - Ênfase4 6 4 3" xfId="4038"/>
    <cellStyle name="20% - Ênfase4 6 5" xfId="1697"/>
    <cellStyle name="20% - Ênfase4 6 5 2" xfId="4826"/>
    <cellStyle name="20% - Ênfase4 6 6" xfId="3262"/>
    <cellStyle name="20% - Ênfase4 7" xfId="144"/>
    <cellStyle name="20% - Ênfase4 7 2" xfId="331"/>
    <cellStyle name="20% - Ênfase4 7 2 2" xfId="720"/>
    <cellStyle name="20% - Ênfase4 7 2 2 2" xfId="1497"/>
    <cellStyle name="20% - Ênfase4 7 2 2 2 2" xfId="3062"/>
    <cellStyle name="20% - Ênfase4 7 2 2 2 2 2" xfId="6191"/>
    <cellStyle name="20% - Ênfase4 7 2 2 2 3" xfId="4627"/>
    <cellStyle name="20% - Ênfase4 7 2 2 3" xfId="2286"/>
    <cellStyle name="20% - Ênfase4 7 2 2 3 2" xfId="5415"/>
    <cellStyle name="20% - Ênfase4 7 2 2 4" xfId="3851"/>
    <cellStyle name="20% - Ênfase4 7 2 3" xfId="1109"/>
    <cellStyle name="20% - Ênfase4 7 2 3 2" xfId="2674"/>
    <cellStyle name="20% - Ênfase4 7 2 3 2 2" xfId="5803"/>
    <cellStyle name="20% - Ênfase4 7 2 3 3" xfId="4239"/>
    <cellStyle name="20% - Ênfase4 7 2 4" xfId="1898"/>
    <cellStyle name="20% - Ênfase4 7 2 4 2" xfId="5027"/>
    <cellStyle name="20% - Ênfase4 7 2 5" xfId="3463"/>
    <cellStyle name="20% - Ênfase4 7 3" xfId="533"/>
    <cellStyle name="20% - Ênfase4 7 3 2" xfId="1310"/>
    <cellStyle name="20% - Ênfase4 7 3 2 2" xfId="2875"/>
    <cellStyle name="20% - Ênfase4 7 3 2 2 2" xfId="6004"/>
    <cellStyle name="20% - Ênfase4 7 3 2 3" xfId="4440"/>
    <cellStyle name="20% - Ênfase4 7 3 3" xfId="2099"/>
    <cellStyle name="20% - Ênfase4 7 3 3 2" xfId="5228"/>
    <cellStyle name="20% - Ênfase4 7 3 4" xfId="3664"/>
    <cellStyle name="20% - Ênfase4 7 4" xfId="922"/>
    <cellStyle name="20% - Ênfase4 7 4 2" xfId="2487"/>
    <cellStyle name="20% - Ênfase4 7 4 2 2" xfId="5616"/>
    <cellStyle name="20% - Ênfase4 7 4 3" xfId="4052"/>
    <cellStyle name="20% - Ênfase4 7 5" xfId="1711"/>
    <cellStyle name="20% - Ênfase4 7 5 2" xfId="4840"/>
    <cellStyle name="20% - Ênfase4 7 6" xfId="3276"/>
    <cellStyle name="20% - Ênfase4 8" xfId="157"/>
    <cellStyle name="20% - Ênfase4 8 2" xfId="344"/>
    <cellStyle name="20% - Ênfase4 8 2 2" xfId="733"/>
    <cellStyle name="20% - Ênfase4 8 2 2 2" xfId="1510"/>
    <cellStyle name="20% - Ênfase4 8 2 2 2 2" xfId="3075"/>
    <cellStyle name="20% - Ênfase4 8 2 2 2 2 2" xfId="6204"/>
    <cellStyle name="20% - Ênfase4 8 2 2 2 3" xfId="4640"/>
    <cellStyle name="20% - Ênfase4 8 2 2 3" xfId="2299"/>
    <cellStyle name="20% - Ênfase4 8 2 2 3 2" xfId="5428"/>
    <cellStyle name="20% - Ênfase4 8 2 2 4" xfId="3864"/>
    <cellStyle name="20% - Ênfase4 8 2 3" xfId="1122"/>
    <cellStyle name="20% - Ênfase4 8 2 3 2" xfId="2687"/>
    <cellStyle name="20% - Ênfase4 8 2 3 2 2" xfId="5816"/>
    <cellStyle name="20% - Ênfase4 8 2 3 3" xfId="4252"/>
    <cellStyle name="20% - Ênfase4 8 2 4" xfId="1911"/>
    <cellStyle name="20% - Ênfase4 8 2 4 2" xfId="5040"/>
    <cellStyle name="20% - Ênfase4 8 2 5" xfId="3476"/>
    <cellStyle name="20% - Ênfase4 8 3" xfId="546"/>
    <cellStyle name="20% - Ênfase4 8 3 2" xfId="1323"/>
    <cellStyle name="20% - Ênfase4 8 3 2 2" xfId="2888"/>
    <cellStyle name="20% - Ênfase4 8 3 2 2 2" xfId="6017"/>
    <cellStyle name="20% - Ênfase4 8 3 2 3" xfId="4453"/>
    <cellStyle name="20% - Ênfase4 8 3 3" xfId="2112"/>
    <cellStyle name="20% - Ênfase4 8 3 3 2" xfId="5241"/>
    <cellStyle name="20% - Ênfase4 8 3 4" xfId="3677"/>
    <cellStyle name="20% - Ênfase4 8 4" xfId="935"/>
    <cellStyle name="20% - Ênfase4 8 4 2" xfId="2500"/>
    <cellStyle name="20% - Ênfase4 8 4 2 2" xfId="5629"/>
    <cellStyle name="20% - Ênfase4 8 4 3" xfId="4065"/>
    <cellStyle name="20% - Ênfase4 8 5" xfId="1724"/>
    <cellStyle name="20% - Ênfase4 8 5 2" xfId="4853"/>
    <cellStyle name="20% - Ênfase4 8 6" xfId="3289"/>
    <cellStyle name="20% - Ênfase4 9" xfId="170"/>
    <cellStyle name="20% - Ênfase4 9 2" xfId="357"/>
    <cellStyle name="20% - Ênfase4 9 2 2" xfId="746"/>
    <cellStyle name="20% - Ênfase4 9 2 2 2" xfId="1523"/>
    <cellStyle name="20% - Ênfase4 9 2 2 2 2" xfId="3088"/>
    <cellStyle name="20% - Ênfase4 9 2 2 2 2 2" xfId="6217"/>
    <cellStyle name="20% - Ênfase4 9 2 2 2 3" xfId="4653"/>
    <cellStyle name="20% - Ênfase4 9 2 2 3" xfId="2312"/>
    <cellStyle name="20% - Ênfase4 9 2 2 3 2" xfId="5441"/>
    <cellStyle name="20% - Ênfase4 9 2 2 4" xfId="3877"/>
    <cellStyle name="20% - Ênfase4 9 2 3" xfId="1135"/>
    <cellStyle name="20% - Ênfase4 9 2 3 2" xfId="2700"/>
    <cellStyle name="20% - Ênfase4 9 2 3 2 2" xfId="5829"/>
    <cellStyle name="20% - Ênfase4 9 2 3 3" xfId="4265"/>
    <cellStyle name="20% - Ênfase4 9 2 4" xfId="1924"/>
    <cellStyle name="20% - Ênfase4 9 2 4 2" xfId="5053"/>
    <cellStyle name="20% - Ênfase4 9 2 5" xfId="3489"/>
    <cellStyle name="20% - Ênfase4 9 3" xfId="559"/>
    <cellStyle name="20% - Ênfase4 9 3 2" xfId="1336"/>
    <cellStyle name="20% - Ênfase4 9 3 2 2" xfId="2901"/>
    <cellStyle name="20% - Ênfase4 9 3 2 2 2" xfId="6030"/>
    <cellStyle name="20% - Ênfase4 9 3 2 3" xfId="4466"/>
    <cellStyle name="20% - Ênfase4 9 3 3" xfId="2125"/>
    <cellStyle name="20% - Ênfase4 9 3 3 2" xfId="5254"/>
    <cellStyle name="20% - Ênfase4 9 3 4" xfId="3690"/>
    <cellStyle name="20% - Ênfase4 9 4" xfId="948"/>
    <cellStyle name="20% - Ênfase4 9 4 2" xfId="2513"/>
    <cellStyle name="20% - Ênfase4 9 4 2 2" xfId="5642"/>
    <cellStyle name="20% - Ênfase4 9 4 3" xfId="4078"/>
    <cellStyle name="20% - Ênfase4 9 5" xfId="1737"/>
    <cellStyle name="20% - Ênfase4 9 5 2" xfId="4866"/>
    <cellStyle name="20% - Ênfase4 9 6" xfId="3302"/>
    <cellStyle name="20% - Ênfase5" xfId="35" builtinId="46" customBuiltin="1"/>
    <cellStyle name="20% - Ênfase5 10" xfId="186"/>
    <cellStyle name="20% - Ênfase5 10 2" xfId="373"/>
    <cellStyle name="20% - Ênfase5 10 2 2" xfId="762"/>
    <cellStyle name="20% - Ênfase5 10 2 2 2" xfId="1539"/>
    <cellStyle name="20% - Ênfase5 10 2 2 2 2" xfId="3104"/>
    <cellStyle name="20% - Ênfase5 10 2 2 2 2 2" xfId="6233"/>
    <cellStyle name="20% - Ênfase5 10 2 2 2 3" xfId="4669"/>
    <cellStyle name="20% - Ênfase5 10 2 2 3" xfId="2328"/>
    <cellStyle name="20% - Ênfase5 10 2 2 3 2" xfId="5457"/>
    <cellStyle name="20% - Ênfase5 10 2 2 4" xfId="3893"/>
    <cellStyle name="20% - Ênfase5 10 2 3" xfId="1151"/>
    <cellStyle name="20% - Ênfase5 10 2 3 2" xfId="2716"/>
    <cellStyle name="20% - Ênfase5 10 2 3 2 2" xfId="5845"/>
    <cellStyle name="20% - Ênfase5 10 2 3 3" xfId="4281"/>
    <cellStyle name="20% - Ênfase5 10 2 4" xfId="1940"/>
    <cellStyle name="20% - Ênfase5 10 2 4 2" xfId="5069"/>
    <cellStyle name="20% - Ênfase5 10 2 5" xfId="3505"/>
    <cellStyle name="20% - Ênfase5 10 3" xfId="575"/>
    <cellStyle name="20% - Ênfase5 10 3 2" xfId="1352"/>
    <cellStyle name="20% - Ênfase5 10 3 2 2" xfId="2917"/>
    <cellStyle name="20% - Ênfase5 10 3 2 2 2" xfId="6046"/>
    <cellStyle name="20% - Ênfase5 10 3 2 3" xfId="4482"/>
    <cellStyle name="20% - Ênfase5 10 3 3" xfId="2141"/>
    <cellStyle name="20% - Ênfase5 10 3 3 2" xfId="5270"/>
    <cellStyle name="20% - Ênfase5 10 3 4" xfId="3706"/>
    <cellStyle name="20% - Ênfase5 10 4" xfId="964"/>
    <cellStyle name="20% - Ênfase5 10 4 2" xfId="2529"/>
    <cellStyle name="20% - Ênfase5 10 4 2 2" xfId="5658"/>
    <cellStyle name="20% - Ênfase5 10 4 3" xfId="4094"/>
    <cellStyle name="20% - Ênfase5 10 5" xfId="1753"/>
    <cellStyle name="20% - Ênfase5 10 5 2" xfId="4882"/>
    <cellStyle name="20% - Ênfase5 10 6" xfId="3318"/>
    <cellStyle name="20% - Ênfase5 11" xfId="200"/>
    <cellStyle name="20% - Ênfase5 11 2" xfId="387"/>
    <cellStyle name="20% - Ênfase5 11 2 2" xfId="776"/>
    <cellStyle name="20% - Ênfase5 11 2 2 2" xfId="1553"/>
    <cellStyle name="20% - Ênfase5 11 2 2 2 2" xfId="3118"/>
    <cellStyle name="20% - Ênfase5 11 2 2 2 2 2" xfId="6247"/>
    <cellStyle name="20% - Ênfase5 11 2 2 2 3" xfId="4683"/>
    <cellStyle name="20% - Ênfase5 11 2 2 3" xfId="2342"/>
    <cellStyle name="20% - Ênfase5 11 2 2 3 2" xfId="5471"/>
    <cellStyle name="20% - Ênfase5 11 2 2 4" xfId="3907"/>
    <cellStyle name="20% - Ênfase5 11 2 3" xfId="1165"/>
    <cellStyle name="20% - Ênfase5 11 2 3 2" xfId="2730"/>
    <cellStyle name="20% - Ênfase5 11 2 3 2 2" xfId="5859"/>
    <cellStyle name="20% - Ênfase5 11 2 3 3" xfId="4295"/>
    <cellStyle name="20% - Ênfase5 11 2 4" xfId="1954"/>
    <cellStyle name="20% - Ênfase5 11 2 4 2" xfId="5083"/>
    <cellStyle name="20% - Ênfase5 11 2 5" xfId="3519"/>
    <cellStyle name="20% - Ênfase5 11 3" xfId="589"/>
    <cellStyle name="20% - Ênfase5 11 3 2" xfId="1366"/>
    <cellStyle name="20% - Ênfase5 11 3 2 2" xfId="2931"/>
    <cellStyle name="20% - Ênfase5 11 3 2 2 2" xfId="6060"/>
    <cellStyle name="20% - Ênfase5 11 3 2 3" xfId="4496"/>
    <cellStyle name="20% - Ênfase5 11 3 3" xfId="2155"/>
    <cellStyle name="20% - Ênfase5 11 3 3 2" xfId="5284"/>
    <cellStyle name="20% - Ênfase5 11 3 4" xfId="3720"/>
    <cellStyle name="20% - Ênfase5 11 4" xfId="978"/>
    <cellStyle name="20% - Ênfase5 11 4 2" xfId="2543"/>
    <cellStyle name="20% - Ênfase5 11 4 2 2" xfId="5672"/>
    <cellStyle name="20% - Ênfase5 11 4 3" xfId="4108"/>
    <cellStyle name="20% - Ênfase5 11 5" xfId="1767"/>
    <cellStyle name="20% - Ênfase5 11 5 2" xfId="4896"/>
    <cellStyle name="20% - Ênfase5 11 6" xfId="3332"/>
    <cellStyle name="20% - Ênfase5 12" xfId="226"/>
    <cellStyle name="20% - Ênfase5 12 2" xfId="615"/>
    <cellStyle name="20% - Ênfase5 12 2 2" xfId="1392"/>
    <cellStyle name="20% - Ênfase5 12 2 2 2" xfId="2957"/>
    <cellStyle name="20% - Ênfase5 12 2 2 2 2" xfId="6086"/>
    <cellStyle name="20% - Ênfase5 12 2 2 3" xfId="4522"/>
    <cellStyle name="20% - Ênfase5 12 2 3" xfId="2181"/>
    <cellStyle name="20% - Ênfase5 12 2 3 2" xfId="5310"/>
    <cellStyle name="20% - Ênfase5 12 2 4" xfId="3746"/>
    <cellStyle name="20% - Ênfase5 12 3" xfId="1004"/>
    <cellStyle name="20% - Ênfase5 12 3 2" xfId="2569"/>
    <cellStyle name="20% - Ênfase5 12 3 2 2" xfId="5698"/>
    <cellStyle name="20% - Ênfase5 12 3 3" xfId="4134"/>
    <cellStyle name="20% - Ênfase5 12 4" xfId="1793"/>
    <cellStyle name="20% - Ênfase5 12 4 2" xfId="4922"/>
    <cellStyle name="20% - Ênfase5 12 5" xfId="3358"/>
    <cellStyle name="20% - Ênfase5 13" xfId="400"/>
    <cellStyle name="20% - Ênfase5 13 2" xfId="789"/>
    <cellStyle name="20% - Ênfase5 13 2 2" xfId="1566"/>
    <cellStyle name="20% - Ênfase5 13 2 2 2" xfId="3131"/>
    <cellStyle name="20% - Ênfase5 13 2 2 2 2" xfId="6260"/>
    <cellStyle name="20% - Ênfase5 13 2 2 3" xfId="4696"/>
    <cellStyle name="20% - Ênfase5 13 2 3" xfId="2355"/>
    <cellStyle name="20% - Ênfase5 13 2 3 2" xfId="5484"/>
    <cellStyle name="20% - Ênfase5 13 2 4" xfId="3920"/>
    <cellStyle name="20% - Ênfase5 13 3" xfId="1178"/>
    <cellStyle name="20% - Ênfase5 13 3 2" xfId="2743"/>
    <cellStyle name="20% - Ênfase5 13 3 2 2" xfId="5872"/>
    <cellStyle name="20% - Ênfase5 13 3 3" xfId="4308"/>
    <cellStyle name="20% - Ênfase5 13 4" xfId="1967"/>
    <cellStyle name="20% - Ênfase5 13 4 2" xfId="5096"/>
    <cellStyle name="20% - Ênfase5 13 5" xfId="3532"/>
    <cellStyle name="20% - Ênfase5 14" xfId="213"/>
    <cellStyle name="20% - Ênfase5 14 2" xfId="602"/>
    <cellStyle name="20% - Ênfase5 14 2 2" xfId="1379"/>
    <cellStyle name="20% - Ênfase5 14 2 2 2" xfId="2944"/>
    <cellStyle name="20% - Ênfase5 14 2 2 2 2" xfId="6073"/>
    <cellStyle name="20% - Ênfase5 14 2 2 3" xfId="4509"/>
    <cellStyle name="20% - Ênfase5 14 2 3" xfId="2168"/>
    <cellStyle name="20% - Ênfase5 14 2 3 2" xfId="5297"/>
    <cellStyle name="20% - Ênfase5 14 2 4" xfId="3733"/>
    <cellStyle name="20% - Ênfase5 14 3" xfId="991"/>
    <cellStyle name="20% - Ênfase5 14 3 2" xfId="2556"/>
    <cellStyle name="20% - Ênfase5 14 3 2 2" xfId="5685"/>
    <cellStyle name="20% - Ênfase5 14 3 3" xfId="4121"/>
    <cellStyle name="20% - Ênfase5 14 4" xfId="1780"/>
    <cellStyle name="20% - Ênfase5 14 4 2" xfId="4909"/>
    <cellStyle name="20% - Ênfase5 14 5" xfId="3345"/>
    <cellStyle name="20% - Ênfase5 15" xfId="413"/>
    <cellStyle name="20% - Ênfase5 15 2" xfId="802"/>
    <cellStyle name="20% - Ênfase5 15 2 2" xfId="1579"/>
    <cellStyle name="20% - Ênfase5 15 2 2 2" xfId="3144"/>
    <cellStyle name="20% - Ênfase5 15 2 2 2 2" xfId="6273"/>
    <cellStyle name="20% - Ênfase5 15 2 2 3" xfId="4709"/>
    <cellStyle name="20% - Ênfase5 15 2 3" xfId="2368"/>
    <cellStyle name="20% - Ênfase5 15 2 3 2" xfId="5497"/>
    <cellStyle name="20% - Ênfase5 15 2 4" xfId="3933"/>
    <cellStyle name="20% - Ênfase5 15 3" xfId="1191"/>
    <cellStyle name="20% - Ênfase5 15 3 2" xfId="2756"/>
    <cellStyle name="20% - Ênfase5 15 3 2 2" xfId="5885"/>
    <cellStyle name="20% - Ênfase5 15 3 3" xfId="4321"/>
    <cellStyle name="20% - Ênfase5 15 4" xfId="1980"/>
    <cellStyle name="20% - Ênfase5 15 4 2" xfId="5109"/>
    <cellStyle name="20% - Ênfase5 15 5" xfId="3545"/>
    <cellStyle name="20% - Ênfase5 16" xfId="427"/>
    <cellStyle name="20% - Ênfase5 16 2" xfId="1205"/>
    <cellStyle name="20% - Ênfase5 16 2 2" xfId="2770"/>
    <cellStyle name="20% - Ênfase5 16 2 2 2" xfId="5899"/>
    <cellStyle name="20% - Ênfase5 16 2 3" xfId="4335"/>
    <cellStyle name="20% - Ênfase5 16 3" xfId="1994"/>
    <cellStyle name="20% - Ênfase5 16 3 2" xfId="5123"/>
    <cellStyle name="20% - Ênfase5 16 4" xfId="3559"/>
    <cellStyle name="20% - Ênfase5 17" xfId="816"/>
    <cellStyle name="20% - Ênfase5 17 2" xfId="2382"/>
    <cellStyle name="20% - Ênfase5 17 2 2" xfId="5511"/>
    <cellStyle name="20% - Ênfase5 17 3" xfId="3947"/>
    <cellStyle name="20% - Ênfase5 18" xfId="1592"/>
    <cellStyle name="20% - Ênfase5 18 2" xfId="4722"/>
    <cellStyle name="20% - Ênfase5 19" xfId="1606"/>
    <cellStyle name="20% - Ênfase5 19 2" xfId="4735"/>
    <cellStyle name="20% - Ênfase5 2" xfId="52"/>
    <cellStyle name="20% - Ênfase5 2 2" xfId="106"/>
    <cellStyle name="20% - Ênfase5 2 2 2" xfId="293"/>
    <cellStyle name="20% - Ênfase5 2 2 2 2" xfId="682"/>
    <cellStyle name="20% - Ênfase5 2 2 2 2 2" xfId="1459"/>
    <cellStyle name="20% - Ênfase5 2 2 2 2 2 2" xfId="3024"/>
    <cellStyle name="20% - Ênfase5 2 2 2 2 2 2 2" xfId="6153"/>
    <cellStyle name="20% - Ênfase5 2 2 2 2 2 3" xfId="4589"/>
    <cellStyle name="20% - Ênfase5 2 2 2 2 3" xfId="2248"/>
    <cellStyle name="20% - Ênfase5 2 2 2 2 3 2" xfId="5377"/>
    <cellStyle name="20% - Ênfase5 2 2 2 2 4" xfId="3813"/>
    <cellStyle name="20% - Ênfase5 2 2 2 3" xfId="1071"/>
    <cellStyle name="20% - Ênfase5 2 2 2 3 2" xfId="2636"/>
    <cellStyle name="20% - Ênfase5 2 2 2 3 2 2" xfId="5765"/>
    <cellStyle name="20% - Ênfase5 2 2 2 3 3" xfId="4201"/>
    <cellStyle name="20% - Ênfase5 2 2 2 4" xfId="1860"/>
    <cellStyle name="20% - Ênfase5 2 2 2 4 2" xfId="4989"/>
    <cellStyle name="20% - Ênfase5 2 2 2 5" xfId="3425"/>
    <cellStyle name="20% - Ênfase5 2 2 3" xfId="495"/>
    <cellStyle name="20% - Ênfase5 2 2 3 2" xfId="1272"/>
    <cellStyle name="20% - Ênfase5 2 2 3 2 2" xfId="2837"/>
    <cellStyle name="20% - Ênfase5 2 2 3 2 2 2" xfId="5966"/>
    <cellStyle name="20% - Ênfase5 2 2 3 2 3" xfId="4402"/>
    <cellStyle name="20% - Ênfase5 2 2 3 3" xfId="2061"/>
    <cellStyle name="20% - Ênfase5 2 2 3 3 2" xfId="5190"/>
    <cellStyle name="20% - Ênfase5 2 2 3 4" xfId="3626"/>
    <cellStyle name="20% - Ênfase5 2 2 4" xfId="884"/>
    <cellStyle name="20% - Ênfase5 2 2 4 2" xfId="2449"/>
    <cellStyle name="20% - Ênfase5 2 2 4 2 2" xfId="5578"/>
    <cellStyle name="20% - Ênfase5 2 2 4 3" xfId="4014"/>
    <cellStyle name="20% - Ênfase5 2 2 5" xfId="1673"/>
    <cellStyle name="20% - Ênfase5 2 2 5 2" xfId="4802"/>
    <cellStyle name="20% - Ênfase5 2 2 6" xfId="3238"/>
    <cellStyle name="20% - Ênfase5 2 3" xfId="240"/>
    <cellStyle name="20% - Ênfase5 2 3 2" xfId="629"/>
    <cellStyle name="20% - Ênfase5 2 3 2 2" xfId="1406"/>
    <cellStyle name="20% - Ênfase5 2 3 2 2 2" xfId="2971"/>
    <cellStyle name="20% - Ênfase5 2 3 2 2 2 2" xfId="6100"/>
    <cellStyle name="20% - Ênfase5 2 3 2 2 3" xfId="4536"/>
    <cellStyle name="20% - Ênfase5 2 3 2 3" xfId="2195"/>
    <cellStyle name="20% - Ênfase5 2 3 2 3 2" xfId="5324"/>
    <cellStyle name="20% - Ênfase5 2 3 2 4" xfId="3760"/>
    <cellStyle name="20% - Ênfase5 2 3 3" xfId="1018"/>
    <cellStyle name="20% - Ênfase5 2 3 3 2" xfId="2583"/>
    <cellStyle name="20% - Ênfase5 2 3 3 2 2" xfId="5712"/>
    <cellStyle name="20% - Ênfase5 2 3 3 3" xfId="4148"/>
    <cellStyle name="20% - Ênfase5 2 3 4" xfId="1807"/>
    <cellStyle name="20% - Ênfase5 2 3 4 2" xfId="4936"/>
    <cellStyle name="20% - Ênfase5 2 3 5" xfId="3372"/>
    <cellStyle name="20% - Ênfase5 2 4" xfId="442"/>
    <cellStyle name="20% - Ênfase5 2 4 2" xfId="1219"/>
    <cellStyle name="20% - Ênfase5 2 4 2 2" xfId="2784"/>
    <cellStyle name="20% - Ênfase5 2 4 2 2 2" xfId="5913"/>
    <cellStyle name="20% - Ênfase5 2 4 2 3" xfId="4349"/>
    <cellStyle name="20% - Ênfase5 2 4 3" xfId="2008"/>
    <cellStyle name="20% - Ênfase5 2 4 3 2" xfId="5137"/>
    <cellStyle name="20% - Ênfase5 2 4 4" xfId="3573"/>
    <cellStyle name="20% - Ênfase5 2 5" xfId="831"/>
    <cellStyle name="20% - Ênfase5 2 5 2" xfId="2396"/>
    <cellStyle name="20% - Ênfase5 2 5 2 2" xfId="5525"/>
    <cellStyle name="20% - Ênfase5 2 5 3" xfId="3961"/>
    <cellStyle name="20% - Ênfase5 2 6" xfId="1620"/>
    <cellStyle name="20% - Ênfase5 2 6 2" xfId="4749"/>
    <cellStyle name="20% - Ênfase5 2 7" xfId="3185"/>
    <cellStyle name="20% - Ênfase5 20" xfId="3171"/>
    <cellStyle name="20% - Ênfase5 21" xfId="3157"/>
    <cellStyle name="20% - Ênfase5 22" xfId="6287"/>
    <cellStyle name="20% - Ênfase5 3" xfId="65"/>
    <cellStyle name="20% - Ênfase5 3 2" xfId="119"/>
    <cellStyle name="20% - Ênfase5 3 2 2" xfId="306"/>
    <cellStyle name="20% - Ênfase5 3 2 2 2" xfId="695"/>
    <cellStyle name="20% - Ênfase5 3 2 2 2 2" xfId="1472"/>
    <cellStyle name="20% - Ênfase5 3 2 2 2 2 2" xfId="3037"/>
    <cellStyle name="20% - Ênfase5 3 2 2 2 2 2 2" xfId="6166"/>
    <cellStyle name="20% - Ênfase5 3 2 2 2 2 3" xfId="4602"/>
    <cellStyle name="20% - Ênfase5 3 2 2 2 3" xfId="2261"/>
    <cellStyle name="20% - Ênfase5 3 2 2 2 3 2" xfId="5390"/>
    <cellStyle name="20% - Ênfase5 3 2 2 2 4" xfId="3826"/>
    <cellStyle name="20% - Ênfase5 3 2 2 3" xfId="1084"/>
    <cellStyle name="20% - Ênfase5 3 2 2 3 2" xfId="2649"/>
    <cellStyle name="20% - Ênfase5 3 2 2 3 2 2" xfId="5778"/>
    <cellStyle name="20% - Ênfase5 3 2 2 3 3" xfId="4214"/>
    <cellStyle name="20% - Ênfase5 3 2 2 4" xfId="1873"/>
    <cellStyle name="20% - Ênfase5 3 2 2 4 2" xfId="5002"/>
    <cellStyle name="20% - Ênfase5 3 2 2 5" xfId="3438"/>
    <cellStyle name="20% - Ênfase5 3 2 3" xfId="508"/>
    <cellStyle name="20% - Ênfase5 3 2 3 2" xfId="1285"/>
    <cellStyle name="20% - Ênfase5 3 2 3 2 2" xfId="2850"/>
    <cellStyle name="20% - Ênfase5 3 2 3 2 2 2" xfId="5979"/>
    <cellStyle name="20% - Ênfase5 3 2 3 2 3" xfId="4415"/>
    <cellStyle name="20% - Ênfase5 3 2 3 3" xfId="2074"/>
    <cellStyle name="20% - Ênfase5 3 2 3 3 2" xfId="5203"/>
    <cellStyle name="20% - Ênfase5 3 2 3 4" xfId="3639"/>
    <cellStyle name="20% - Ênfase5 3 2 4" xfId="897"/>
    <cellStyle name="20% - Ênfase5 3 2 4 2" xfId="2462"/>
    <cellStyle name="20% - Ênfase5 3 2 4 2 2" xfId="5591"/>
    <cellStyle name="20% - Ênfase5 3 2 4 3" xfId="4027"/>
    <cellStyle name="20% - Ênfase5 3 2 5" xfId="1686"/>
    <cellStyle name="20% - Ênfase5 3 2 5 2" xfId="4815"/>
    <cellStyle name="20% - Ênfase5 3 2 6" xfId="3251"/>
    <cellStyle name="20% - Ênfase5 3 3" xfId="253"/>
    <cellStyle name="20% - Ênfase5 3 3 2" xfId="642"/>
    <cellStyle name="20% - Ênfase5 3 3 2 2" xfId="1419"/>
    <cellStyle name="20% - Ênfase5 3 3 2 2 2" xfId="2984"/>
    <cellStyle name="20% - Ênfase5 3 3 2 2 2 2" xfId="6113"/>
    <cellStyle name="20% - Ênfase5 3 3 2 2 3" xfId="4549"/>
    <cellStyle name="20% - Ênfase5 3 3 2 3" xfId="2208"/>
    <cellStyle name="20% - Ênfase5 3 3 2 3 2" xfId="5337"/>
    <cellStyle name="20% - Ênfase5 3 3 2 4" xfId="3773"/>
    <cellStyle name="20% - Ênfase5 3 3 3" xfId="1031"/>
    <cellStyle name="20% - Ênfase5 3 3 3 2" xfId="2596"/>
    <cellStyle name="20% - Ênfase5 3 3 3 2 2" xfId="5725"/>
    <cellStyle name="20% - Ênfase5 3 3 3 3" xfId="4161"/>
    <cellStyle name="20% - Ênfase5 3 3 4" xfId="1820"/>
    <cellStyle name="20% - Ênfase5 3 3 4 2" xfId="4949"/>
    <cellStyle name="20% - Ênfase5 3 3 5" xfId="3385"/>
    <cellStyle name="20% - Ênfase5 3 4" xfId="455"/>
    <cellStyle name="20% - Ênfase5 3 4 2" xfId="1232"/>
    <cellStyle name="20% - Ênfase5 3 4 2 2" xfId="2797"/>
    <cellStyle name="20% - Ênfase5 3 4 2 2 2" xfId="5926"/>
    <cellStyle name="20% - Ênfase5 3 4 2 3" xfId="4362"/>
    <cellStyle name="20% - Ênfase5 3 4 3" xfId="2021"/>
    <cellStyle name="20% - Ênfase5 3 4 3 2" xfId="5150"/>
    <cellStyle name="20% - Ênfase5 3 4 4" xfId="3586"/>
    <cellStyle name="20% - Ênfase5 3 5" xfId="844"/>
    <cellStyle name="20% - Ênfase5 3 5 2" xfId="2409"/>
    <cellStyle name="20% - Ênfase5 3 5 2 2" xfId="5538"/>
    <cellStyle name="20% - Ênfase5 3 5 3" xfId="3974"/>
    <cellStyle name="20% - Ênfase5 3 6" xfId="1633"/>
    <cellStyle name="20% - Ênfase5 3 6 2" xfId="4762"/>
    <cellStyle name="20% - Ênfase5 3 7" xfId="3198"/>
    <cellStyle name="20% - Ênfase5 4" xfId="92"/>
    <cellStyle name="20% - Ênfase5 4 2" xfId="279"/>
    <cellStyle name="20% - Ênfase5 4 2 2" xfId="668"/>
    <cellStyle name="20% - Ênfase5 4 2 2 2" xfId="1445"/>
    <cellStyle name="20% - Ênfase5 4 2 2 2 2" xfId="3010"/>
    <cellStyle name="20% - Ênfase5 4 2 2 2 2 2" xfId="6139"/>
    <cellStyle name="20% - Ênfase5 4 2 2 2 3" xfId="4575"/>
    <cellStyle name="20% - Ênfase5 4 2 2 3" xfId="2234"/>
    <cellStyle name="20% - Ênfase5 4 2 2 3 2" xfId="5363"/>
    <cellStyle name="20% - Ênfase5 4 2 2 4" xfId="3799"/>
    <cellStyle name="20% - Ênfase5 4 2 3" xfId="1057"/>
    <cellStyle name="20% - Ênfase5 4 2 3 2" xfId="2622"/>
    <cellStyle name="20% - Ênfase5 4 2 3 2 2" xfId="5751"/>
    <cellStyle name="20% - Ênfase5 4 2 3 3" xfId="4187"/>
    <cellStyle name="20% - Ênfase5 4 2 4" xfId="1846"/>
    <cellStyle name="20% - Ênfase5 4 2 4 2" xfId="4975"/>
    <cellStyle name="20% - Ênfase5 4 2 5" xfId="3411"/>
    <cellStyle name="20% - Ênfase5 4 3" xfId="481"/>
    <cellStyle name="20% - Ênfase5 4 3 2" xfId="1258"/>
    <cellStyle name="20% - Ênfase5 4 3 2 2" xfId="2823"/>
    <cellStyle name="20% - Ênfase5 4 3 2 2 2" xfId="5952"/>
    <cellStyle name="20% - Ênfase5 4 3 2 3" xfId="4388"/>
    <cellStyle name="20% - Ênfase5 4 3 3" xfId="2047"/>
    <cellStyle name="20% - Ênfase5 4 3 3 2" xfId="5176"/>
    <cellStyle name="20% - Ênfase5 4 3 4" xfId="3612"/>
    <cellStyle name="20% - Ênfase5 4 4" xfId="870"/>
    <cellStyle name="20% - Ênfase5 4 4 2" xfId="2435"/>
    <cellStyle name="20% - Ênfase5 4 4 2 2" xfId="5564"/>
    <cellStyle name="20% - Ênfase5 4 4 3" xfId="4000"/>
    <cellStyle name="20% - Ênfase5 4 5" xfId="1659"/>
    <cellStyle name="20% - Ênfase5 4 5 2" xfId="4788"/>
    <cellStyle name="20% - Ênfase5 4 6" xfId="3224"/>
    <cellStyle name="20% - Ênfase5 5" xfId="78"/>
    <cellStyle name="20% - Ênfase5 5 2" xfId="266"/>
    <cellStyle name="20% - Ênfase5 5 2 2" xfId="655"/>
    <cellStyle name="20% - Ênfase5 5 2 2 2" xfId="1432"/>
    <cellStyle name="20% - Ênfase5 5 2 2 2 2" xfId="2997"/>
    <cellStyle name="20% - Ênfase5 5 2 2 2 2 2" xfId="6126"/>
    <cellStyle name="20% - Ênfase5 5 2 2 2 3" xfId="4562"/>
    <cellStyle name="20% - Ênfase5 5 2 2 3" xfId="2221"/>
    <cellStyle name="20% - Ênfase5 5 2 2 3 2" xfId="5350"/>
    <cellStyle name="20% - Ênfase5 5 2 2 4" xfId="3786"/>
    <cellStyle name="20% - Ênfase5 5 2 3" xfId="1044"/>
    <cellStyle name="20% - Ênfase5 5 2 3 2" xfId="2609"/>
    <cellStyle name="20% - Ênfase5 5 2 3 2 2" xfId="5738"/>
    <cellStyle name="20% - Ênfase5 5 2 3 3" xfId="4174"/>
    <cellStyle name="20% - Ênfase5 5 2 4" xfId="1833"/>
    <cellStyle name="20% - Ênfase5 5 2 4 2" xfId="4962"/>
    <cellStyle name="20% - Ênfase5 5 2 5" xfId="3398"/>
    <cellStyle name="20% - Ênfase5 5 3" xfId="468"/>
    <cellStyle name="20% - Ênfase5 5 3 2" xfId="1245"/>
    <cellStyle name="20% - Ênfase5 5 3 2 2" xfId="2810"/>
    <cellStyle name="20% - Ênfase5 5 3 2 2 2" xfId="5939"/>
    <cellStyle name="20% - Ênfase5 5 3 2 3" xfId="4375"/>
    <cellStyle name="20% - Ênfase5 5 3 3" xfId="2034"/>
    <cellStyle name="20% - Ênfase5 5 3 3 2" xfId="5163"/>
    <cellStyle name="20% - Ênfase5 5 3 4" xfId="3599"/>
    <cellStyle name="20% - Ênfase5 5 4" xfId="857"/>
    <cellStyle name="20% - Ênfase5 5 4 2" xfId="2422"/>
    <cellStyle name="20% - Ênfase5 5 4 2 2" xfId="5551"/>
    <cellStyle name="20% - Ênfase5 5 4 3" xfId="3987"/>
    <cellStyle name="20% - Ênfase5 5 5" xfId="1646"/>
    <cellStyle name="20% - Ênfase5 5 5 2" xfId="4775"/>
    <cellStyle name="20% - Ênfase5 5 6" xfId="3211"/>
    <cellStyle name="20% - Ênfase5 6" xfId="132"/>
    <cellStyle name="20% - Ênfase5 6 2" xfId="319"/>
    <cellStyle name="20% - Ênfase5 6 2 2" xfId="708"/>
    <cellStyle name="20% - Ênfase5 6 2 2 2" xfId="1485"/>
    <cellStyle name="20% - Ênfase5 6 2 2 2 2" xfId="3050"/>
    <cellStyle name="20% - Ênfase5 6 2 2 2 2 2" xfId="6179"/>
    <cellStyle name="20% - Ênfase5 6 2 2 2 3" xfId="4615"/>
    <cellStyle name="20% - Ênfase5 6 2 2 3" xfId="2274"/>
    <cellStyle name="20% - Ênfase5 6 2 2 3 2" xfId="5403"/>
    <cellStyle name="20% - Ênfase5 6 2 2 4" xfId="3839"/>
    <cellStyle name="20% - Ênfase5 6 2 3" xfId="1097"/>
    <cellStyle name="20% - Ênfase5 6 2 3 2" xfId="2662"/>
    <cellStyle name="20% - Ênfase5 6 2 3 2 2" xfId="5791"/>
    <cellStyle name="20% - Ênfase5 6 2 3 3" xfId="4227"/>
    <cellStyle name="20% - Ênfase5 6 2 4" xfId="1886"/>
    <cellStyle name="20% - Ênfase5 6 2 4 2" xfId="5015"/>
    <cellStyle name="20% - Ênfase5 6 2 5" xfId="3451"/>
    <cellStyle name="20% - Ênfase5 6 3" xfId="521"/>
    <cellStyle name="20% - Ênfase5 6 3 2" xfId="1298"/>
    <cellStyle name="20% - Ênfase5 6 3 2 2" xfId="2863"/>
    <cellStyle name="20% - Ênfase5 6 3 2 2 2" xfId="5992"/>
    <cellStyle name="20% - Ênfase5 6 3 2 3" xfId="4428"/>
    <cellStyle name="20% - Ênfase5 6 3 3" xfId="2087"/>
    <cellStyle name="20% - Ênfase5 6 3 3 2" xfId="5216"/>
    <cellStyle name="20% - Ênfase5 6 3 4" xfId="3652"/>
    <cellStyle name="20% - Ênfase5 6 4" xfId="910"/>
    <cellStyle name="20% - Ênfase5 6 4 2" xfId="2475"/>
    <cellStyle name="20% - Ênfase5 6 4 2 2" xfId="5604"/>
    <cellStyle name="20% - Ênfase5 6 4 3" xfId="4040"/>
    <cellStyle name="20% - Ênfase5 6 5" xfId="1699"/>
    <cellStyle name="20% - Ênfase5 6 5 2" xfId="4828"/>
    <cellStyle name="20% - Ênfase5 6 6" xfId="3264"/>
    <cellStyle name="20% - Ênfase5 7" xfId="146"/>
    <cellStyle name="20% - Ênfase5 7 2" xfId="333"/>
    <cellStyle name="20% - Ênfase5 7 2 2" xfId="722"/>
    <cellStyle name="20% - Ênfase5 7 2 2 2" xfId="1499"/>
    <cellStyle name="20% - Ênfase5 7 2 2 2 2" xfId="3064"/>
    <cellStyle name="20% - Ênfase5 7 2 2 2 2 2" xfId="6193"/>
    <cellStyle name="20% - Ênfase5 7 2 2 2 3" xfId="4629"/>
    <cellStyle name="20% - Ênfase5 7 2 2 3" xfId="2288"/>
    <cellStyle name="20% - Ênfase5 7 2 2 3 2" xfId="5417"/>
    <cellStyle name="20% - Ênfase5 7 2 2 4" xfId="3853"/>
    <cellStyle name="20% - Ênfase5 7 2 3" xfId="1111"/>
    <cellStyle name="20% - Ênfase5 7 2 3 2" xfId="2676"/>
    <cellStyle name="20% - Ênfase5 7 2 3 2 2" xfId="5805"/>
    <cellStyle name="20% - Ênfase5 7 2 3 3" xfId="4241"/>
    <cellStyle name="20% - Ênfase5 7 2 4" xfId="1900"/>
    <cellStyle name="20% - Ênfase5 7 2 4 2" xfId="5029"/>
    <cellStyle name="20% - Ênfase5 7 2 5" xfId="3465"/>
    <cellStyle name="20% - Ênfase5 7 3" xfId="535"/>
    <cellStyle name="20% - Ênfase5 7 3 2" xfId="1312"/>
    <cellStyle name="20% - Ênfase5 7 3 2 2" xfId="2877"/>
    <cellStyle name="20% - Ênfase5 7 3 2 2 2" xfId="6006"/>
    <cellStyle name="20% - Ênfase5 7 3 2 3" xfId="4442"/>
    <cellStyle name="20% - Ênfase5 7 3 3" xfId="2101"/>
    <cellStyle name="20% - Ênfase5 7 3 3 2" xfId="5230"/>
    <cellStyle name="20% - Ênfase5 7 3 4" xfId="3666"/>
    <cellStyle name="20% - Ênfase5 7 4" xfId="924"/>
    <cellStyle name="20% - Ênfase5 7 4 2" xfId="2489"/>
    <cellStyle name="20% - Ênfase5 7 4 2 2" xfId="5618"/>
    <cellStyle name="20% - Ênfase5 7 4 3" xfId="4054"/>
    <cellStyle name="20% - Ênfase5 7 5" xfId="1713"/>
    <cellStyle name="20% - Ênfase5 7 5 2" xfId="4842"/>
    <cellStyle name="20% - Ênfase5 7 6" xfId="3278"/>
    <cellStyle name="20% - Ênfase5 8" xfId="159"/>
    <cellStyle name="20% - Ênfase5 8 2" xfId="346"/>
    <cellStyle name="20% - Ênfase5 8 2 2" xfId="735"/>
    <cellStyle name="20% - Ênfase5 8 2 2 2" xfId="1512"/>
    <cellStyle name="20% - Ênfase5 8 2 2 2 2" xfId="3077"/>
    <cellStyle name="20% - Ênfase5 8 2 2 2 2 2" xfId="6206"/>
    <cellStyle name="20% - Ênfase5 8 2 2 2 3" xfId="4642"/>
    <cellStyle name="20% - Ênfase5 8 2 2 3" xfId="2301"/>
    <cellStyle name="20% - Ênfase5 8 2 2 3 2" xfId="5430"/>
    <cellStyle name="20% - Ênfase5 8 2 2 4" xfId="3866"/>
    <cellStyle name="20% - Ênfase5 8 2 3" xfId="1124"/>
    <cellStyle name="20% - Ênfase5 8 2 3 2" xfId="2689"/>
    <cellStyle name="20% - Ênfase5 8 2 3 2 2" xfId="5818"/>
    <cellStyle name="20% - Ênfase5 8 2 3 3" xfId="4254"/>
    <cellStyle name="20% - Ênfase5 8 2 4" xfId="1913"/>
    <cellStyle name="20% - Ênfase5 8 2 4 2" xfId="5042"/>
    <cellStyle name="20% - Ênfase5 8 2 5" xfId="3478"/>
    <cellStyle name="20% - Ênfase5 8 3" xfId="548"/>
    <cellStyle name="20% - Ênfase5 8 3 2" xfId="1325"/>
    <cellStyle name="20% - Ênfase5 8 3 2 2" xfId="2890"/>
    <cellStyle name="20% - Ênfase5 8 3 2 2 2" xfId="6019"/>
    <cellStyle name="20% - Ênfase5 8 3 2 3" xfId="4455"/>
    <cellStyle name="20% - Ênfase5 8 3 3" xfId="2114"/>
    <cellStyle name="20% - Ênfase5 8 3 3 2" xfId="5243"/>
    <cellStyle name="20% - Ênfase5 8 3 4" xfId="3679"/>
    <cellStyle name="20% - Ênfase5 8 4" xfId="937"/>
    <cellStyle name="20% - Ênfase5 8 4 2" xfId="2502"/>
    <cellStyle name="20% - Ênfase5 8 4 2 2" xfId="5631"/>
    <cellStyle name="20% - Ênfase5 8 4 3" xfId="4067"/>
    <cellStyle name="20% - Ênfase5 8 5" xfId="1726"/>
    <cellStyle name="20% - Ênfase5 8 5 2" xfId="4855"/>
    <cellStyle name="20% - Ênfase5 8 6" xfId="3291"/>
    <cellStyle name="20% - Ênfase5 9" xfId="172"/>
    <cellStyle name="20% - Ênfase5 9 2" xfId="359"/>
    <cellStyle name="20% - Ênfase5 9 2 2" xfId="748"/>
    <cellStyle name="20% - Ênfase5 9 2 2 2" xfId="1525"/>
    <cellStyle name="20% - Ênfase5 9 2 2 2 2" xfId="3090"/>
    <cellStyle name="20% - Ênfase5 9 2 2 2 2 2" xfId="6219"/>
    <cellStyle name="20% - Ênfase5 9 2 2 2 3" xfId="4655"/>
    <cellStyle name="20% - Ênfase5 9 2 2 3" xfId="2314"/>
    <cellStyle name="20% - Ênfase5 9 2 2 3 2" xfId="5443"/>
    <cellStyle name="20% - Ênfase5 9 2 2 4" xfId="3879"/>
    <cellStyle name="20% - Ênfase5 9 2 3" xfId="1137"/>
    <cellStyle name="20% - Ênfase5 9 2 3 2" xfId="2702"/>
    <cellStyle name="20% - Ênfase5 9 2 3 2 2" xfId="5831"/>
    <cellStyle name="20% - Ênfase5 9 2 3 3" xfId="4267"/>
    <cellStyle name="20% - Ênfase5 9 2 4" xfId="1926"/>
    <cellStyle name="20% - Ênfase5 9 2 4 2" xfId="5055"/>
    <cellStyle name="20% - Ênfase5 9 2 5" xfId="3491"/>
    <cellStyle name="20% - Ênfase5 9 3" xfId="561"/>
    <cellStyle name="20% - Ênfase5 9 3 2" xfId="1338"/>
    <cellStyle name="20% - Ênfase5 9 3 2 2" xfId="2903"/>
    <cellStyle name="20% - Ênfase5 9 3 2 2 2" xfId="6032"/>
    <cellStyle name="20% - Ênfase5 9 3 2 3" xfId="4468"/>
    <cellStyle name="20% - Ênfase5 9 3 3" xfId="2127"/>
    <cellStyle name="20% - Ênfase5 9 3 3 2" xfId="5256"/>
    <cellStyle name="20% - Ênfase5 9 3 4" xfId="3692"/>
    <cellStyle name="20% - Ênfase5 9 4" xfId="950"/>
    <cellStyle name="20% - Ênfase5 9 4 2" xfId="2515"/>
    <cellStyle name="20% - Ênfase5 9 4 2 2" xfId="5644"/>
    <cellStyle name="20% - Ênfase5 9 4 3" xfId="4080"/>
    <cellStyle name="20% - Ênfase5 9 5" xfId="1739"/>
    <cellStyle name="20% - Ênfase5 9 5 2" xfId="4868"/>
    <cellStyle name="20% - Ênfase5 9 6" xfId="3304"/>
    <cellStyle name="20% - Ênfase6" xfId="39" builtinId="50" customBuiltin="1"/>
    <cellStyle name="20% - Ênfase6 10" xfId="188"/>
    <cellStyle name="20% - Ênfase6 10 2" xfId="375"/>
    <cellStyle name="20% - Ênfase6 10 2 2" xfId="764"/>
    <cellStyle name="20% - Ênfase6 10 2 2 2" xfId="1541"/>
    <cellStyle name="20% - Ênfase6 10 2 2 2 2" xfId="3106"/>
    <cellStyle name="20% - Ênfase6 10 2 2 2 2 2" xfId="6235"/>
    <cellStyle name="20% - Ênfase6 10 2 2 2 3" xfId="4671"/>
    <cellStyle name="20% - Ênfase6 10 2 2 3" xfId="2330"/>
    <cellStyle name="20% - Ênfase6 10 2 2 3 2" xfId="5459"/>
    <cellStyle name="20% - Ênfase6 10 2 2 4" xfId="3895"/>
    <cellStyle name="20% - Ênfase6 10 2 3" xfId="1153"/>
    <cellStyle name="20% - Ênfase6 10 2 3 2" xfId="2718"/>
    <cellStyle name="20% - Ênfase6 10 2 3 2 2" xfId="5847"/>
    <cellStyle name="20% - Ênfase6 10 2 3 3" xfId="4283"/>
    <cellStyle name="20% - Ênfase6 10 2 4" xfId="1942"/>
    <cellStyle name="20% - Ênfase6 10 2 4 2" xfId="5071"/>
    <cellStyle name="20% - Ênfase6 10 2 5" xfId="3507"/>
    <cellStyle name="20% - Ênfase6 10 3" xfId="577"/>
    <cellStyle name="20% - Ênfase6 10 3 2" xfId="1354"/>
    <cellStyle name="20% - Ênfase6 10 3 2 2" xfId="2919"/>
    <cellStyle name="20% - Ênfase6 10 3 2 2 2" xfId="6048"/>
    <cellStyle name="20% - Ênfase6 10 3 2 3" xfId="4484"/>
    <cellStyle name="20% - Ênfase6 10 3 3" xfId="2143"/>
    <cellStyle name="20% - Ênfase6 10 3 3 2" xfId="5272"/>
    <cellStyle name="20% - Ênfase6 10 3 4" xfId="3708"/>
    <cellStyle name="20% - Ênfase6 10 4" xfId="966"/>
    <cellStyle name="20% - Ênfase6 10 4 2" xfId="2531"/>
    <cellStyle name="20% - Ênfase6 10 4 2 2" xfId="5660"/>
    <cellStyle name="20% - Ênfase6 10 4 3" xfId="4096"/>
    <cellStyle name="20% - Ênfase6 10 5" xfId="1755"/>
    <cellStyle name="20% - Ênfase6 10 5 2" xfId="4884"/>
    <cellStyle name="20% - Ênfase6 10 6" xfId="3320"/>
    <cellStyle name="20% - Ênfase6 11" xfId="202"/>
    <cellStyle name="20% - Ênfase6 11 2" xfId="389"/>
    <cellStyle name="20% - Ênfase6 11 2 2" xfId="778"/>
    <cellStyle name="20% - Ênfase6 11 2 2 2" xfId="1555"/>
    <cellStyle name="20% - Ênfase6 11 2 2 2 2" xfId="3120"/>
    <cellStyle name="20% - Ênfase6 11 2 2 2 2 2" xfId="6249"/>
    <cellStyle name="20% - Ênfase6 11 2 2 2 3" xfId="4685"/>
    <cellStyle name="20% - Ênfase6 11 2 2 3" xfId="2344"/>
    <cellStyle name="20% - Ênfase6 11 2 2 3 2" xfId="5473"/>
    <cellStyle name="20% - Ênfase6 11 2 2 4" xfId="3909"/>
    <cellStyle name="20% - Ênfase6 11 2 3" xfId="1167"/>
    <cellStyle name="20% - Ênfase6 11 2 3 2" xfId="2732"/>
    <cellStyle name="20% - Ênfase6 11 2 3 2 2" xfId="5861"/>
    <cellStyle name="20% - Ênfase6 11 2 3 3" xfId="4297"/>
    <cellStyle name="20% - Ênfase6 11 2 4" xfId="1956"/>
    <cellStyle name="20% - Ênfase6 11 2 4 2" xfId="5085"/>
    <cellStyle name="20% - Ênfase6 11 2 5" xfId="3521"/>
    <cellStyle name="20% - Ênfase6 11 3" xfId="591"/>
    <cellStyle name="20% - Ênfase6 11 3 2" xfId="1368"/>
    <cellStyle name="20% - Ênfase6 11 3 2 2" xfId="2933"/>
    <cellStyle name="20% - Ênfase6 11 3 2 2 2" xfId="6062"/>
    <cellStyle name="20% - Ênfase6 11 3 2 3" xfId="4498"/>
    <cellStyle name="20% - Ênfase6 11 3 3" xfId="2157"/>
    <cellStyle name="20% - Ênfase6 11 3 3 2" xfId="5286"/>
    <cellStyle name="20% - Ênfase6 11 3 4" xfId="3722"/>
    <cellStyle name="20% - Ênfase6 11 4" xfId="980"/>
    <cellStyle name="20% - Ênfase6 11 4 2" xfId="2545"/>
    <cellStyle name="20% - Ênfase6 11 4 2 2" xfId="5674"/>
    <cellStyle name="20% - Ênfase6 11 4 3" xfId="4110"/>
    <cellStyle name="20% - Ênfase6 11 5" xfId="1769"/>
    <cellStyle name="20% - Ênfase6 11 5 2" xfId="4898"/>
    <cellStyle name="20% - Ênfase6 11 6" xfId="3334"/>
    <cellStyle name="20% - Ênfase6 12" xfId="228"/>
    <cellStyle name="20% - Ênfase6 12 2" xfId="617"/>
    <cellStyle name="20% - Ênfase6 12 2 2" xfId="1394"/>
    <cellStyle name="20% - Ênfase6 12 2 2 2" xfId="2959"/>
    <cellStyle name="20% - Ênfase6 12 2 2 2 2" xfId="6088"/>
    <cellStyle name="20% - Ênfase6 12 2 2 3" xfId="4524"/>
    <cellStyle name="20% - Ênfase6 12 2 3" xfId="2183"/>
    <cellStyle name="20% - Ênfase6 12 2 3 2" xfId="5312"/>
    <cellStyle name="20% - Ênfase6 12 2 4" xfId="3748"/>
    <cellStyle name="20% - Ênfase6 12 3" xfId="1006"/>
    <cellStyle name="20% - Ênfase6 12 3 2" xfId="2571"/>
    <cellStyle name="20% - Ênfase6 12 3 2 2" xfId="5700"/>
    <cellStyle name="20% - Ênfase6 12 3 3" xfId="4136"/>
    <cellStyle name="20% - Ênfase6 12 4" xfId="1795"/>
    <cellStyle name="20% - Ênfase6 12 4 2" xfId="4924"/>
    <cellStyle name="20% - Ênfase6 12 5" xfId="3360"/>
    <cellStyle name="20% - Ênfase6 13" xfId="402"/>
    <cellStyle name="20% - Ênfase6 13 2" xfId="791"/>
    <cellStyle name="20% - Ênfase6 13 2 2" xfId="1568"/>
    <cellStyle name="20% - Ênfase6 13 2 2 2" xfId="3133"/>
    <cellStyle name="20% - Ênfase6 13 2 2 2 2" xfId="6262"/>
    <cellStyle name="20% - Ênfase6 13 2 2 3" xfId="4698"/>
    <cellStyle name="20% - Ênfase6 13 2 3" xfId="2357"/>
    <cellStyle name="20% - Ênfase6 13 2 3 2" xfId="5486"/>
    <cellStyle name="20% - Ênfase6 13 2 4" xfId="3922"/>
    <cellStyle name="20% - Ênfase6 13 3" xfId="1180"/>
    <cellStyle name="20% - Ênfase6 13 3 2" xfId="2745"/>
    <cellStyle name="20% - Ênfase6 13 3 2 2" xfId="5874"/>
    <cellStyle name="20% - Ênfase6 13 3 3" xfId="4310"/>
    <cellStyle name="20% - Ênfase6 13 4" xfId="1969"/>
    <cellStyle name="20% - Ênfase6 13 4 2" xfId="5098"/>
    <cellStyle name="20% - Ênfase6 13 5" xfId="3534"/>
    <cellStyle name="20% - Ênfase6 14" xfId="215"/>
    <cellStyle name="20% - Ênfase6 14 2" xfId="604"/>
    <cellStyle name="20% - Ênfase6 14 2 2" xfId="1381"/>
    <cellStyle name="20% - Ênfase6 14 2 2 2" xfId="2946"/>
    <cellStyle name="20% - Ênfase6 14 2 2 2 2" xfId="6075"/>
    <cellStyle name="20% - Ênfase6 14 2 2 3" xfId="4511"/>
    <cellStyle name="20% - Ênfase6 14 2 3" xfId="2170"/>
    <cellStyle name="20% - Ênfase6 14 2 3 2" xfId="5299"/>
    <cellStyle name="20% - Ênfase6 14 2 4" xfId="3735"/>
    <cellStyle name="20% - Ênfase6 14 3" xfId="993"/>
    <cellStyle name="20% - Ênfase6 14 3 2" xfId="2558"/>
    <cellStyle name="20% - Ênfase6 14 3 2 2" xfId="5687"/>
    <cellStyle name="20% - Ênfase6 14 3 3" xfId="4123"/>
    <cellStyle name="20% - Ênfase6 14 4" xfId="1782"/>
    <cellStyle name="20% - Ênfase6 14 4 2" xfId="4911"/>
    <cellStyle name="20% - Ênfase6 14 5" xfId="3347"/>
    <cellStyle name="20% - Ênfase6 15" xfId="415"/>
    <cellStyle name="20% - Ênfase6 15 2" xfId="804"/>
    <cellStyle name="20% - Ênfase6 15 2 2" xfId="1581"/>
    <cellStyle name="20% - Ênfase6 15 2 2 2" xfId="3146"/>
    <cellStyle name="20% - Ênfase6 15 2 2 2 2" xfId="6275"/>
    <cellStyle name="20% - Ênfase6 15 2 2 3" xfId="4711"/>
    <cellStyle name="20% - Ênfase6 15 2 3" xfId="2370"/>
    <cellStyle name="20% - Ênfase6 15 2 3 2" xfId="5499"/>
    <cellStyle name="20% - Ênfase6 15 2 4" xfId="3935"/>
    <cellStyle name="20% - Ênfase6 15 3" xfId="1193"/>
    <cellStyle name="20% - Ênfase6 15 3 2" xfId="2758"/>
    <cellStyle name="20% - Ênfase6 15 3 2 2" xfId="5887"/>
    <cellStyle name="20% - Ênfase6 15 3 3" xfId="4323"/>
    <cellStyle name="20% - Ênfase6 15 4" xfId="1982"/>
    <cellStyle name="20% - Ênfase6 15 4 2" xfId="5111"/>
    <cellStyle name="20% - Ênfase6 15 5" xfId="3547"/>
    <cellStyle name="20% - Ênfase6 16" xfId="429"/>
    <cellStyle name="20% - Ênfase6 16 2" xfId="1207"/>
    <cellStyle name="20% - Ênfase6 16 2 2" xfId="2772"/>
    <cellStyle name="20% - Ênfase6 16 2 2 2" xfId="5901"/>
    <cellStyle name="20% - Ênfase6 16 2 3" xfId="4337"/>
    <cellStyle name="20% - Ênfase6 16 3" xfId="1996"/>
    <cellStyle name="20% - Ênfase6 16 3 2" xfId="5125"/>
    <cellStyle name="20% - Ênfase6 16 4" xfId="3561"/>
    <cellStyle name="20% - Ênfase6 17" xfId="818"/>
    <cellStyle name="20% - Ênfase6 17 2" xfId="2384"/>
    <cellStyle name="20% - Ênfase6 17 2 2" xfId="5513"/>
    <cellStyle name="20% - Ênfase6 17 3" xfId="3949"/>
    <cellStyle name="20% - Ênfase6 18" xfId="1594"/>
    <cellStyle name="20% - Ênfase6 18 2" xfId="4724"/>
    <cellStyle name="20% - Ênfase6 19" xfId="1608"/>
    <cellStyle name="20% - Ênfase6 19 2" xfId="4737"/>
    <cellStyle name="20% - Ênfase6 2" xfId="54"/>
    <cellStyle name="20% - Ênfase6 2 2" xfId="108"/>
    <cellStyle name="20% - Ênfase6 2 2 2" xfId="295"/>
    <cellStyle name="20% - Ênfase6 2 2 2 2" xfId="684"/>
    <cellStyle name="20% - Ênfase6 2 2 2 2 2" xfId="1461"/>
    <cellStyle name="20% - Ênfase6 2 2 2 2 2 2" xfId="3026"/>
    <cellStyle name="20% - Ênfase6 2 2 2 2 2 2 2" xfId="6155"/>
    <cellStyle name="20% - Ênfase6 2 2 2 2 2 3" xfId="4591"/>
    <cellStyle name="20% - Ênfase6 2 2 2 2 3" xfId="2250"/>
    <cellStyle name="20% - Ênfase6 2 2 2 2 3 2" xfId="5379"/>
    <cellStyle name="20% - Ênfase6 2 2 2 2 4" xfId="3815"/>
    <cellStyle name="20% - Ênfase6 2 2 2 3" xfId="1073"/>
    <cellStyle name="20% - Ênfase6 2 2 2 3 2" xfId="2638"/>
    <cellStyle name="20% - Ênfase6 2 2 2 3 2 2" xfId="5767"/>
    <cellStyle name="20% - Ênfase6 2 2 2 3 3" xfId="4203"/>
    <cellStyle name="20% - Ênfase6 2 2 2 4" xfId="1862"/>
    <cellStyle name="20% - Ênfase6 2 2 2 4 2" xfId="4991"/>
    <cellStyle name="20% - Ênfase6 2 2 2 5" xfId="3427"/>
    <cellStyle name="20% - Ênfase6 2 2 3" xfId="497"/>
    <cellStyle name="20% - Ênfase6 2 2 3 2" xfId="1274"/>
    <cellStyle name="20% - Ênfase6 2 2 3 2 2" xfId="2839"/>
    <cellStyle name="20% - Ênfase6 2 2 3 2 2 2" xfId="5968"/>
    <cellStyle name="20% - Ênfase6 2 2 3 2 3" xfId="4404"/>
    <cellStyle name="20% - Ênfase6 2 2 3 3" xfId="2063"/>
    <cellStyle name="20% - Ênfase6 2 2 3 3 2" xfId="5192"/>
    <cellStyle name="20% - Ênfase6 2 2 3 4" xfId="3628"/>
    <cellStyle name="20% - Ênfase6 2 2 4" xfId="886"/>
    <cellStyle name="20% - Ênfase6 2 2 4 2" xfId="2451"/>
    <cellStyle name="20% - Ênfase6 2 2 4 2 2" xfId="5580"/>
    <cellStyle name="20% - Ênfase6 2 2 4 3" xfId="4016"/>
    <cellStyle name="20% - Ênfase6 2 2 5" xfId="1675"/>
    <cellStyle name="20% - Ênfase6 2 2 5 2" xfId="4804"/>
    <cellStyle name="20% - Ênfase6 2 2 6" xfId="3240"/>
    <cellStyle name="20% - Ênfase6 2 3" xfId="242"/>
    <cellStyle name="20% - Ênfase6 2 3 2" xfId="631"/>
    <cellStyle name="20% - Ênfase6 2 3 2 2" xfId="1408"/>
    <cellStyle name="20% - Ênfase6 2 3 2 2 2" xfId="2973"/>
    <cellStyle name="20% - Ênfase6 2 3 2 2 2 2" xfId="6102"/>
    <cellStyle name="20% - Ênfase6 2 3 2 2 3" xfId="4538"/>
    <cellStyle name="20% - Ênfase6 2 3 2 3" xfId="2197"/>
    <cellStyle name="20% - Ênfase6 2 3 2 3 2" xfId="5326"/>
    <cellStyle name="20% - Ênfase6 2 3 2 4" xfId="3762"/>
    <cellStyle name="20% - Ênfase6 2 3 3" xfId="1020"/>
    <cellStyle name="20% - Ênfase6 2 3 3 2" xfId="2585"/>
    <cellStyle name="20% - Ênfase6 2 3 3 2 2" xfId="5714"/>
    <cellStyle name="20% - Ênfase6 2 3 3 3" xfId="4150"/>
    <cellStyle name="20% - Ênfase6 2 3 4" xfId="1809"/>
    <cellStyle name="20% - Ênfase6 2 3 4 2" xfId="4938"/>
    <cellStyle name="20% - Ênfase6 2 3 5" xfId="3374"/>
    <cellStyle name="20% - Ênfase6 2 4" xfId="444"/>
    <cellStyle name="20% - Ênfase6 2 4 2" xfId="1221"/>
    <cellStyle name="20% - Ênfase6 2 4 2 2" xfId="2786"/>
    <cellStyle name="20% - Ênfase6 2 4 2 2 2" xfId="5915"/>
    <cellStyle name="20% - Ênfase6 2 4 2 3" xfId="4351"/>
    <cellStyle name="20% - Ênfase6 2 4 3" xfId="2010"/>
    <cellStyle name="20% - Ênfase6 2 4 3 2" xfId="5139"/>
    <cellStyle name="20% - Ênfase6 2 4 4" xfId="3575"/>
    <cellStyle name="20% - Ênfase6 2 5" xfId="833"/>
    <cellStyle name="20% - Ênfase6 2 5 2" xfId="2398"/>
    <cellStyle name="20% - Ênfase6 2 5 2 2" xfId="5527"/>
    <cellStyle name="20% - Ênfase6 2 5 3" xfId="3963"/>
    <cellStyle name="20% - Ênfase6 2 6" xfId="1622"/>
    <cellStyle name="20% - Ênfase6 2 6 2" xfId="4751"/>
    <cellStyle name="20% - Ênfase6 2 7" xfId="3187"/>
    <cellStyle name="20% - Ênfase6 20" xfId="3173"/>
    <cellStyle name="20% - Ênfase6 21" xfId="3159"/>
    <cellStyle name="20% - Ênfase6 22" xfId="6289"/>
    <cellStyle name="20% - Ênfase6 3" xfId="67"/>
    <cellStyle name="20% - Ênfase6 3 2" xfId="121"/>
    <cellStyle name="20% - Ênfase6 3 2 2" xfId="308"/>
    <cellStyle name="20% - Ênfase6 3 2 2 2" xfId="697"/>
    <cellStyle name="20% - Ênfase6 3 2 2 2 2" xfId="1474"/>
    <cellStyle name="20% - Ênfase6 3 2 2 2 2 2" xfId="3039"/>
    <cellStyle name="20% - Ênfase6 3 2 2 2 2 2 2" xfId="6168"/>
    <cellStyle name="20% - Ênfase6 3 2 2 2 2 3" xfId="4604"/>
    <cellStyle name="20% - Ênfase6 3 2 2 2 3" xfId="2263"/>
    <cellStyle name="20% - Ênfase6 3 2 2 2 3 2" xfId="5392"/>
    <cellStyle name="20% - Ênfase6 3 2 2 2 4" xfId="3828"/>
    <cellStyle name="20% - Ênfase6 3 2 2 3" xfId="1086"/>
    <cellStyle name="20% - Ênfase6 3 2 2 3 2" xfId="2651"/>
    <cellStyle name="20% - Ênfase6 3 2 2 3 2 2" xfId="5780"/>
    <cellStyle name="20% - Ênfase6 3 2 2 3 3" xfId="4216"/>
    <cellStyle name="20% - Ênfase6 3 2 2 4" xfId="1875"/>
    <cellStyle name="20% - Ênfase6 3 2 2 4 2" xfId="5004"/>
    <cellStyle name="20% - Ênfase6 3 2 2 5" xfId="3440"/>
    <cellStyle name="20% - Ênfase6 3 2 3" xfId="510"/>
    <cellStyle name="20% - Ênfase6 3 2 3 2" xfId="1287"/>
    <cellStyle name="20% - Ênfase6 3 2 3 2 2" xfId="2852"/>
    <cellStyle name="20% - Ênfase6 3 2 3 2 2 2" xfId="5981"/>
    <cellStyle name="20% - Ênfase6 3 2 3 2 3" xfId="4417"/>
    <cellStyle name="20% - Ênfase6 3 2 3 3" xfId="2076"/>
    <cellStyle name="20% - Ênfase6 3 2 3 3 2" xfId="5205"/>
    <cellStyle name="20% - Ênfase6 3 2 3 4" xfId="3641"/>
    <cellStyle name="20% - Ênfase6 3 2 4" xfId="899"/>
    <cellStyle name="20% - Ênfase6 3 2 4 2" xfId="2464"/>
    <cellStyle name="20% - Ênfase6 3 2 4 2 2" xfId="5593"/>
    <cellStyle name="20% - Ênfase6 3 2 4 3" xfId="4029"/>
    <cellStyle name="20% - Ênfase6 3 2 5" xfId="1688"/>
    <cellStyle name="20% - Ênfase6 3 2 5 2" xfId="4817"/>
    <cellStyle name="20% - Ênfase6 3 2 6" xfId="3253"/>
    <cellStyle name="20% - Ênfase6 3 3" xfId="255"/>
    <cellStyle name="20% - Ênfase6 3 3 2" xfId="644"/>
    <cellStyle name="20% - Ênfase6 3 3 2 2" xfId="1421"/>
    <cellStyle name="20% - Ênfase6 3 3 2 2 2" xfId="2986"/>
    <cellStyle name="20% - Ênfase6 3 3 2 2 2 2" xfId="6115"/>
    <cellStyle name="20% - Ênfase6 3 3 2 2 3" xfId="4551"/>
    <cellStyle name="20% - Ênfase6 3 3 2 3" xfId="2210"/>
    <cellStyle name="20% - Ênfase6 3 3 2 3 2" xfId="5339"/>
    <cellStyle name="20% - Ênfase6 3 3 2 4" xfId="3775"/>
    <cellStyle name="20% - Ênfase6 3 3 3" xfId="1033"/>
    <cellStyle name="20% - Ênfase6 3 3 3 2" xfId="2598"/>
    <cellStyle name="20% - Ênfase6 3 3 3 2 2" xfId="5727"/>
    <cellStyle name="20% - Ênfase6 3 3 3 3" xfId="4163"/>
    <cellStyle name="20% - Ênfase6 3 3 4" xfId="1822"/>
    <cellStyle name="20% - Ênfase6 3 3 4 2" xfId="4951"/>
    <cellStyle name="20% - Ênfase6 3 3 5" xfId="3387"/>
    <cellStyle name="20% - Ênfase6 3 4" xfId="457"/>
    <cellStyle name="20% - Ênfase6 3 4 2" xfId="1234"/>
    <cellStyle name="20% - Ênfase6 3 4 2 2" xfId="2799"/>
    <cellStyle name="20% - Ênfase6 3 4 2 2 2" xfId="5928"/>
    <cellStyle name="20% - Ênfase6 3 4 2 3" xfId="4364"/>
    <cellStyle name="20% - Ênfase6 3 4 3" xfId="2023"/>
    <cellStyle name="20% - Ênfase6 3 4 3 2" xfId="5152"/>
    <cellStyle name="20% - Ênfase6 3 4 4" xfId="3588"/>
    <cellStyle name="20% - Ênfase6 3 5" xfId="846"/>
    <cellStyle name="20% - Ênfase6 3 5 2" xfId="2411"/>
    <cellStyle name="20% - Ênfase6 3 5 2 2" xfId="5540"/>
    <cellStyle name="20% - Ênfase6 3 5 3" xfId="3976"/>
    <cellStyle name="20% - Ênfase6 3 6" xfId="1635"/>
    <cellStyle name="20% - Ênfase6 3 6 2" xfId="4764"/>
    <cellStyle name="20% - Ênfase6 3 7" xfId="3200"/>
    <cellStyle name="20% - Ênfase6 4" xfId="94"/>
    <cellStyle name="20% - Ênfase6 4 2" xfId="281"/>
    <cellStyle name="20% - Ênfase6 4 2 2" xfId="670"/>
    <cellStyle name="20% - Ênfase6 4 2 2 2" xfId="1447"/>
    <cellStyle name="20% - Ênfase6 4 2 2 2 2" xfId="3012"/>
    <cellStyle name="20% - Ênfase6 4 2 2 2 2 2" xfId="6141"/>
    <cellStyle name="20% - Ênfase6 4 2 2 2 3" xfId="4577"/>
    <cellStyle name="20% - Ênfase6 4 2 2 3" xfId="2236"/>
    <cellStyle name="20% - Ênfase6 4 2 2 3 2" xfId="5365"/>
    <cellStyle name="20% - Ênfase6 4 2 2 4" xfId="3801"/>
    <cellStyle name="20% - Ênfase6 4 2 3" xfId="1059"/>
    <cellStyle name="20% - Ênfase6 4 2 3 2" xfId="2624"/>
    <cellStyle name="20% - Ênfase6 4 2 3 2 2" xfId="5753"/>
    <cellStyle name="20% - Ênfase6 4 2 3 3" xfId="4189"/>
    <cellStyle name="20% - Ênfase6 4 2 4" xfId="1848"/>
    <cellStyle name="20% - Ênfase6 4 2 4 2" xfId="4977"/>
    <cellStyle name="20% - Ênfase6 4 2 5" xfId="3413"/>
    <cellStyle name="20% - Ênfase6 4 3" xfId="483"/>
    <cellStyle name="20% - Ênfase6 4 3 2" xfId="1260"/>
    <cellStyle name="20% - Ênfase6 4 3 2 2" xfId="2825"/>
    <cellStyle name="20% - Ênfase6 4 3 2 2 2" xfId="5954"/>
    <cellStyle name="20% - Ênfase6 4 3 2 3" xfId="4390"/>
    <cellStyle name="20% - Ênfase6 4 3 3" xfId="2049"/>
    <cellStyle name="20% - Ênfase6 4 3 3 2" xfId="5178"/>
    <cellStyle name="20% - Ênfase6 4 3 4" xfId="3614"/>
    <cellStyle name="20% - Ênfase6 4 4" xfId="872"/>
    <cellStyle name="20% - Ênfase6 4 4 2" xfId="2437"/>
    <cellStyle name="20% - Ênfase6 4 4 2 2" xfId="5566"/>
    <cellStyle name="20% - Ênfase6 4 4 3" xfId="4002"/>
    <cellStyle name="20% - Ênfase6 4 5" xfId="1661"/>
    <cellStyle name="20% - Ênfase6 4 5 2" xfId="4790"/>
    <cellStyle name="20% - Ênfase6 4 6" xfId="3226"/>
    <cellStyle name="20% - Ênfase6 5" xfId="80"/>
    <cellStyle name="20% - Ênfase6 5 2" xfId="268"/>
    <cellStyle name="20% - Ênfase6 5 2 2" xfId="657"/>
    <cellStyle name="20% - Ênfase6 5 2 2 2" xfId="1434"/>
    <cellStyle name="20% - Ênfase6 5 2 2 2 2" xfId="2999"/>
    <cellStyle name="20% - Ênfase6 5 2 2 2 2 2" xfId="6128"/>
    <cellStyle name="20% - Ênfase6 5 2 2 2 3" xfId="4564"/>
    <cellStyle name="20% - Ênfase6 5 2 2 3" xfId="2223"/>
    <cellStyle name="20% - Ênfase6 5 2 2 3 2" xfId="5352"/>
    <cellStyle name="20% - Ênfase6 5 2 2 4" xfId="3788"/>
    <cellStyle name="20% - Ênfase6 5 2 3" xfId="1046"/>
    <cellStyle name="20% - Ênfase6 5 2 3 2" xfId="2611"/>
    <cellStyle name="20% - Ênfase6 5 2 3 2 2" xfId="5740"/>
    <cellStyle name="20% - Ênfase6 5 2 3 3" xfId="4176"/>
    <cellStyle name="20% - Ênfase6 5 2 4" xfId="1835"/>
    <cellStyle name="20% - Ênfase6 5 2 4 2" xfId="4964"/>
    <cellStyle name="20% - Ênfase6 5 2 5" xfId="3400"/>
    <cellStyle name="20% - Ênfase6 5 3" xfId="470"/>
    <cellStyle name="20% - Ênfase6 5 3 2" xfId="1247"/>
    <cellStyle name="20% - Ênfase6 5 3 2 2" xfId="2812"/>
    <cellStyle name="20% - Ênfase6 5 3 2 2 2" xfId="5941"/>
    <cellStyle name="20% - Ênfase6 5 3 2 3" xfId="4377"/>
    <cellStyle name="20% - Ênfase6 5 3 3" xfId="2036"/>
    <cellStyle name="20% - Ênfase6 5 3 3 2" xfId="5165"/>
    <cellStyle name="20% - Ênfase6 5 3 4" xfId="3601"/>
    <cellStyle name="20% - Ênfase6 5 4" xfId="859"/>
    <cellStyle name="20% - Ênfase6 5 4 2" xfId="2424"/>
    <cellStyle name="20% - Ênfase6 5 4 2 2" xfId="5553"/>
    <cellStyle name="20% - Ênfase6 5 4 3" xfId="3989"/>
    <cellStyle name="20% - Ênfase6 5 5" xfId="1648"/>
    <cellStyle name="20% - Ênfase6 5 5 2" xfId="4777"/>
    <cellStyle name="20% - Ênfase6 5 6" xfId="3213"/>
    <cellStyle name="20% - Ênfase6 6" xfId="134"/>
    <cellStyle name="20% - Ênfase6 6 2" xfId="321"/>
    <cellStyle name="20% - Ênfase6 6 2 2" xfId="710"/>
    <cellStyle name="20% - Ênfase6 6 2 2 2" xfId="1487"/>
    <cellStyle name="20% - Ênfase6 6 2 2 2 2" xfId="3052"/>
    <cellStyle name="20% - Ênfase6 6 2 2 2 2 2" xfId="6181"/>
    <cellStyle name="20% - Ênfase6 6 2 2 2 3" xfId="4617"/>
    <cellStyle name="20% - Ênfase6 6 2 2 3" xfId="2276"/>
    <cellStyle name="20% - Ênfase6 6 2 2 3 2" xfId="5405"/>
    <cellStyle name="20% - Ênfase6 6 2 2 4" xfId="3841"/>
    <cellStyle name="20% - Ênfase6 6 2 3" xfId="1099"/>
    <cellStyle name="20% - Ênfase6 6 2 3 2" xfId="2664"/>
    <cellStyle name="20% - Ênfase6 6 2 3 2 2" xfId="5793"/>
    <cellStyle name="20% - Ênfase6 6 2 3 3" xfId="4229"/>
    <cellStyle name="20% - Ênfase6 6 2 4" xfId="1888"/>
    <cellStyle name="20% - Ênfase6 6 2 4 2" xfId="5017"/>
    <cellStyle name="20% - Ênfase6 6 2 5" xfId="3453"/>
    <cellStyle name="20% - Ênfase6 6 3" xfId="523"/>
    <cellStyle name="20% - Ênfase6 6 3 2" xfId="1300"/>
    <cellStyle name="20% - Ênfase6 6 3 2 2" xfId="2865"/>
    <cellStyle name="20% - Ênfase6 6 3 2 2 2" xfId="5994"/>
    <cellStyle name="20% - Ênfase6 6 3 2 3" xfId="4430"/>
    <cellStyle name="20% - Ênfase6 6 3 3" xfId="2089"/>
    <cellStyle name="20% - Ênfase6 6 3 3 2" xfId="5218"/>
    <cellStyle name="20% - Ênfase6 6 3 4" xfId="3654"/>
    <cellStyle name="20% - Ênfase6 6 4" xfId="912"/>
    <cellStyle name="20% - Ênfase6 6 4 2" xfId="2477"/>
    <cellStyle name="20% - Ênfase6 6 4 2 2" xfId="5606"/>
    <cellStyle name="20% - Ênfase6 6 4 3" xfId="4042"/>
    <cellStyle name="20% - Ênfase6 6 5" xfId="1701"/>
    <cellStyle name="20% - Ênfase6 6 5 2" xfId="4830"/>
    <cellStyle name="20% - Ênfase6 6 6" xfId="3266"/>
    <cellStyle name="20% - Ênfase6 7" xfId="148"/>
    <cellStyle name="20% - Ênfase6 7 2" xfId="335"/>
    <cellStyle name="20% - Ênfase6 7 2 2" xfId="724"/>
    <cellStyle name="20% - Ênfase6 7 2 2 2" xfId="1501"/>
    <cellStyle name="20% - Ênfase6 7 2 2 2 2" xfId="3066"/>
    <cellStyle name="20% - Ênfase6 7 2 2 2 2 2" xfId="6195"/>
    <cellStyle name="20% - Ênfase6 7 2 2 2 3" xfId="4631"/>
    <cellStyle name="20% - Ênfase6 7 2 2 3" xfId="2290"/>
    <cellStyle name="20% - Ênfase6 7 2 2 3 2" xfId="5419"/>
    <cellStyle name="20% - Ênfase6 7 2 2 4" xfId="3855"/>
    <cellStyle name="20% - Ênfase6 7 2 3" xfId="1113"/>
    <cellStyle name="20% - Ênfase6 7 2 3 2" xfId="2678"/>
    <cellStyle name="20% - Ênfase6 7 2 3 2 2" xfId="5807"/>
    <cellStyle name="20% - Ênfase6 7 2 3 3" xfId="4243"/>
    <cellStyle name="20% - Ênfase6 7 2 4" xfId="1902"/>
    <cellStyle name="20% - Ênfase6 7 2 4 2" xfId="5031"/>
    <cellStyle name="20% - Ênfase6 7 2 5" xfId="3467"/>
    <cellStyle name="20% - Ênfase6 7 3" xfId="537"/>
    <cellStyle name="20% - Ênfase6 7 3 2" xfId="1314"/>
    <cellStyle name="20% - Ênfase6 7 3 2 2" xfId="2879"/>
    <cellStyle name="20% - Ênfase6 7 3 2 2 2" xfId="6008"/>
    <cellStyle name="20% - Ênfase6 7 3 2 3" xfId="4444"/>
    <cellStyle name="20% - Ênfase6 7 3 3" xfId="2103"/>
    <cellStyle name="20% - Ênfase6 7 3 3 2" xfId="5232"/>
    <cellStyle name="20% - Ênfase6 7 3 4" xfId="3668"/>
    <cellStyle name="20% - Ênfase6 7 4" xfId="926"/>
    <cellStyle name="20% - Ênfase6 7 4 2" xfId="2491"/>
    <cellStyle name="20% - Ênfase6 7 4 2 2" xfId="5620"/>
    <cellStyle name="20% - Ênfase6 7 4 3" xfId="4056"/>
    <cellStyle name="20% - Ênfase6 7 5" xfId="1715"/>
    <cellStyle name="20% - Ênfase6 7 5 2" xfId="4844"/>
    <cellStyle name="20% - Ênfase6 7 6" xfId="3280"/>
    <cellStyle name="20% - Ênfase6 8" xfId="161"/>
    <cellStyle name="20% - Ênfase6 8 2" xfId="348"/>
    <cellStyle name="20% - Ênfase6 8 2 2" xfId="737"/>
    <cellStyle name="20% - Ênfase6 8 2 2 2" xfId="1514"/>
    <cellStyle name="20% - Ênfase6 8 2 2 2 2" xfId="3079"/>
    <cellStyle name="20% - Ênfase6 8 2 2 2 2 2" xfId="6208"/>
    <cellStyle name="20% - Ênfase6 8 2 2 2 3" xfId="4644"/>
    <cellStyle name="20% - Ênfase6 8 2 2 3" xfId="2303"/>
    <cellStyle name="20% - Ênfase6 8 2 2 3 2" xfId="5432"/>
    <cellStyle name="20% - Ênfase6 8 2 2 4" xfId="3868"/>
    <cellStyle name="20% - Ênfase6 8 2 3" xfId="1126"/>
    <cellStyle name="20% - Ênfase6 8 2 3 2" xfId="2691"/>
    <cellStyle name="20% - Ênfase6 8 2 3 2 2" xfId="5820"/>
    <cellStyle name="20% - Ênfase6 8 2 3 3" xfId="4256"/>
    <cellStyle name="20% - Ênfase6 8 2 4" xfId="1915"/>
    <cellStyle name="20% - Ênfase6 8 2 4 2" xfId="5044"/>
    <cellStyle name="20% - Ênfase6 8 2 5" xfId="3480"/>
    <cellStyle name="20% - Ênfase6 8 3" xfId="550"/>
    <cellStyle name="20% - Ênfase6 8 3 2" xfId="1327"/>
    <cellStyle name="20% - Ênfase6 8 3 2 2" xfId="2892"/>
    <cellStyle name="20% - Ênfase6 8 3 2 2 2" xfId="6021"/>
    <cellStyle name="20% - Ênfase6 8 3 2 3" xfId="4457"/>
    <cellStyle name="20% - Ênfase6 8 3 3" xfId="2116"/>
    <cellStyle name="20% - Ênfase6 8 3 3 2" xfId="5245"/>
    <cellStyle name="20% - Ênfase6 8 3 4" xfId="3681"/>
    <cellStyle name="20% - Ênfase6 8 4" xfId="939"/>
    <cellStyle name="20% - Ênfase6 8 4 2" xfId="2504"/>
    <cellStyle name="20% - Ênfase6 8 4 2 2" xfId="5633"/>
    <cellStyle name="20% - Ênfase6 8 4 3" xfId="4069"/>
    <cellStyle name="20% - Ênfase6 8 5" xfId="1728"/>
    <cellStyle name="20% - Ênfase6 8 5 2" xfId="4857"/>
    <cellStyle name="20% - Ênfase6 8 6" xfId="3293"/>
    <cellStyle name="20% - Ênfase6 9" xfId="174"/>
    <cellStyle name="20% - Ênfase6 9 2" xfId="361"/>
    <cellStyle name="20% - Ênfase6 9 2 2" xfId="750"/>
    <cellStyle name="20% - Ênfase6 9 2 2 2" xfId="1527"/>
    <cellStyle name="20% - Ênfase6 9 2 2 2 2" xfId="3092"/>
    <cellStyle name="20% - Ênfase6 9 2 2 2 2 2" xfId="6221"/>
    <cellStyle name="20% - Ênfase6 9 2 2 2 3" xfId="4657"/>
    <cellStyle name="20% - Ênfase6 9 2 2 3" xfId="2316"/>
    <cellStyle name="20% - Ênfase6 9 2 2 3 2" xfId="5445"/>
    <cellStyle name="20% - Ênfase6 9 2 2 4" xfId="3881"/>
    <cellStyle name="20% - Ênfase6 9 2 3" xfId="1139"/>
    <cellStyle name="20% - Ênfase6 9 2 3 2" xfId="2704"/>
    <cellStyle name="20% - Ênfase6 9 2 3 2 2" xfId="5833"/>
    <cellStyle name="20% - Ênfase6 9 2 3 3" xfId="4269"/>
    <cellStyle name="20% - Ênfase6 9 2 4" xfId="1928"/>
    <cellStyle name="20% - Ênfase6 9 2 4 2" xfId="5057"/>
    <cellStyle name="20% - Ênfase6 9 2 5" xfId="3493"/>
    <cellStyle name="20% - Ênfase6 9 3" xfId="563"/>
    <cellStyle name="20% - Ênfase6 9 3 2" xfId="1340"/>
    <cellStyle name="20% - Ênfase6 9 3 2 2" xfId="2905"/>
    <cellStyle name="20% - Ênfase6 9 3 2 2 2" xfId="6034"/>
    <cellStyle name="20% - Ênfase6 9 3 2 3" xfId="4470"/>
    <cellStyle name="20% - Ênfase6 9 3 3" xfId="2129"/>
    <cellStyle name="20% - Ênfase6 9 3 3 2" xfId="5258"/>
    <cellStyle name="20% - Ênfase6 9 3 4" xfId="3694"/>
    <cellStyle name="20% - Ênfase6 9 4" xfId="952"/>
    <cellStyle name="20% - Ênfase6 9 4 2" xfId="2517"/>
    <cellStyle name="20% - Ênfase6 9 4 2 2" xfId="5646"/>
    <cellStyle name="20% - Ênfase6 9 4 3" xfId="4082"/>
    <cellStyle name="20% - Ênfase6 9 5" xfId="1741"/>
    <cellStyle name="20% - Ênfase6 9 5 2" xfId="4870"/>
    <cellStyle name="20% - Ênfase6 9 6" xfId="3306"/>
    <cellStyle name="40% - Ênfase1" xfId="20" builtinId="31" customBuiltin="1"/>
    <cellStyle name="40% - Ênfase1 10" xfId="179"/>
    <cellStyle name="40% - Ênfase1 10 2" xfId="366"/>
    <cellStyle name="40% - Ênfase1 10 2 2" xfId="755"/>
    <cellStyle name="40% - Ênfase1 10 2 2 2" xfId="1532"/>
    <cellStyle name="40% - Ênfase1 10 2 2 2 2" xfId="3097"/>
    <cellStyle name="40% - Ênfase1 10 2 2 2 2 2" xfId="6226"/>
    <cellStyle name="40% - Ênfase1 10 2 2 2 3" xfId="4662"/>
    <cellStyle name="40% - Ênfase1 10 2 2 3" xfId="2321"/>
    <cellStyle name="40% - Ênfase1 10 2 2 3 2" xfId="5450"/>
    <cellStyle name="40% - Ênfase1 10 2 2 4" xfId="3886"/>
    <cellStyle name="40% - Ênfase1 10 2 3" xfId="1144"/>
    <cellStyle name="40% - Ênfase1 10 2 3 2" xfId="2709"/>
    <cellStyle name="40% - Ênfase1 10 2 3 2 2" xfId="5838"/>
    <cellStyle name="40% - Ênfase1 10 2 3 3" xfId="4274"/>
    <cellStyle name="40% - Ênfase1 10 2 4" xfId="1933"/>
    <cellStyle name="40% - Ênfase1 10 2 4 2" xfId="5062"/>
    <cellStyle name="40% - Ênfase1 10 2 5" xfId="3498"/>
    <cellStyle name="40% - Ênfase1 10 3" xfId="568"/>
    <cellStyle name="40% - Ênfase1 10 3 2" xfId="1345"/>
    <cellStyle name="40% - Ênfase1 10 3 2 2" xfId="2910"/>
    <cellStyle name="40% - Ênfase1 10 3 2 2 2" xfId="6039"/>
    <cellStyle name="40% - Ênfase1 10 3 2 3" xfId="4475"/>
    <cellStyle name="40% - Ênfase1 10 3 3" xfId="2134"/>
    <cellStyle name="40% - Ênfase1 10 3 3 2" xfId="5263"/>
    <cellStyle name="40% - Ênfase1 10 3 4" xfId="3699"/>
    <cellStyle name="40% - Ênfase1 10 4" xfId="957"/>
    <cellStyle name="40% - Ênfase1 10 4 2" xfId="2522"/>
    <cellStyle name="40% - Ênfase1 10 4 2 2" xfId="5651"/>
    <cellStyle name="40% - Ênfase1 10 4 3" xfId="4087"/>
    <cellStyle name="40% - Ênfase1 10 5" xfId="1746"/>
    <cellStyle name="40% - Ênfase1 10 5 2" xfId="4875"/>
    <cellStyle name="40% - Ênfase1 10 6" xfId="3311"/>
    <cellStyle name="40% - Ênfase1 11" xfId="193"/>
    <cellStyle name="40% - Ênfase1 11 2" xfId="380"/>
    <cellStyle name="40% - Ênfase1 11 2 2" xfId="769"/>
    <cellStyle name="40% - Ênfase1 11 2 2 2" xfId="1546"/>
    <cellStyle name="40% - Ênfase1 11 2 2 2 2" xfId="3111"/>
    <cellStyle name="40% - Ênfase1 11 2 2 2 2 2" xfId="6240"/>
    <cellStyle name="40% - Ênfase1 11 2 2 2 3" xfId="4676"/>
    <cellStyle name="40% - Ênfase1 11 2 2 3" xfId="2335"/>
    <cellStyle name="40% - Ênfase1 11 2 2 3 2" xfId="5464"/>
    <cellStyle name="40% - Ênfase1 11 2 2 4" xfId="3900"/>
    <cellStyle name="40% - Ênfase1 11 2 3" xfId="1158"/>
    <cellStyle name="40% - Ênfase1 11 2 3 2" xfId="2723"/>
    <cellStyle name="40% - Ênfase1 11 2 3 2 2" xfId="5852"/>
    <cellStyle name="40% - Ênfase1 11 2 3 3" xfId="4288"/>
    <cellStyle name="40% - Ênfase1 11 2 4" xfId="1947"/>
    <cellStyle name="40% - Ênfase1 11 2 4 2" xfId="5076"/>
    <cellStyle name="40% - Ênfase1 11 2 5" xfId="3512"/>
    <cellStyle name="40% - Ênfase1 11 3" xfId="582"/>
    <cellStyle name="40% - Ênfase1 11 3 2" xfId="1359"/>
    <cellStyle name="40% - Ênfase1 11 3 2 2" xfId="2924"/>
    <cellStyle name="40% - Ênfase1 11 3 2 2 2" xfId="6053"/>
    <cellStyle name="40% - Ênfase1 11 3 2 3" xfId="4489"/>
    <cellStyle name="40% - Ênfase1 11 3 3" xfId="2148"/>
    <cellStyle name="40% - Ênfase1 11 3 3 2" xfId="5277"/>
    <cellStyle name="40% - Ênfase1 11 3 4" xfId="3713"/>
    <cellStyle name="40% - Ênfase1 11 4" xfId="971"/>
    <cellStyle name="40% - Ênfase1 11 4 2" xfId="2536"/>
    <cellStyle name="40% - Ênfase1 11 4 2 2" xfId="5665"/>
    <cellStyle name="40% - Ênfase1 11 4 3" xfId="4101"/>
    <cellStyle name="40% - Ênfase1 11 5" xfId="1760"/>
    <cellStyle name="40% - Ênfase1 11 5 2" xfId="4889"/>
    <cellStyle name="40% - Ênfase1 11 6" xfId="3325"/>
    <cellStyle name="40% - Ênfase1 12" xfId="219"/>
    <cellStyle name="40% - Ênfase1 12 2" xfId="608"/>
    <cellStyle name="40% - Ênfase1 12 2 2" xfId="1385"/>
    <cellStyle name="40% - Ênfase1 12 2 2 2" xfId="2950"/>
    <cellStyle name="40% - Ênfase1 12 2 2 2 2" xfId="6079"/>
    <cellStyle name="40% - Ênfase1 12 2 2 3" xfId="4515"/>
    <cellStyle name="40% - Ênfase1 12 2 3" xfId="2174"/>
    <cellStyle name="40% - Ênfase1 12 2 3 2" xfId="5303"/>
    <cellStyle name="40% - Ênfase1 12 2 4" xfId="3739"/>
    <cellStyle name="40% - Ênfase1 12 3" xfId="997"/>
    <cellStyle name="40% - Ênfase1 12 3 2" xfId="2562"/>
    <cellStyle name="40% - Ênfase1 12 3 2 2" xfId="5691"/>
    <cellStyle name="40% - Ênfase1 12 3 3" xfId="4127"/>
    <cellStyle name="40% - Ênfase1 12 4" xfId="1786"/>
    <cellStyle name="40% - Ênfase1 12 4 2" xfId="4915"/>
    <cellStyle name="40% - Ênfase1 12 5" xfId="3351"/>
    <cellStyle name="40% - Ênfase1 13" xfId="393"/>
    <cellStyle name="40% - Ênfase1 13 2" xfId="782"/>
    <cellStyle name="40% - Ênfase1 13 2 2" xfId="1559"/>
    <cellStyle name="40% - Ênfase1 13 2 2 2" xfId="3124"/>
    <cellStyle name="40% - Ênfase1 13 2 2 2 2" xfId="6253"/>
    <cellStyle name="40% - Ênfase1 13 2 2 3" xfId="4689"/>
    <cellStyle name="40% - Ênfase1 13 2 3" xfId="2348"/>
    <cellStyle name="40% - Ênfase1 13 2 3 2" xfId="5477"/>
    <cellStyle name="40% - Ênfase1 13 2 4" xfId="3913"/>
    <cellStyle name="40% - Ênfase1 13 3" xfId="1171"/>
    <cellStyle name="40% - Ênfase1 13 3 2" xfId="2736"/>
    <cellStyle name="40% - Ênfase1 13 3 2 2" xfId="5865"/>
    <cellStyle name="40% - Ênfase1 13 3 3" xfId="4301"/>
    <cellStyle name="40% - Ênfase1 13 4" xfId="1960"/>
    <cellStyle name="40% - Ênfase1 13 4 2" xfId="5089"/>
    <cellStyle name="40% - Ênfase1 13 5" xfId="3525"/>
    <cellStyle name="40% - Ênfase1 14" xfId="206"/>
    <cellStyle name="40% - Ênfase1 14 2" xfId="595"/>
    <cellStyle name="40% - Ênfase1 14 2 2" xfId="1372"/>
    <cellStyle name="40% - Ênfase1 14 2 2 2" xfId="2937"/>
    <cellStyle name="40% - Ênfase1 14 2 2 2 2" xfId="6066"/>
    <cellStyle name="40% - Ênfase1 14 2 2 3" xfId="4502"/>
    <cellStyle name="40% - Ênfase1 14 2 3" xfId="2161"/>
    <cellStyle name="40% - Ênfase1 14 2 3 2" xfId="5290"/>
    <cellStyle name="40% - Ênfase1 14 2 4" xfId="3726"/>
    <cellStyle name="40% - Ênfase1 14 3" xfId="984"/>
    <cellStyle name="40% - Ênfase1 14 3 2" xfId="2549"/>
    <cellStyle name="40% - Ênfase1 14 3 2 2" xfId="5678"/>
    <cellStyle name="40% - Ênfase1 14 3 3" xfId="4114"/>
    <cellStyle name="40% - Ênfase1 14 4" xfId="1773"/>
    <cellStyle name="40% - Ênfase1 14 4 2" xfId="4902"/>
    <cellStyle name="40% - Ênfase1 14 5" xfId="3338"/>
    <cellStyle name="40% - Ênfase1 15" xfId="406"/>
    <cellStyle name="40% - Ênfase1 15 2" xfId="795"/>
    <cellStyle name="40% - Ênfase1 15 2 2" xfId="1572"/>
    <cellStyle name="40% - Ênfase1 15 2 2 2" xfId="3137"/>
    <cellStyle name="40% - Ênfase1 15 2 2 2 2" xfId="6266"/>
    <cellStyle name="40% - Ênfase1 15 2 2 3" xfId="4702"/>
    <cellStyle name="40% - Ênfase1 15 2 3" xfId="2361"/>
    <cellStyle name="40% - Ênfase1 15 2 3 2" xfId="5490"/>
    <cellStyle name="40% - Ênfase1 15 2 4" xfId="3926"/>
    <cellStyle name="40% - Ênfase1 15 3" xfId="1184"/>
    <cellStyle name="40% - Ênfase1 15 3 2" xfId="2749"/>
    <cellStyle name="40% - Ênfase1 15 3 2 2" xfId="5878"/>
    <cellStyle name="40% - Ênfase1 15 3 3" xfId="4314"/>
    <cellStyle name="40% - Ênfase1 15 4" xfId="1973"/>
    <cellStyle name="40% - Ênfase1 15 4 2" xfId="5102"/>
    <cellStyle name="40% - Ênfase1 15 5" xfId="3538"/>
    <cellStyle name="40% - Ênfase1 16" xfId="420"/>
    <cellStyle name="40% - Ênfase1 16 2" xfId="1198"/>
    <cellStyle name="40% - Ênfase1 16 2 2" xfId="2763"/>
    <cellStyle name="40% - Ênfase1 16 2 2 2" xfId="5892"/>
    <cellStyle name="40% - Ênfase1 16 2 3" xfId="4328"/>
    <cellStyle name="40% - Ênfase1 16 3" xfId="1987"/>
    <cellStyle name="40% - Ênfase1 16 3 2" xfId="5116"/>
    <cellStyle name="40% - Ênfase1 16 4" xfId="3552"/>
    <cellStyle name="40% - Ênfase1 17" xfId="809"/>
    <cellStyle name="40% - Ênfase1 17 2" xfId="2375"/>
    <cellStyle name="40% - Ênfase1 17 2 2" xfId="5504"/>
    <cellStyle name="40% - Ênfase1 17 3" xfId="3940"/>
    <cellStyle name="40% - Ênfase1 18" xfId="1585"/>
    <cellStyle name="40% - Ênfase1 18 2" xfId="4715"/>
    <cellStyle name="40% - Ênfase1 19" xfId="1599"/>
    <cellStyle name="40% - Ênfase1 19 2" xfId="4728"/>
    <cellStyle name="40% - Ênfase1 2" xfId="45"/>
    <cellStyle name="40% - Ênfase1 2 2" xfId="99"/>
    <cellStyle name="40% - Ênfase1 2 2 2" xfId="286"/>
    <cellStyle name="40% - Ênfase1 2 2 2 2" xfId="675"/>
    <cellStyle name="40% - Ênfase1 2 2 2 2 2" xfId="1452"/>
    <cellStyle name="40% - Ênfase1 2 2 2 2 2 2" xfId="3017"/>
    <cellStyle name="40% - Ênfase1 2 2 2 2 2 2 2" xfId="6146"/>
    <cellStyle name="40% - Ênfase1 2 2 2 2 2 3" xfId="4582"/>
    <cellStyle name="40% - Ênfase1 2 2 2 2 3" xfId="2241"/>
    <cellStyle name="40% - Ênfase1 2 2 2 2 3 2" xfId="5370"/>
    <cellStyle name="40% - Ênfase1 2 2 2 2 4" xfId="3806"/>
    <cellStyle name="40% - Ênfase1 2 2 2 3" xfId="1064"/>
    <cellStyle name="40% - Ênfase1 2 2 2 3 2" xfId="2629"/>
    <cellStyle name="40% - Ênfase1 2 2 2 3 2 2" xfId="5758"/>
    <cellStyle name="40% - Ênfase1 2 2 2 3 3" xfId="4194"/>
    <cellStyle name="40% - Ênfase1 2 2 2 4" xfId="1853"/>
    <cellStyle name="40% - Ênfase1 2 2 2 4 2" xfId="4982"/>
    <cellStyle name="40% - Ênfase1 2 2 2 5" xfId="3418"/>
    <cellStyle name="40% - Ênfase1 2 2 3" xfId="488"/>
    <cellStyle name="40% - Ênfase1 2 2 3 2" xfId="1265"/>
    <cellStyle name="40% - Ênfase1 2 2 3 2 2" xfId="2830"/>
    <cellStyle name="40% - Ênfase1 2 2 3 2 2 2" xfId="5959"/>
    <cellStyle name="40% - Ênfase1 2 2 3 2 3" xfId="4395"/>
    <cellStyle name="40% - Ênfase1 2 2 3 3" xfId="2054"/>
    <cellStyle name="40% - Ênfase1 2 2 3 3 2" xfId="5183"/>
    <cellStyle name="40% - Ênfase1 2 2 3 4" xfId="3619"/>
    <cellStyle name="40% - Ênfase1 2 2 4" xfId="877"/>
    <cellStyle name="40% - Ênfase1 2 2 4 2" xfId="2442"/>
    <cellStyle name="40% - Ênfase1 2 2 4 2 2" xfId="5571"/>
    <cellStyle name="40% - Ênfase1 2 2 4 3" xfId="4007"/>
    <cellStyle name="40% - Ênfase1 2 2 5" xfId="1666"/>
    <cellStyle name="40% - Ênfase1 2 2 5 2" xfId="4795"/>
    <cellStyle name="40% - Ênfase1 2 2 6" xfId="3231"/>
    <cellStyle name="40% - Ênfase1 2 3" xfId="233"/>
    <cellStyle name="40% - Ênfase1 2 3 2" xfId="622"/>
    <cellStyle name="40% - Ênfase1 2 3 2 2" xfId="1399"/>
    <cellStyle name="40% - Ênfase1 2 3 2 2 2" xfId="2964"/>
    <cellStyle name="40% - Ênfase1 2 3 2 2 2 2" xfId="6093"/>
    <cellStyle name="40% - Ênfase1 2 3 2 2 3" xfId="4529"/>
    <cellStyle name="40% - Ênfase1 2 3 2 3" xfId="2188"/>
    <cellStyle name="40% - Ênfase1 2 3 2 3 2" xfId="5317"/>
    <cellStyle name="40% - Ênfase1 2 3 2 4" xfId="3753"/>
    <cellStyle name="40% - Ênfase1 2 3 3" xfId="1011"/>
    <cellStyle name="40% - Ênfase1 2 3 3 2" xfId="2576"/>
    <cellStyle name="40% - Ênfase1 2 3 3 2 2" xfId="5705"/>
    <cellStyle name="40% - Ênfase1 2 3 3 3" xfId="4141"/>
    <cellStyle name="40% - Ênfase1 2 3 4" xfId="1800"/>
    <cellStyle name="40% - Ênfase1 2 3 4 2" xfId="4929"/>
    <cellStyle name="40% - Ênfase1 2 3 5" xfId="3365"/>
    <cellStyle name="40% - Ênfase1 2 4" xfId="435"/>
    <cellStyle name="40% - Ênfase1 2 4 2" xfId="1212"/>
    <cellStyle name="40% - Ênfase1 2 4 2 2" xfId="2777"/>
    <cellStyle name="40% - Ênfase1 2 4 2 2 2" xfId="5906"/>
    <cellStyle name="40% - Ênfase1 2 4 2 3" xfId="4342"/>
    <cellStyle name="40% - Ênfase1 2 4 3" xfId="2001"/>
    <cellStyle name="40% - Ênfase1 2 4 3 2" xfId="5130"/>
    <cellStyle name="40% - Ênfase1 2 4 4" xfId="3566"/>
    <cellStyle name="40% - Ênfase1 2 5" xfId="824"/>
    <cellStyle name="40% - Ênfase1 2 5 2" xfId="2389"/>
    <cellStyle name="40% - Ênfase1 2 5 2 2" xfId="5518"/>
    <cellStyle name="40% - Ênfase1 2 5 3" xfId="3954"/>
    <cellStyle name="40% - Ênfase1 2 6" xfId="1613"/>
    <cellStyle name="40% - Ênfase1 2 6 2" xfId="4742"/>
    <cellStyle name="40% - Ênfase1 2 7" xfId="3178"/>
    <cellStyle name="40% - Ênfase1 20" xfId="3164"/>
    <cellStyle name="40% - Ênfase1 21" xfId="3150"/>
    <cellStyle name="40% - Ênfase1 22" xfId="6280"/>
    <cellStyle name="40% - Ênfase1 3" xfId="58"/>
    <cellStyle name="40% - Ênfase1 3 2" xfId="112"/>
    <cellStyle name="40% - Ênfase1 3 2 2" xfId="299"/>
    <cellStyle name="40% - Ênfase1 3 2 2 2" xfId="688"/>
    <cellStyle name="40% - Ênfase1 3 2 2 2 2" xfId="1465"/>
    <cellStyle name="40% - Ênfase1 3 2 2 2 2 2" xfId="3030"/>
    <cellStyle name="40% - Ênfase1 3 2 2 2 2 2 2" xfId="6159"/>
    <cellStyle name="40% - Ênfase1 3 2 2 2 2 3" xfId="4595"/>
    <cellStyle name="40% - Ênfase1 3 2 2 2 3" xfId="2254"/>
    <cellStyle name="40% - Ênfase1 3 2 2 2 3 2" xfId="5383"/>
    <cellStyle name="40% - Ênfase1 3 2 2 2 4" xfId="3819"/>
    <cellStyle name="40% - Ênfase1 3 2 2 3" xfId="1077"/>
    <cellStyle name="40% - Ênfase1 3 2 2 3 2" xfId="2642"/>
    <cellStyle name="40% - Ênfase1 3 2 2 3 2 2" xfId="5771"/>
    <cellStyle name="40% - Ênfase1 3 2 2 3 3" xfId="4207"/>
    <cellStyle name="40% - Ênfase1 3 2 2 4" xfId="1866"/>
    <cellStyle name="40% - Ênfase1 3 2 2 4 2" xfId="4995"/>
    <cellStyle name="40% - Ênfase1 3 2 2 5" xfId="3431"/>
    <cellStyle name="40% - Ênfase1 3 2 3" xfId="501"/>
    <cellStyle name="40% - Ênfase1 3 2 3 2" xfId="1278"/>
    <cellStyle name="40% - Ênfase1 3 2 3 2 2" xfId="2843"/>
    <cellStyle name="40% - Ênfase1 3 2 3 2 2 2" xfId="5972"/>
    <cellStyle name="40% - Ênfase1 3 2 3 2 3" xfId="4408"/>
    <cellStyle name="40% - Ênfase1 3 2 3 3" xfId="2067"/>
    <cellStyle name="40% - Ênfase1 3 2 3 3 2" xfId="5196"/>
    <cellStyle name="40% - Ênfase1 3 2 3 4" xfId="3632"/>
    <cellStyle name="40% - Ênfase1 3 2 4" xfId="890"/>
    <cellStyle name="40% - Ênfase1 3 2 4 2" xfId="2455"/>
    <cellStyle name="40% - Ênfase1 3 2 4 2 2" xfId="5584"/>
    <cellStyle name="40% - Ênfase1 3 2 4 3" xfId="4020"/>
    <cellStyle name="40% - Ênfase1 3 2 5" xfId="1679"/>
    <cellStyle name="40% - Ênfase1 3 2 5 2" xfId="4808"/>
    <cellStyle name="40% - Ênfase1 3 2 6" xfId="3244"/>
    <cellStyle name="40% - Ênfase1 3 3" xfId="246"/>
    <cellStyle name="40% - Ênfase1 3 3 2" xfId="635"/>
    <cellStyle name="40% - Ênfase1 3 3 2 2" xfId="1412"/>
    <cellStyle name="40% - Ênfase1 3 3 2 2 2" xfId="2977"/>
    <cellStyle name="40% - Ênfase1 3 3 2 2 2 2" xfId="6106"/>
    <cellStyle name="40% - Ênfase1 3 3 2 2 3" xfId="4542"/>
    <cellStyle name="40% - Ênfase1 3 3 2 3" xfId="2201"/>
    <cellStyle name="40% - Ênfase1 3 3 2 3 2" xfId="5330"/>
    <cellStyle name="40% - Ênfase1 3 3 2 4" xfId="3766"/>
    <cellStyle name="40% - Ênfase1 3 3 3" xfId="1024"/>
    <cellStyle name="40% - Ênfase1 3 3 3 2" xfId="2589"/>
    <cellStyle name="40% - Ênfase1 3 3 3 2 2" xfId="5718"/>
    <cellStyle name="40% - Ênfase1 3 3 3 3" xfId="4154"/>
    <cellStyle name="40% - Ênfase1 3 3 4" xfId="1813"/>
    <cellStyle name="40% - Ênfase1 3 3 4 2" xfId="4942"/>
    <cellStyle name="40% - Ênfase1 3 3 5" xfId="3378"/>
    <cellStyle name="40% - Ênfase1 3 4" xfId="448"/>
    <cellStyle name="40% - Ênfase1 3 4 2" xfId="1225"/>
    <cellStyle name="40% - Ênfase1 3 4 2 2" xfId="2790"/>
    <cellStyle name="40% - Ênfase1 3 4 2 2 2" xfId="5919"/>
    <cellStyle name="40% - Ênfase1 3 4 2 3" xfId="4355"/>
    <cellStyle name="40% - Ênfase1 3 4 3" xfId="2014"/>
    <cellStyle name="40% - Ênfase1 3 4 3 2" xfId="5143"/>
    <cellStyle name="40% - Ênfase1 3 4 4" xfId="3579"/>
    <cellStyle name="40% - Ênfase1 3 5" xfId="837"/>
    <cellStyle name="40% - Ênfase1 3 5 2" xfId="2402"/>
    <cellStyle name="40% - Ênfase1 3 5 2 2" xfId="5531"/>
    <cellStyle name="40% - Ênfase1 3 5 3" xfId="3967"/>
    <cellStyle name="40% - Ênfase1 3 6" xfId="1626"/>
    <cellStyle name="40% - Ênfase1 3 6 2" xfId="4755"/>
    <cellStyle name="40% - Ênfase1 3 7" xfId="3191"/>
    <cellStyle name="40% - Ênfase1 4" xfId="85"/>
    <cellStyle name="40% - Ênfase1 4 2" xfId="272"/>
    <cellStyle name="40% - Ênfase1 4 2 2" xfId="661"/>
    <cellStyle name="40% - Ênfase1 4 2 2 2" xfId="1438"/>
    <cellStyle name="40% - Ênfase1 4 2 2 2 2" xfId="3003"/>
    <cellStyle name="40% - Ênfase1 4 2 2 2 2 2" xfId="6132"/>
    <cellStyle name="40% - Ênfase1 4 2 2 2 3" xfId="4568"/>
    <cellStyle name="40% - Ênfase1 4 2 2 3" xfId="2227"/>
    <cellStyle name="40% - Ênfase1 4 2 2 3 2" xfId="5356"/>
    <cellStyle name="40% - Ênfase1 4 2 2 4" xfId="3792"/>
    <cellStyle name="40% - Ênfase1 4 2 3" xfId="1050"/>
    <cellStyle name="40% - Ênfase1 4 2 3 2" xfId="2615"/>
    <cellStyle name="40% - Ênfase1 4 2 3 2 2" xfId="5744"/>
    <cellStyle name="40% - Ênfase1 4 2 3 3" xfId="4180"/>
    <cellStyle name="40% - Ênfase1 4 2 4" xfId="1839"/>
    <cellStyle name="40% - Ênfase1 4 2 4 2" xfId="4968"/>
    <cellStyle name="40% - Ênfase1 4 2 5" xfId="3404"/>
    <cellStyle name="40% - Ênfase1 4 3" xfId="474"/>
    <cellStyle name="40% - Ênfase1 4 3 2" xfId="1251"/>
    <cellStyle name="40% - Ênfase1 4 3 2 2" xfId="2816"/>
    <cellStyle name="40% - Ênfase1 4 3 2 2 2" xfId="5945"/>
    <cellStyle name="40% - Ênfase1 4 3 2 3" xfId="4381"/>
    <cellStyle name="40% - Ênfase1 4 3 3" xfId="2040"/>
    <cellStyle name="40% - Ênfase1 4 3 3 2" xfId="5169"/>
    <cellStyle name="40% - Ênfase1 4 3 4" xfId="3605"/>
    <cellStyle name="40% - Ênfase1 4 4" xfId="863"/>
    <cellStyle name="40% - Ênfase1 4 4 2" xfId="2428"/>
    <cellStyle name="40% - Ênfase1 4 4 2 2" xfId="5557"/>
    <cellStyle name="40% - Ênfase1 4 4 3" xfId="3993"/>
    <cellStyle name="40% - Ênfase1 4 5" xfId="1652"/>
    <cellStyle name="40% - Ênfase1 4 5 2" xfId="4781"/>
    <cellStyle name="40% - Ênfase1 4 6" xfId="3217"/>
    <cellStyle name="40% - Ênfase1 5" xfId="71"/>
    <cellStyle name="40% - Ênfase1 5 2" xfId="259"/>
    <cellStyle name="40% - Ênfase1 5 2 2" xfId="648"/>
    <cellStyle name="40% - Ênfase1 5 2 2 2" xfId="1425"/>
    <cellStyle name="40% - Ênfase1 5 2 2 2 2" xfId="2990"/>
    <cellStyle name="40% - Ênfase1 5 2 2 2 2 2" xfId="6119"/>
    <cellStyle name="40% - Ênfase1 5 2 2 2 3" xfId="4555"/>
    <cellStyle name="40% - Ênfase1 5 2 2 3" xfId="2214"/>
    <cellStyle name="40% - Ênfase1 5 2 2 3 2" xfId="5343"/>
    <cellStyle name="40% - Ênfase1 5 2 2 4" xfId="3779"/>
    <cellStyle name="40% - Ênfase1 5 2 3" xfId="1037"/>
    <cellStyle name="40% - Ênfase1 5 2 3 2" xfId="2602"/>
    <cellStyle name="40% - Ênfase1 5 2 3 2 2" xfId="5731"/>
    <cellStyle name="40% - Ênfase1 5 2 3 3" xfId="4167"/>
    <cellStyle name="40% - Ênfase1 5 2 4" xfId="1826"/>
    <cellStyle name="40% - Ênfase1 5 2 4 2" xfId="4955"/>
    <cellStyle name="40% - Ênfase1 5 2 5" xfId="3391"/>
    <cellStyle name="40% - Ênfase1 5 3" xfId="461"/>
    <cellStyle name="40% - Ênfase1 5 3 2" xfId="1238"/>
    <cellStyle name="40% - Ênfase1 5 3 2 2" xfId="2803"/>
    <cellStyle name="40% - Ênfase1 5 3 2 2 2" xfId="5932"/>
    <cellStyle name="40% - Ênfase1 5 3 2 3" xfId="4368"/>
    <cellStyle name="40% - Ênfase1 5 3 3" xfId="2027"/>
    <cellStyle name="40% - Ênfase1 5 3 3 2" xfId="5156"/>
    <cellStyle name="40% - Ênfase1 5 3 4" xfId="3592"/>
    <cellStyle name="40% - Ênfase1 5 4" xfId="850"/>
    <cellStyle name="40% - Ênfase1 5 4 2" xfId="2415"/>
    <cellStyle name="40% - Ênfase1 5 4 2 2" xfId="5544"/>
    <cellStyle name="40% - Ênfase1 5 4 3" xfId="3980"/>
    <cellStyle name="40% - Ênfase1 5 5" xfId="1639"/>
    <cellStyle name="40% - Ênfase1 5 5 2" xfId="4768"/>
    <cellStyle name="40% - Ênfase1 5 6" xfId="3204"/>
    <cellStyle name="40% - Ênfase1 6" xfId="125"/>
    <cellStyle name="40% - Ênfase1 6 2" xfId="312"/>
    <cellStyle name="40% - Ênfase1 6 2 2" xfId="701"/>
    <cellStyle name="40% - Ênfase1 6 2 2 2" xfId="1478"/>
    <cellStyle name="40% - Ênfase1 6 2 2 2 2" xfId="3043"/>
    <cellStyle name="40% - Ênfase1 6 2 2 2 2 2" xfId="6172"/>
    <cellStyle name="40% - Ênfase1 6 2 2 2 3" xfId="4608"/>
    <cellStyle name="40% - Ênfase1 6 2 2 3" xfId="2267"/>
    <cellStyle name="40% - Ênfase1 6 2 2 3 2" xfId="5396"/>
    <cellStyle name="40% - Ênfase1 6 2 2 4" xfId="3832"/>
    <cellStyle name="40% - Ênfase1 6 2 3" xfId="1090"/>
    <cellStyle name="40% - Ênfase1 6 2 3 2" xfId="2655"/>
    <cellStyle name="40% - Ênfase1 6 2 3 2 2" xfId="5784"/>
    <cellStyle name="40% - Ênfase1 6 2 3 3" xfId="4220"/>
    <cellStyle name="40% - Ênfase1 6 2 4" xfId="1879"/>
    <cellStyle name="40% - Ênfase1 6 2 4 2" xfId="5008"/>
    <cellStyle name="40% - Ênfase1 6 2 5" xfId="3444"/>
    <cellStyle name="40% - Ênfase1 6 3" xfId="514"/>
    <cellStyle name="40% - Ênfase1 6 3 2" xfId="1291"/>
    <cellStyle name="40% - Ênfase1 6 3 2 2" xfId="2856"/>
    <cellStyle name="40% - Ênfase1 6 3 2 2 2" xfId="5985"/>
    <cellStyle name="40% - Ênfase1 6 3 2 3" xfId="4421"/>
    <cellStyle name="40% - Ênfase1 6 3 3" xfId="2080"/>
    <cellStyle name="40% - Ênfase1 6 3 3 2" xfId="5209"/>
    <cellStyle name="40% - Ênfase1 6 3 4" xfId="3645"/>
    <cellStyle name="40% - Ênfase1 6 4" xfId="903"/>
    <cellStyle name="40% - Ênfase1 6 4 2" xfId="2468"/>
    <cellStyle name="40% - Ênfase1 6 4 2 2" xfId="5597"/>
    <cellStyle name="40% - Ênfase1 6 4 3" xfId="4033"/>
    <cellStyle name="40% - Ênfase1 6 5" xfId="1692"/>
    <cellStyle name="40% - Ênfase1 6 5 2" xfId="4821"/>
    <cellStyle name="40% - Ênfase1 6 6" xfId="3257"/>
    <cellStyle name="40% - Ênfase1 7" xfId="139"/>
    <cellStyle name="40% - Ênfase1 7 2" xfId="326"/>
    <cellStyle name="40% - Ênfase1 7 2 2" xfId="715"/>
    <cellStyle name="40% - Ênfase1 7 2 2 2" xfId="1492"/>
    <cellStyle name="40% - Ênfase1 7 2 2 2 2" xfId="3057"/>
    <cellStyle name="40% - Ênfase1 7 2 2 2 2 2" xfId="6186"/>
    <cellStyle name="40% - Ênfase1 7 2 2 2 3" xfId="4622"/>
    <cellStyle name="40% - Ênfase1 7 2 2 3" xfId="2281"/>
    <cellStyle name="40% - Ênfase1 7 2 2 3 2" xfId="5410"/>
    <cellStyle name="40% - Ênfase1 7 2 2 4" xfId="3846"/>
    <cellStyle name="40% - Ênfase1 7 2 3" xfId="1104"/>
    <cellStyle name="40% - Ênfase1 7 2 3 2" xfId="2669"/>
    <cellStyle name="40% - Ênfase1 7 2 3 2 2" xfId="5798"/>
    <cellStyle name="40% - Ênfase1 7 2 3 3" xfId="4234"/>
    <cellStyle name="40% - Ênfase1 7 2 4" xfId="1893"/>
    <cellStyle name="40% - Ênfase1 7 2 4 2" xfId="5022"/>
    <cellStyle name="40% - Ênfase1 7 2 5" xfId="3458"/>
    <cellStyle name="40% - Ênfase1 7 3" xfId="528"/>
    <cellStyle name="40% - Ênfase1 7 3 2" xfId="1305"/>
    <cellStyle name="40% - Ênfase1 7 3 2 2" xfId="2870"/>
    <cellStyle name="40% - Ênfase1 7 3 2 2 2" xfId="5999"/>
    <cellStyle name="40% - Ênfase1 7 3 2 3" xfId="4435"/>
    <cellStyle name="40% - Ênfase1 7 3 3" xfId="2094"/>
    <cellStyle name="40% - Ênfase1 7 3 3 2" xfId="5223"/>
    <cellStyle name="40% - Ênfase1 7 3 4" xfId="3659"/>
    <cellStyle name="40% - Ênfase1 7 4" xfId="917"/>
    <cellStyle name="40% - Ênfase1 7 4 2" xfId="2482"/>
    <cellStyle name="40% - Ênfase1 7 4 2 2" xfId="5611"/>
    <cellStyle name="40% - Ênfase1 7 4 3" xfId="4047"/>
    <cellStyle name="40% - Ênfase1 7 5" xfId="1706"/>
    <cellStyle name="40% - Ênfase1 7 5 2" xfId="4835"/>
    <cellStyle name="40% - Ênfase1 7 6" xfId="3271"/>
    <cellStyle name="40% - Ênfase1 8" xfId="152"/>
    <cellStyle name="40% - Ênfase1 8 2" xfId="339"/>
    <cellStyle name="40% - Ênfase1 8 2 2" xfId="728"/>
    <cellStyle name="40% - Ênfase1 8 2 2 2" xfId="1505"/>
    <cellStyle name="40% - Ênfase1 8 2 2 2 2" xfId="3070"/>
    <cellStyle name="40% - Ênfase1 8 2 2 2 2 2" xfId="6199"/>
    <cellStyle name="40% - Ênfase1 8 2 2 2 3" xfId="4635"/>
    <cellStyle name="40% - Ênfase1 8 2 2 3" xfId="2294"/>
    <cellStyle name="40% - Ênfase1 8 2 2 3 2" xfId="5423"/>
    <cellStyle name="40% - Ênfase1 8 2 2 4" xfId="3859"/>
    <cellStyle name="40% - Ênfase1 8 2 3" xfId="1117"/>
    <cellStyle name="40% - Ênfase1 8 2 3 2" xfId="2682"/>
    <cellStyle name="40% - Ênfase1 8 2 3 2 2" xfId="5811"/>
    <cellStyle name="40% - Ênfase1 8 2 3 3" xfId="4247"/>
    <cellStyle name="40% - Ênfase1 8 2 4" xfId="1906"/>
    <cellStyle name="40% - Ênfase1 8 2 4 2" xfId="5035"/>
    <cellStyle name="40% - Ênfase1 8 2 5" xfId="3471"/>
    <cellStyle name="40% - Ênfase1 8 3" xfId="541"/>
    <cellStyle name="40% - Ênfase1 8 3 2" xfId="1318"/>
    <cellStyle name="40% - Ênfase1 8 3 2 2" xfId="2883"/>
    <cellStyle name="40% - Ênfase1 8 3 2 2 2" xfId="6012"/>
    <cellStyle name="40% - Ênfase1 8 3 2 3" xfId="4448"/>
    <cellStyle name="40% - Ênfase1 8 3 3" xfId="2107"/>
    <cellStyle name="40% - Ênfase1 8 3 3 2" xfId="5236"/>
    <cellStyle name="40% - Ênfase1 8 3 4" xfId="3672"/>
    <cellStyle name="40% - Ênfase1 8 4" xfId="930"/>
    <cellStyle name="40% - Ênfase1 8 4 2" xfId="2495"/>
    <cellStyle name="40% - Ênfase1 8 4 2 2" xfId="5624"/>
    <cellStyle name="40% - Ênfase1 8 4 3" xfId="4060"/>
    <cellStyle name="40% - Ênfase1 8 5" xfId="1719"/>
    <cellStyle name="40% - Ênfase1 8 5 2" xfId="4848"/>
    <cellStyle name="40% - Ênfase1 8 6" xfId="3284"/>
    <cellStyle name="40% - Ênfase1 9" xfId="165"/>
    <cellStyle name="40% - Ênfase1 9 2" xfId="352"/>
    <cellStyle name="40% - Ênfase1 9 2 2" xfId="741"/>
    <cellStyle name="40% - Ênfase1 9 2 2 2" xfId="1518"/>
    <cellStyle name="40% - Ênfase1 9 2 2 2 2" xfId="3083"/>
    <cellStyle name="40% - Ênfase1 9 2 2 2 2 2" xfId="6212"/>
    <cellStyle name="40% - Ênfase1 9 2 2 2 3" xfId="4648"/>
    <cellStyle name="40% - Ênfase1 9 2 2 3" xfId="2307"/>
    <cellStyle name="40% - Ênfase1 9 2 2 3 2" xfId="5436"/>
    <cellStyle name="40% - Ênfase1 9 2 2 4" xfId="3872"/>
    <cellStyle name="40% - Ênfase1 9 2 3" xfId="1130"/>
    <cellStyle name="40% - Ênfase1 9 2 3 2" xfId="2695"/>
    <cellStyle name="40% - Ênfase1 9 2 3 2 2" xfId="5824"/>
    <cellStyle name="40% - Ênfase1 9 2 3 3" xfId="4260"/>
    <cellStyle name="40% - Ênfase1 9 2 4" xfId="1919"/>
    <cellStyle name="40% - Ênfase1 9 2 4 2" xfId="5048"/>
    <cellStyle name="40% - Ênfase1 9 2 5" xfId="3484"/>
    <cellStyle name="40% - Ênfase1 9 3" xfId="554"/>
    <cellStyle name="40% - Ênfase1 9 3 2" xfId="1331"/>
    <cellStyle name="40% - Ênfase1 9 3 2 2" xfId="2896"/>
    <cellStyle name="40% - Ênfase1 9 3 2 2 2" xfId="6025"/>
    <cellStyle name="40% - Ênfase1 9 3 2 3" xfId="4461"/>
    <cellStyle name="40% - Ênfase1 9 3 3" xfId="2120"/>
    <cellStyle name="40% - Ênfase1 9 3 3 2" xfId="5249"/>
    <cellStyle name="40% - Ênfase1 9 3 4" xfId="3685"/>
    <cellStyle name="40% - Ênfase1 9 4" xfId="943"/>
    <cellStyle name="40% - Ênfase1 9 4 2" xfId="2508"/>
    <cellStyle name="40% - Ênfase1 9 4 2 2" xfId="5637"/>
    <cellStyle name="40% - Ênfase1 9 4 3" xfId="4073"/>
    <cellStyle name="40% - Ênfase1 9 5" xfId="1732"/>
    <cellStyle name="40% - Ênfase1 9 5 2" xfId="4861"/>
    <cellStyle name="40% - Ênfase1 9 6" xfId="3297"/>
    <cellStyle name="40% - Ênfase2" xfId="24" builtinId="35" customBuiltin="1"/>
    <cellStyle name="40% - Ênfase2 10" xfId="181"/>
    <cellStyle name="40% - Ênfase2 10 2" xfId="368"/>
    <cellStyle name="40% - Ênfase2 10 2 2" xfId="757"/>
    <cellStyle name="40% - Ênfase2 10 2 2 2" xfId="1534"/>
    <cellStyle name="40% - Ênfase2 10 2 2 2 2" xfId="3099"/>
    <cellStyle name="40% - Ênfase2 10 2 2 2 2 2" xfId="6228"/>
    <cellStyle name="40% - Ênfase2 10 2 2 2 3" xfId="4664"/>
    <cellStyle name="40% - Ênfase2 10 2 2 3" xfId="2323"/>
    <cellStyle name="40% - Ênfase2 10 2 2 3 2" xfId="5452"/>
    <cellStyle name="40% - Ênfase2 10 2 2 4" xfId="3888"/>
    <cellStyle name="40% - Ênfase2 10 2 3" xfId="1146"/>
    <cellStyle name="40% - Ênfase2 10 2 3 2" xfId="2711"/>
    <cellStyle name="40% - Ênfase2 10 2 3 2 2" xfId="5840"/>
    <cellStyle name="40% - Ênfase2 10 2 3 3" xfId="4276"/>
    <cellStyle name="40% - Ênfase2 10 2 4" xfId="1935"/>
    <cellStyle name="40% - Ênfase2 10 2 4 2" xfId="5064"/>
    <cellStyle name="40% - Ênfase2 10 2 5" xfId="3500"/>
    <cellStyle name="40% - Ênfase2 10 3" xfId="570"/>
    <cellStyle name="40% - Ênfase2 10 3 2" xfId="1347"/>
    <cellStyle name="40% - Ênfase2 10 3 2 2" xfId="2912"/>
    <cellStyle name="40% - Ênfase2 10 3 2 2 2" xfId="6041"/>
    <cellStyle name="40% - Ênfase2 10 3 2 3" xfId="4477"/>
    <cellStyle name="40% - Ênfase2 10 3 3" xfId="2136"/>
    <cellStyle name="40% - Ênfase2 10 3 3 2" xfId="5265"/>
    <cellStyle name="40% - Ênfase2 10 3 4" xfId="3701"/>
    <cellStyle name="40% - Ênfase2 10 4" xfId="959"/>
    <cellStyle name="40% - Ênfase2 10 4 2" xfId="2524"/>
    <cellStyle name="40% - Ênfase2 10 4 2 2" xfId="5653"/>
    <cellStyle name="40% - Ênfase2 10 4 3" xfId="4089"/>
    <cellStyle name="40% - Ênfase2 10 5" xfId="1748"/>
    <cellStyle name="40% - Ênfase2 10 5 2" xfId="4877"/>
    <cellStyle name="40% - Ênfase2 10 6" xfId="3313"/>
    <cellStyle name="40% - Ênfase2 11" xfId="195"/>
    <cellStyle name="40% - Ênfase2 11 2" xfId="382"/>
    <cellStyle name="40% - Ênfase2 11 2 2" xfId="771"/>
    <cellStyle name="40% - Ênfase2 11 2 2 2" xfId="1548"/>
    <cellStyle name="40% - Ênfase2 11 2 2 2 2" xfId="3113"/>
    <cellStyle name="40% - Ênfase2 11 2 2 2 2 2" xfId="6242"/>
    <cellStyle name="40% - Ênfase2 11 2 2 2 3" xfId="4678"/>
    <cellStyle name="40% - Ênfase2 11 2 2 3" xfId="2337"/>
    <cellStyle name="40% - Ênfase2 11 2 2 3 2" xfId="5466"/>
    <cellStyle name="40% - Ênfase2 11 2 2 4" xfId="3902"/>
    <cellStyle name="40% - Ênfase2 11 2 3" xfId="1160"/>
    <cellStyle name="40% - Ênfase2 11 2 3 2" xfId="2725"/>
    <cellStyle name="40% - Ênfase2 11 2 3 2 2" xfId="5854"/>
    <cellStyle name="40% - Ênfase2 11 2 3 3" xfId="4290"/>
    <cellStyle name="40% - Ênfase2 11 2 4" xfId="1949"/>
    <cellStyle name="40% - Ênfase2 11 2 4 2" xfId="5078"/>
    <cellStyle name="40% - Ênfase2 11 2 5" xfId="3514"/>
    <cellStyle name="40% - Ênfase2 11 3" xfId="584"/>
    <cellStyle name="40% - Ênfase2 11 3 2" xfId="1361"/>
    <cellStyle name="40% - Ênfase2 11 3 2 2" xfId="2926"/>
    <cellStyle name="40% - Ênfase2 11 3 2 2 2" xfId="6055"/>
    <cellStyle name="40% - Ênfase2 11 3 2 3" xfId="4491"/>
    <cellStyle name="40% - Ênfase2 11 3 3" xfId="2150"/>
    <cellStyle name="40% - Ênfase2 11 3 3 2" xfId="5279"/>
    <cellStyle name="40% - Ênfase2 11 3 4" xfId="3715"/>
    <cellStyle name="40% - Ênfase2 11 4" xfId="973"/>
    <cellStyle name="40% - Ênfase2 11 4 2" xfId="2538"/>
    <cellStyle name="40% - Ênfase2 11 4 2 2" xfId="5667"/>
    <cellStyle name="40% - Ênfase2 11 4 3" xfId="4103"/>
    <cellStyle name="40% - Ênfase2 11 5" xfId="1762"/>
    <cellStyle name="40% - Ênfase2 11 5 2" xfId="4891"/>
    <cellStyle name="40% - Ênfase2 11 6" xfId="3327"/>
    <cellStyle name="40% - Ênfase2 12" xfId="221"/>
    <cellStyle name="40% - Ênfase2 12 2" xfId="610"/>
    <cellStyle name="40% - Ênfase2 12 2 2" xfId="1387"/>
    <cellStyle name="40% - Ênfase2 12 2 2 2" xfId="2952"/>
    <cellStyle name="40% - Ênfase2 12 2 2 2 2" xfId="6081"/>
    <cellStyle name="40% - Ênfase2 12 2 2 3" xfId="4517"/>
    <cellStyle name="40% - Ênfase2 12 2 3" xfId="2176"/>
    <cellStyle name="40% - Ênfase2 12 2 3 2" xfId="5305"/>
    <cellStyle name="40% - Ênfase2 12 2 4" xfId="3741"/>
    <cellStyle name="40% - Ênfase2 12 3" xfId="999"/>
    <cellStyle name="40% - Ênfase2 12 3 2" xfId="2564"/>
    <cellStyle name="40% - Ênfase2 12 3 2 2" xfId="5693"/>
    <cellStyle name="40% - Ênfase2 12 3 3" xfId="4129"/>
    <cellStyle name="40% - Ênfase2 12 4" xfId="1788"/>
    <cellStyle name="40% - Ênfase2 12 4 2" xfId="4917"/>
    <cellStyle name="40% - Ênfase2 12 5" xfId="3353"/>
    <cellStyle name="40% - Ênfase2 13" xfId="395"/>
    <cellStyle name="40% - Ênfase2 13 2" xfId="784"/>
    <cellStyle name="40% - Ênfase2 13 2 2" xfId="1561"/>
    <cellStyle name="40% - Ênfase2 13 2 2 2" xfId="3126"/>
    <cellStyle name="40% - Ênfase2 13 2 2 2 2" xfId="6255"/>
    <cellStyle name="40% - Ênfase2 13 2 2 3" xfId="4691"/>
    <cellStyle name="40% - Ênfase2 13 2 3" xfId="2350"/>
    <cellStyle name="40% - Ênfase2 13 2 3 2" xfId="5479"/>
    <cellStyle name="40% - Ênfase2 13 2 4" xfId="3915"/>
    <cellStyle name="40% - Ênfase2 13 3" xfId="1173"/>
    <cellStyle name="40% - Ênfase2 13 3 2" xfId="2738"/>
    <cellStyle name="40% - Ênfase2 13 3 2 2" xfId="5867"/>
    <cellStyle name="40% - Ênfase2 13 3 3" xfId="4303"/>
    <cellStyle name="40% - Ênfase2 13 4" xfId="1962"/>
    <cellStyle name="40% - Ênfase2 13 4 2" xfId="5091"/>
    <cellStyle name="40% - Ênfase2 13 5" xfId="3527"/>
    <cellStyle name="40% - Ênfase2 14" xfId="208"/>
    <cellStyle name="40% - Ênfase2 14 2" xfId="597"/>
    <cellStyle name="40% - Ênfase2 14 2 2" xfId="1374"/>
    <cellStyle name="40% - Ênfase2 14 2 2 2" xfId="2939"/>
    <cellStyle name="40% - Ênfase2 14 2 2 2 2" xfId="6068"/>
    <cellStyle name="40% - Ênfase2 14 2 2 3" xfId="4504"/>
    <cellStyle name="40% - Ênfase2 14 2 3" xfId="2163"/>
    <cellStyle name="40% - Ênfase2 14 2 3 2" xfId="5292"/>
    <cellStyle name="40% - Ênfase2 14 2 4" xfId="3728"/>
    <cellStyle name="40% - Ênfase2 14 3" xfId="986"/>
    <cellStyle name="40% - Ênfase2 14 3 2" xfId="2551"/>
    <cellStyle name="40% - Ênfase2 14 3 2 2" xfId="5680"/>
    <cellStyle name="40% - Ênfase2 14 3 3" xfId="4116"/>
    <cellStyle name="40% - Ênfase2 14 4" xfId="1775"/>
    <cellStyle name="40% - Ênfase2 14 4 2" xfId="4904"/>
    <cellStyle name="40% - Ênfase2 14 5" xfId="3340"/>
    <cellStyle name="40% - Ênfase2 15" xfId="408"/>
    <cellStyle name="40% - Ênfase2 15 2" xfId="797"/>
    <cellStyle name="40% - Ênfase2 15 2 2" xfId="1574"/>
    <cellStyle name="40% - Ênfase2 15 2 2 2" xfId="3139"/>
    <cellStyle name="40% - Ênfase2 15 2 2 2 2" xfId="6268"/>
    <cellStyle name="40% - Ênfase2 15 2 2 3" xfId="4704"/>
    <cellStyle name="40% - Ênfase2 15 2 3" xfId="2363"/>
    <cellStyle name="40% - Ênfase2 15 2 3 2" xfId="5492"/>
    <cellStyle name="40% - Ênfase2 15 2 4" xfId="3928"/>
    <cellStyle name="40% - Ênfase2 15 3" xfId="1186"/>
    <cellStyle name="40% - Ênfase2 15 3 2" xfId="2751"/>
    <cellStyle name="40% - Ênfase2 15 3 2 2" xfId="5880"/>
    <cellStyle name="40% - Ênfase2 15 3 3" xfId="4316"/>
    <cellStyle name="40% - Ênfase2 15 4" xfId="1975"/>
    <cellStyle name="40% - Ênfase2 15 4 2" xfId="5104"/>
    <cellStyle name="40% - Ênfase2 15 5" xfId="3540"/>
    <cellStyle name="40% - Ênfase2 16" xfId="422"/>
    <cellStyle name="40% - Ênfase2 16 2" xfId="1200"/>
    <cellStyle name="40% - Ênfase2 16 2 2" xfId="2765"/>
    <cellStyle name="40% - Ênfase2 16 2 2 2" xfId="5894"/>
    <cellStyle name="40% - Ênfase2 16 2 3" xfId="4330"/>
    <cellStyle name="40% - Ênfase2 16 3" xfId="1989"/>
    <cellStyle name="40% - Ênfase2 16 3 2" xfId="5118"/>
    <cellStyle name="40% - Ênfase2 16 4" xfId="3554"/>
    <cellStyle name="40% - Ênfase2 17" xfId="811"/>
    <cellStyle name="40% - Ênfase2 17 2" xfId="2377"/>
    <cellStyle name="40% - Ênfase2 17 2 2" xfId="5506"/>
    <cellStyle name="40% - Ênfase2 17 3" xfId="3942"/>
    <cellStyle name="40% - Ênfase2 18" xfId="1587"/>
    <cellStyle name="40% - Ênfase2 18 2" xfId="4717"/>
    <cellStyle name="40% - Ênfase2 19" xfId="1601"/>
    <cellStyle name="40% - Ênfase2 19 2" xfId="4730"/>
    <cellStyle name="40% - Ênfase2 2" xfId="47"/>
    <cellStyle name="40% - Ênfase2 2 2" xfId="101"/>
    <cellStyle name="40% - Ênfase2 2 2 2" xfId="288"/>
    <cellStyle name="40% - Ênfase2 2 2 2 2" xfId="677"/>
    <cellStyle name="40% - Ênfase2 2 2 2 2 2" xfId="1454"/>
    <cellStyle name="40% - Ênfase2 2 2 2 2 2 2" xfId="3019"/>
    <cellStyle name="40% - Ênfase2 2 2 2 2 2 2 2" xfId="6148"/>
    <cellStyle name="40% - Ênfase2 2 2 2 2 2 3" xfId="4584"/>
    <cellStyle name="40% - Ênfase2 2 2 2 2 3" xfId="2243"/>
    <cellStyle name="40% - Ênfase2 2 2 2 2 3 2" xfId="5372"/>
    <cellStyle name="40% - Ênfase2 2 2 2 2 4" xfId="3808"/>
    <cellStyle name="40% - Ênfase2 2 2 2 3" xfId="1066"/>
    <cellStyle name="40% - Ênfase2 2 2 2 3 2" xfId="2631"/>
    <cellStyle name="40% - Ênfase2 2 2 2 3 2 2" xfId="5760"/>
    <cellStyle name="40% - Ênfase2 2 2 2 3 3" xfId="4196"/>
    <cellStyle name="40% - Ênfase2 2 2 2 4" xfId="1855"/>
    <cellStyle name="40% - Ênfase2 2 2 2 4 2" xfId="4984"/>
    <cellStyle name="40% - Ênfase2 2 2 2 5" xfId="3420"/>
    <cellStyle name="40% - Ênfase2 2 2 3" xfId="490"/>
    <cellStyle name="40% - Ênfase2 2 2 3 2" xfId="1267"/>
    <cellStyle name="40% - Ênfase2 2 2 3 2 2" xfId="2832"/>
    <cellStyle name="40% - Ênfase2 2 2 3 2 2 2" xfId="5961"/>
    <cellStyle name="40% - Ênfase2 2 2 3 2 3" xfId="4397"/>
    <cellStyle name="40% - Ênfase2 2 2 3 3" xfId="2056"/>
    <cellStyle name="40% - Ênfase2 2 2 3 3 2" xfId="5185"/>
    <cellStyle name="40% - Ênfase2 2 2 3 4" xfId="3621"/>
    <cellStyle name="40% - Ênfase2 2 2 4" xfId="879"/>
    <cellStyle name="40% - Ênfase2 2 2 4 2" xfId="2444"/>
    <cellStyle name="40% - Ênfase2 2 2 4 2 2" xfId="5573"/>
    <cellStyle name="40% - Ênfase2 2 2 4 3" xfId="4009"/>
    <cellStyle name="40% - Ênfase2 2 2 5" xfId="1668"/>
    <cellStyle name="40% - Ênfase2 2 2 5 2" xfId="4797"/>
    <cellStyle name="40% - Ênfase2 2 2 6" xfId="3233"/>
    <cellStyle name="40% - Ênfase2 2 3" xfId="235"/>
    <cellStyle name="40% - Ênfase2 2 3 2" xfId="624"/>
    <cellStyle name="40% - Ênfase2 2 3 2 2" xfId="1401"/>
    <cellStyle name="40% - Ênfase2 2 3 2 2 2" xfId="2966"/>
    <cellStyle name="40% - Ênfase2 2 3 2 2 2 2" xfId="6095"/>
    <cellStyle name="40% - Ênfase2 2 3 2 2 3" xfId="4531"/>
    <cellStyle name="40% - Ênfase2 2 3 2 3" xfId="2190"/>
    <cellStyle name="40% - Ênfase2 2 3 2 3 2" xfId="5319"/>
    <cellStyle name="40% - Ênfase2 2 3 2 4" xfId="3755"/>
    <cellStyle name="40% - Ênfase2 2 3 3" xfId="1013"/>
    <cellStyle name="40% - Ênfase2 2 3 3 2" xfId="2578"/>
    <cellStyle name="40% - Ênfase2 2 3 3 2 2" xfId="5707"/>
    <cellStyle name="40% - Ênfase2 2 3 3 3" xfId="4143"/>
    <cellStyle name="40% - Ênfase2 2 3 4" xfId="1802"/>
    <cellStyle name="40% - Ênfase2 2 3 4 2" xfId="4931"/>
    <cellStyle name="40% - Ênfase2 2 3 5" xfId="3367"/>
    <cellStyle name="40% - Ênfase2 2 4" xfId="437"/>
    <cellStyle name="40% - Ênfase2 2 4 2" xfId="1214"/>
    <cellStyle name="40% - Ênfase2 2 4 2 2" xfId="2779"/>
    <cellStyle name="40% - Ênfase2 2 4 2 2 2" xfId="5908"/>
    <cellStyle name="40% - Ênfase2 2 4 2 3" xfId="4344"/>
    <cellStyle name="40% - Ênfase2 2 4 3" xfId="2003"/>
    <cellStyle name="40% - Ênfase2 2 4 3 2" xfId="5132"/>
    <cellStyle name="40% - Ênfase2 2 4 4" xfId="3568"/>
    <cellStyle name="40% - Ênfase2 2 5" xfId="826"/>
    <cellStyle name="40% - Ênfase2 2 5 2" xfId="2391"/>
    <cellStyle name="40% - Ênfase2 2 5 2 2" xfId="5520"/>
    <cellStyle name="40% - Ênfase2 2 5 3" xfId="3956"/>
    <cellStyle name="40% - Ênfase2 2 6" xfId="1615"/>
    <cellStyle name="40% - Ênfase2 2 6 2" xfId="4744"/>
    <cellStyle name="40% - Ênfase2 2 7" xfId="3180"/>
    <cellStyle name="40% - Ênfase2 20" xfId="3166"/>
    <cellStyle name="40% - Ênfase2 21" xfId="3152"/>
    <cellStyle name="40% - Ênfase2 22" xfId="6282"/>
    <cellStyle name="40% - Ênfase2 3" xfId="60"/>
    <cellStyle name="40% - Ênfase2 3 2" xfId="114"/>
    <cellStyle name="40% - Ênfase2 3 2 2" xfId="301"/>
    <cellStyle name="40% - Ênfase2 3 2 2 2" xfId="690"/>
    <cellStyle name="40% - Ênfase2 3 2 2 2 2" xfId="1467"/>
    <cellStyle name="40% - Ênfase2 3 2 2 2 2 2" xfId="3032"/>
    <cellStyle name="40% - Ênfase2 3 2 2 2 2 2 2" xfId="6161"/>
    <cellStyle name="40% - Ênfase2 3 2 2 2 2 3" xfId="4597"/>
    <cellStyle name="40% - Ênfase2 3 2 2 2 3" xfId="2256"/>
    <cellStyle name="40% - Ênfase2 3 2 2 2 3 2" xfId="5385"/>
    <cellStyle name="40% - Ênfase2 3 2 2 2 4" xfId="3821"/>
    <cellStyle name="40% - Ênfase2 3 2 2 3" xfId="1079"/>
    <cellStyle name="40% - Ênfase2 3 2 2 3 2" xfId="2644"/>
    <cellStyle name="40% - Ênfase2 3 2 2 3 2 2" xfId="5773"/>
    <cellStyle name="40% - Ênfase2 3 2 2 3 3" xfId="4209"/>
    <cellStyle name="40% - Ênfase2 3 2 2 4" xfId="1868"/>
    <cellStyle name="40% - Ênfase2 3 2 2 4 2" xfId="4997"/>
    <cellStyle name="40% - Ênfase2 3 2 2 5" xfId="3433"/>
    <cellStyle name="40% - Ênfase2 3 2 3" xfId="503"/>
    <cellStyle name="40% - Ênfase2 3 2 3 2" xfId="1280"/>
    <cellStyle name="40% - Ênfase2 3 2 3 2 2" xfId="2845"/>
    <cellStyle name="40% - Ênfase2 3 2 3 2 2 2" xfId="5974"/>
    <cellStyle name="40% - Ênfase2 3 2 3 2 3" xfId="4410"/>
    <cellStyle name="40% - Ênfase2 3 2 3 3" xfId="2069"/>
    <cellStyle name="40% - Ênfase2 3 2 3 3 2" xfId="5198"/>
    <cellStyle name="40% - Ênfase2 3 2 3 4" xfId="3634"/>
    <cellStyle name="40% - Ênfase2 3 2 4" xfId="892"/>
    <cellStyle name="40% - Ênfase2 3 2 4 2" xfId="2457"/>
    <cellStyle name="40% - Ênfase2 3 2 4 2 2" xfId="5586"/>
    <cellStyle name="40% - Ênfase2 3 2 4 3" xfId="4022"/>
    <cellStyle name="40% - Ênfase2 3 2 5" xfId="1681"/>
    <cellStyle name="40% - Ênfase2 3 2 5 2" xfId="4810"/>
    <cellStyle name="40% - Ênfase2 3 2 6" xfId="3246"/>
    <cellStyle name="40% - Ênfase2 3 3" xfId="248"/>
    <cellStyle name="40% - Ênfase2 3 3 2" xfId="637"/>
    <cellStyle name="40% - Ênfase2 3 3 2 2" xfId="1414"/>
    <cellStyle name="40% - Ênfase2 3 3 2 2 2" xfId="2979"/>
    <cellStyle name="40% - Ênfase2 3 3 2 2 2 2" xfId="6108"/>
    <cellStyle name="40% - Ênfase2 3 3 2 2 3" xfId="4544"/>
    <cellStyle name="40% - Ênfase2 3 3 2 3" xfId="2203"/>
    <cellStyle name="40% - Ênfase2 3 3 2 3 2" xfId="5332"/>
    <cellStyle name="40% - Ênfase2 3 3 2 4" xfId="3768"/>
    <cellStyle name="40% - Ênfase2 3 3 3" xfId="1026"/>
    <cellStyle name="40% - Ênfase2 3 3 3 2" xfId="2591"/>
    <cellStyle name="40% - Ênfase2 3 3 3 2 2" xfId="5720"/>
    <cellStyle name="40% - Ênfase2 3 3 3 3" xfId="4156"/>
    <cellStyle name="40% - Ênfase2 3 3 4" xfId="1815"/>
    <cellStyle name="40% - Ênfase2 3 3 4 2" xfId="4944"/>
    <cellStyle name="40% - Ênfase2 3 3 5" xfId="3380"/>
    <cellStyle name="40% - Ênfase2 3 4" xfId="450"/>
    <cellStyle name="40% - Ênfase2 3 4 2" xfId="1227"/>
    <cellStyle name="40% - Ênfase2 3 4 2 2" xfId="2792"/>
    <cellStyle name="40% - Ênfase2 3 4 2 2 2" xfId="5921"/>
    <cellStyle name="40% - Ênfase2 3 4 2 3" xfId="4357"/>
    <cellStyle name="40% - Ênfase2 3 4 3" xfId="2016"/>
    <cellStyle name="40% - Ênfase2 3 4 3 2" xfId="5145"/>
    <cellStyle name="40% - Ênfase2 3 4 4" xfId="3581"/>
    <cellStyle name="40% - Ênfase2 3 5" xfId="839"/>
    <cellStyle name="40% - Ênfase2 3 5 2" xfId="2404"/>
    <cellStyle name="40% - Ênfase2 3 5 2 2" xfId="5533"/>
    <cellStyle name="40% - Ênfase2 3 5 3" xfId="3969"/>
    <cellStyle name="40% - Ênfase2 3 6" xfId="1628"/>
    <cellStyle name="40% - Ênfase2 3 6 2" xfId="4757"/>
    <cellStyle name="40% - Ênfase2 3 7" xfId="3193"/>
    <cellStyle name="40% - Ênfase2 4" xfId="87"/>
    <cellStyle name="40% - Ênfase2 4 2" xfId="274"/>
    <cellStyle name="40% - Ênfase2 4 2 2" xfId="663"/>
    <cellStyle name="40% - Ênfase2 4 2 2 2" xfId="1440"/>
    <cellStyle name="40% - Ênfase2 4 2 2 2 2" xfId="3005"/>
    <cellStyle name="40% - Ênfase2 4 2 2 2 2 2" xfId="6134"/>
    <cellStyle name="40% - Ênfase2 4 2 2 2 3" xfId="4570"/>
    <cellStyle name="40% - Ênfase2 4 2 2 3" xfId="2229"/>
    <cellStyle name="40% - Ênfase2 4 2 2 3 2" xfId="5358"/>
    <cellStyle name="40% - Ênfase2 4 2 2 4" xfId="3794"/>
    <cellStyle name="40% - Ênfase2 4 2 3" xfId="1052"/>
    <cellStyle name="40% - Ênfase2 4 2 3 2" xfId="2617"/>
    <cellStyle name="40% - Ênfase2 4 2 3 2 2" xfId="5746"/>
    <cellStyle name="40% - Ênfase2 4 2 3 3" xfId="4182"/>
    <cellStyle name="40% - Ênfase2 4 2 4" xfId="1841"/>
    <cellStyle name="40% - Ênfase2 4 2 4 2" xfId="4970"/>
    <cellStyle name="40% - Ênfase2 4 2 5" xfId="3406"/>
    <cellStyle name="40% - Ênfase2 4 3" xfId="476"/>
    <cellStyle name="40% - Ênfase2 4 3 2" xfId="1253"/>
    <cellStyle name="40% - Ênfase2 4 3 2 2" xfId="2818"/>
    <cellStyle name="40% - Ênfase2 4 3 2 2 2" xfId="5947"/>
    <cellStyle name="40% - Ênfase2 4 3 2 3" xfId="4383"/>
    <cellStyle name="40% - Ênfase2 4 3 3" xfId="2042"/>
    <cellStyle name="40% - Ênfase2 4 3 3 2" xfId="5171"/>
    <cellStyle name="40% - Ênfase2 4 3 4" xfId="3607"/>
    <cellStyle name="40% - Ênfase2 4 4" xfId="865"/>
    <cellStyle name="40% - Ênfase2 4 4 2" xfId="2430"/>
    <cellStyle name="40% - Ênfase2 4 4 2 2" xfId="5559"/>
    <cellStyle name="40% - Ênfase2 4 4 3" xfId="3995"/>
    <cellStyle name="40% - Ênfase2 4 5" xfId="1654"/>
    <cellStyle name="40% - Ênfase2 4 5 2" xfId="4783"/>
    <cellStyle name="40% - Ênfase2 4 6" xfId="3219"/>
    <cellStyle name="40% - Ênfase2 5" xfId="73"/>
    <cellStyle name="40% - Ênfase2 5 2" xfId="261"/>
    <cellStyle name="40% - Ênfase2 5 2 2" xfId="650"/>
    <cellStyle name="40% - Ênfase2 5 2 2 2" xfId="1427"/>
    <cellStyle name="40% - Ênfase2 5 2 2 2 2" xfId="2992"/>
    <cellStyle name="40% - Ênfase2 5 2 2 2 2 2" xfId="6121"/>
    <cellStyle name="40% - Ênfase2 5 2 2 2 3" xfId="4557"/>
    <cellStyle name="40% - Ênfase2 5 2 2 3" xfId="2216"/>
    <cellStyle name="40% - Ênfase2 5 2 2 3 2" xfId="5345"/>
    <cellStyle name="40% - Ênfase2 5 2 2 4" xfId="3781"/>
    <cellStyle name="40% - Ênfase2 5 2 3" xfId="1039"/>
    <cellStyle name="40% - Ênfase2 5 2 3 2" xfId="2604"/>
    <cellStyle name="40% - Ênfase2 5 2 3 2 2" xfId="5733"/>
    <cellStyle name="40% - Ênfase2 5 2 3 3" xfId="4169"/>
    <cellStyle name="40% - Ênfase2 5 2 4" xfId="1828"/>
    <cellStyle name="40% - Ênfase2 5 2 4 2" xfId="4957"/>
    <cellStyle name="40% - Ênfase2 5 2 5" xfId="3393"/>
    <cellStyle name="40% - Ênfase2 5 3" xfId="463"/>
    <cellStyle name="40% - Ênfase2 5 3 2" xfId="1240"/>
    <cellStyle name="40% - Ênfase2 5 3 2 2" xfId="2805"/>
    <cellStyle name="40% - Ênfase2 5 3 2 2 2" xfId="5934"/>
    <cellStyle name="40% - Ênfase2 5 3 2 3" xfId="4370"/>
    <cellStyle name="40% - Ênfase2 5 3 3" xfId="2029"/>
    <cellStyle name="40% - Ênfase2 5 3 3 2" xfId="5158"/>
    <cellStyle name="40% - Ênfase2 5 3 4" xfId="3594"/>
    <cellStyle name="40% - Ênfase2 5 4" xfId="852"/>
    <cellStyle name="40% - Ênfase2 5 4 2" xfId="2417"/>
    <cellStyle name="40% - Ênfase2 5 4 2 2" xfId="5546"/>
    <cellStyle name="40% - Ênfase2 5 4 3" xfId="3982"/>
    <cellStyle name="40% - Ênfase2 5 5" xfId="1641"/>
    <cellStyle name="40% - Ênfase2 5 5 2" xfId="4770"/>
    <cellStyle name="40% - Ênfase2 5 6" xfId="3206"/>
    <cellStyle name="40% - Ênfase2 6" xfId="127"/>
    <cellStyle name="40% - Ênfase2 6 2" xfId="314"/>
    <cellStyle name="40% - Ênfase2 6 2 2" xfId="703"/>
    <cellStyle name="40% - Ênfase2 6 2 2 2" xfId="1480"/>
    <cellStyle name="40% - Ênfase2 6 2 2 2 2" xfId="3045"/>
    <cellStyle name="40% - Ênfase2 6 2 2 2 2 2" xfId="6174"/>
    <cellStyle name="40% - Ênfase2 6 2 2 2 3" xfId="4610"/>
    <cellStyle name="40% - Ênfase2 6 2 2 3" xfId="2269"/>
    <cellStyle name="40% - Ênfase2 6 2 2 3 2" xfId="5398"/>
    <cellStyle name="40% - Ênfase2 6 2 2 4" xfId="3834"/>
    <cellStyle name="40% - Ênfase2 6 2 3" xfId="1092"/>
    <cellStyle name="40% - Ênfase2 6 2 3 2" xfId="2657"/>
    <cellStyle name="40% - Ênfase2 6 2 3 2 2" xfId="5786"/>
    <cellStyle name="40% - Ênfase2 6 2 3 3" xfId="4222"/>
    <cellStyle name="40% - Ênfase2 6 2 4" xfId="1881"/>
    <cellStyle name="40% - Ênfase2 6 2 4 2" xfId="5010"/>
    <cellStyle name="40% - Ênfase2 6 2 5" xfId="3446"/>
    <cellStyle name="40% - Ênfase2 6 3" xfId="516"/>
    <cellStyle name="40% - Ênfase2 6 3 2" xfId="1293"/>
    <cellStyle name="40% - Ênfase2 6 3 2 2" xfId="2858"/>
    <cellStyle name="40% - Ênfase2 6 3 2 2 2" xfId="5987"/>
    <cellStyle name="40% - Ênfase2 6 3 2 3" xfId="4423"/>
    <cellStyle name="40% - Ênfase2 6 3 3" xfId="2082"/>
    <cellStyle name="40% - Ênfase2 6 3 3 2" xfId="5211"/>
    <cellStyle name="40% - Ênfase2 6 3 4" xfId="3647"/>
    <cellStyle name="40% - Ênfase2 6 4" xfId="905"/>
    <cellStyle name="40% - Ênfase2 6 4 2" xfId="2470"/>
    <cellStyle name="40% - Ênfase2 6 4 2 2" xfId="5599"/>
    <cellStyle name="40% - Ênfase2 6 4 3" xfId="4035"/>
    <cellStyle name="40% - Ênfase2 6 5" xfId="1694"/>
    <cellStyle name="40% - Ênfase2 6 5 2" xfId="4823"/>
    <cellStyle name="40% - Ênfase2 6 6" xfId="3259"/>
    <cellStyle name="40% - Ênfase2 7" xfId="141"/>
    <cellStyle name="40% - Ênfase2 7 2" xfId="328"/>
    <cellStyle name="40% - Ênfase2 7 2 2" xfId="717"/>
    <cellStyle name="40% - Ênfase2 7 2 2 2" xfId="1494"/>
    <cellStyle name="40% - Ênfase2 7 2 2 2 2" xfId="3059"/>
    <cellStyle name="40% - Ênfase2 7 2 2 2 2 2" xfId="6188"/>
    <cellStyle name="40% - Ênfase2 7 2 2 2 3" xfId="4624"/>
    <cellStyle name="40% - Ênfase2 7 2 2 3" xfId="2283"/>
    <cellStyle name="40% - Ênfase2 7 2 2 3 2" xfId="5412"/>
    <cellStyle name="40% - Ênfase2 7 2 2 4" xfId="3848"/>
    <cellStyle name="40% - Ênfase2 7 2 3" xfId="1106"/>
    <cellStyle name="40% - Ênfase2 7 2 3 2" xfId="2671"/>
    <cellStyle name="40% - Ênfase2 7 2 3 2 2" xfId="5800"/>
    <cellStyle name="40% - Ênfase2 7 2 3 3" xfId="4236"/>
    <cellStyle name="40% - Ênfase2 7 2 4" xfId="1895"/>
    <cellStyle name="40% - Ênfase2 7 2 4 2" xfId="5024"/>
    <cellStyle name="40% - Ênfase2 7 2 5" xfId="3460"/>
    <cellStyle name="40% - Ênfase2 7 3" xfId="530"/>
    <cellStyle name="40% - Ênfase2 7 3 2" xfId="1307"/>
    <cellStyle name="40% - Ênfase2 7 3 2 2" xfId="2872"/>
    <cellStyle name="40% - Ênfase2 7 3 2 2 2" xfId="6001"/>
    <cellStyle name="40% - Ênfase2 7 3 2 3" xfId="4437"/>
    <cellStyle name="40% - Ênfase2 7 3 3" xfId="2096"/>
    <cellStyle name="40% - Ênfase2 7 3 3 2" xfId="5225"/>
    <cellStyle name="40% - Ênfase2 7 3 4" xfId="3661"/>
    <cellStyle name="40% - Ênfase2 7 4" xfId="919"/>
    <cellStyle name="40% - Ênfase2 7 4 2" xfId="2484"/>
    <cellStyle name="40% - Ênfase2 7 4 2 2" xfId="5613"/>
    <cellStyle name="40% - Ênfase2 7 4 3" xfId="4049"/>
    <cellStyle name="40% - Ênfase2 7 5" xfId="1708"/>
    <cellStyle name="40% - Ênfase2 7 5 2" xfId="4837"/>
    <cellStyle name="40% - Ênfase2 7 6" xfId="3273"/>
    <cellStyle name="40% - Ênfase2 8" xfId="154"/>
    <cellStyle name="40% - Ênfase2 8 2" xfId="341"/>
    <cellStyle name="40% - Ênfase2 8 2 2" xfId="730"/>
    <cellStyle name="40% - Ênfase2 8 2 2 2" xfId="1507"/>
    <cellStyle name="40% - Ênfase2 8 2 2 2 2" xfId="3072"/>
    <cellStyle name="40% - Ênfase2 8 2 2 2 2 2" xfId="6201"/>
    <cellStyle name="40% - Ênfase2 8 2 2 2 3" xfId="4637"/>
    <cellStyle name="40% - Ênfase2 8 2 2 3" xfId="2296"/>
    <cellStyle name="40% - Ênfase2 8 2 2 3 2" xfId="5425"/>
    <cellStyle name="40% - Ênfase2 8 2 2 4" xfId="3861"/>
    <cellStyle name="40% - Ênfase2 8 2 3" xfId="1119"/>
    <cellStyle name="40% - Ênfase2 8 2 3 2" xfId="2684"/>
    <cellStyle name="40% - Ênfase2 8 2 3 2 2" xfId="5813"/>
    <cellStyle name="40% - Ênfase2 8 2 3 3" xfId="4249"/>
    <cellStyle name="40% - Ênfase2 8 2 4" xfId="1908"/>
    <cellStyle name="40% - Ênfase2 8 2 4 2" xfId="5037"/>
    <cellStyle name="40% - Ênfase2 8 2 5" xfId="3473"/>
    <cellStyle name="40% - Ênfase2 8 3" xfId="543"/>
    <cellStyle name="40% - Ênfase2 8 3 2" xfId="1320"/>
    <cellStyle name="40% - Ênfase2 8 3 2 2" xfId="2885"/>
    <cellStyle name="40% - Ênfase2 8 3 2 2 2" xfId="6014"/>
    <cellStyle name="40% - Ênfase2 8 3 2 3" xfId="4450"/>
    <cellStyle name="40% - Ênfase2 8 3 3" xfId="2109"/>
    <cellStyle name="40% - Ênfase2 8 3 3 2" xfId="5238"/>
    <cellStyle name="40% - Ênfase2 8 3 4" xfId="3674"/>
    <cellStyle name="40% - Ênfase2 8 4" xfId="932"/>
    <cellStyle name="40% - Ênfase2 8 4 2" xfId="2497"/>
    <cellStyle name="40% - Ênfase2 8 4 2 2" xfId="5626"/>
    <cellStyle name="40% - Ênfase2 8 4 3" xfId="4062"/>
    <cellStyle name="40% - Ênfase2 8 5" xfId="1721"/>
    <cellStyle name="40% - Ênfase2 8 5 2" xfId="4850"/>
    <cellStyle name="40% - Ênfase2 8 6" xfId="3286"/>
    <cellStyle name="40% - Ênfase2 9" xfId="167"/>
    <cellStyle name="40% - Ênfase2 9 2" xfId="354"/>
    <cellStyle name="40% - Ênfase2 9 2 2" xfId="743"/>
    <cellStyle name="40% - Ênfase2 9 2 2 2" xfId="1520"/>
    <cellStyle name="40% - Ênfase2 9 2 2 2 2" xfId="3085"/>
    <cellStyle name="40% - Ênfase2 9 2 2 2 2 2" xfId="6214"/>
    <cellStyle name="40% - Ênfase2 9 2 2 2 3" xfId="4650"/>
    <cellStyle name="40% - Ênfase2 9 2 2 3" xfId="2309"/>
    <cellStyle name="40% - Ênfase2 9 2 2 3 2" xfId="5438"/>
    <cellStyle name="40% - Ênfase2 9 2 2 4" xfId="3874"/>
    <cellStyle name="40% - Ênfase2 9 2 3" xfId="1132"/>
    <cellStyle name="40% - Ênfase2 9 2 3 2" xfId="2697"/>
    <cellStyle name="40% - Ênfase2 9 2 3 2 2" xfId="5826"/>
    <cellStyle name="40% - Ênfase2 9 2 3 3" xfId="4262"/>
    <cellStyle name="40% - Ênfase2 9 2 4" xfId="1921"/>
    <cellStyle name="40% - Ênfase2 9 2 4 2" xfId="5050"/>
    <cellStyle name="40% - Ênfase2 9 2 5" xfId="3486"/>
    <cellStyle name="40% - Ênfase2 9 3" xfId="556"/>
    <cellStyle name="40% - Ênfase2 9 3 2" xfId="1333"/>
    <cellStyle name="40% - Ênfase2 9 3 2 2" xfId="2898"/>
    <cellStyle name="40% - Ênfase2 9 3 2 2 2" xfId="6027"/>
    <cellStyle name="40% - Ênfase2 9 3 2 3" xfId="4463"/>
    <cellStyle name="40% - Ênfase2 9 3 3" xfId="2122"/>
    <cellStyle name="40% - Ênfase2 9 3 3 2" xfId="5251"/>
    <cellStyle name="40% - Ênfase2 9 3 4" xfId="3687"/>
    <cellStyle name="40% - Ênfase2 9 4" xfId="945"/>
    <cellStyle name="40% - Ênfase2 9 4 2" xfId="2510"/>
    <cellStyle name="40% - Ênfase2 9 4 2 2" xfId="5639"/>
    <cellStyle name="40% - Ênfase2 9 4 3" xfId="4075"/>
    <cellStyle name="40% - Ênfase2 9 5" xfId="1734"/>
    <cellStyle name="40% - Ênfase2 9 5 2" xfId="4863"/>
    <cellStyle name="40% - Ênfase2 9 6" xfId="3299"/>
    <cellStyle name="40% - Ênfase3" xfId="28" builtinId="39" customBuiltin="1"/>
    <cellStyle name="40% - Ênfase3 10" xfId="183"/>
    <cellStyle name="40% - Ênfase3 10 2" xfId="370"/>
    <cellStyle name="40% - Ênfase3 10 2 2" xfId="759"/>
    <cellStyle name="40% - Ênfase3 10 2 2 2" xfId="1536"/>
    <cellStyle name="40% - Ênfase3 10 2 2 2 2" xfId="3101"/>
    <cellStyle name="40% - Ênfase3 10 2 2 2 2 2" xfId="6230"/>
    <cellStyle name="40% - Ênfase3 10 2 2 2 3" xfId="4666"/>
    <cellStyle name="40% - Ênfase3 10 2 2 3" xfId="2325"/>
    <cellStyle name="40% - Ênfase3 10 2 2 3 2" xfId="5454"/>
    <cellStyle name="40% - Ênfase3 10 2 2 4" xfId="3890"/>
    <cellStyle name="40% - Ênfase3 10 2 3" xfId="1148"/>
    <cellStyle name="40% - Ênfase3 10 2 3 2" xfId="2713"/>
    <cellStyle name="40% - Ênfase3 10 2 3 2 2" xfId="5842"/>
    <cellStyle name="40% - Ênfase3 10 2 3 3" xfId="4278"/>
    <cellStyle name="40% - Ênfase3 10 2 4" xfId="1937"/>
    <cellStyle name="40% - Ênfase3 10 2 4 2" xfId="5066"/>
    <cellStyle name="40% - Ênfase3 10 2 5" xfId="3502"/>
    <cellStyle name="40% - Ênfase3 10 3" xfId="572"/>
    <cellStyle name="40% - Ênfase3 10 3 2" xfId="1349"/>
    <cellStyle name="40% - Ênfase3 10 3 2 2" xfId="2914"/>
    <cellStyle name="40% - Ênfase3 10 3 2 2 2" xfId="6043"/>
    <cellStyle name="40% - Ênfase3 10 3 2 3" xfId="4479"/>
    <cellStyle name="40% - Ênfase3 10 3 3" xfId="2138"/>
    <cellStyle name="40% - Ênfase3 10 3 3 2" xfId="5267"/>
    <cellStyle name="40% - Ênfase3 10 3 4" xfId="3703"/>
    <cellStyle name="40% - Ênfase3 10 4" xfId="961"/>
    <cellStyle name="40% - Ênfase3 10 4 2" xfId="2526"/>
    <cellStyle name="40% - Ênfase3 10 4 2 2" xfId="5655"/>
    <cellStyle name="40% - Ênfase3 10 4 3" xfId="4091"/>
    <cellStyle name="40% - Ênfase3 10 5" xfId="1750"/>
    <cellStyle name="40% - Ênfase3 10 5 2" xfId="4879"/>
    <cellStyle name="40% - Ênfase3 10 6" xfId="3315"/>
    <cellStyle name="40% - Ênfase3 11" xfId="197"/>
    <cellStyle name="40% - Ênfase3 11 2" xfId="384"/>
    <cellStyle name="40% - Ênfase3 11 2 2" xfId="773"/>
    <cellStyle name="40% - Ênfase3 11 2 2 2" xfId="1550"/>
    <cellStyle name="40% - Ênfase3 11 2 2 2 2" xfId="3115"/>
    <cellStyle name="40% - Ênfase3 11 2 2 2 2 2" xfId="6244"/>
    <cellStyle name="40% - Ênfase3 11 2 2 2 3" xfId="4680"/>
    <cellStyle name="40% - Ênfase3 11 2 2 3" xfId="2339"/>
    <cellStyle name="40% - Ênfase3 11 2 2 3 2" xfId="5468"/>
    <cellStyle name="40% - Ênfase3 11 2 2 4" xfId="3904"/>
    <cellStyle name="40% - Ênfase3 11 2 3" xfId="1162"/>
    <cellStyle name="40% - Ênfase3 11 2 3 2" xfId="2727"/>
    <cellStyle name="40% - Ênfase3 11 2 3 2 2" xfId="5856"/>
    <cellStyle name="40% - Ênfase3 11 2 3 3" xfId="4292"/>
    <cellStyle name="40% - Ênfase3 11 2 4" xfId="1951"/>
    <cellStyle name="40% - Ênfase3 11 2 4 2" xfId="5080"/>
    <cellStyle name="40% - Ênfase3 11 2 5" xfId="3516"/>
    <cellStyle name="40% - Ênfase3 11 3" xfId="586"/>
    <cellStyle name="40% - Ênfase3 11 3 2" xfId="1363"/>
    <cellStyle name="40% - Ênfase3 11 3 2 2" xfId="2928"/>
    <cellStyle name="40% - Ênfase3 11 3 2 2 2" xfId="6057"/>
    <cellStyle name="40% - Ênfase3 11 3 2 3" xfId="4493"/>
    <cellStyle name="40% - Ênfase3 11 3 3" xfId="2152"/>
    <cellStyle name="40% - Ênfase3 11 3 3 2" xfId="5281"/>
    <cellStyle name="40% - Ênfase3 11 3 4" xfId="3717"/>
    <cellStyle name="40% - Ênfase3 11 4" xfId="975"/>
    <cellStyle name="40% - Ênfase3 11 4 2" xfId="2540"/>
    <cellStyle name="40% - Ênfase3 11 4 2 2" xfId="5669"/>
    <cellStyle name="40% - Ênfase3 11 4 3" xfId="4105"/>
    <cellStyle name="40% - Ênfase3 11 5" xfId="1764"/>
    <cellStyle name="40% - Ênfase3 11 5 2" xfId="4893"/>
    <cellStyle name="40% - Ênfase3 11 6" xfId="3329"/>
    <cellStyle name="40% - Ênfase3 12" xfId="223"/>
    <cellStyle name="40% - Ênfase3 12 2" xfId="612"/>
    <cellStyle name="40% - Ênfase3 12 2 2" xfId="1389"/>
    <cellStyle name="40% - Ênfase3 12 2 2 2" xfId="2954"/>
    <cellStyle name="40% - Ênfase3 12 2 2 2 2" xfId="6083"/>
    <cellStyle name="40% - Ênfase3 12 2 2 3" xfId="4519"/>
    <cellStyle name="40% - Ênfase3 12 2 3" xfId="2178"/>
    <cellStyle name="40% - Ênfase3 12 2 3 2" xfId="5307"/>
    <cellStyle name="40% - Ênfase3 12 2 4" xfId="3743"/>
    <cellStyle name="40% - Ênfase3 12 3" xfId="1001"/>
    <cellStyle name="40% - Ênfase3 12 3 2" xfId="2566"/>
    <cellStyle name="40% - Ênfase3 12 3 2 2" xfId="5695"/>
    <cellStyle name="40% - Ênfase3 12 3 3" xfId="4131"/>
    <cellStyle name="40% - Ênfase3 12 4" xfId="1790"/>
    <cellStyle name="40% - Ênfase3 12 4 2" xfId="4919"/>
    <cellStyle name="40% - Ênfase3 12 5" xfId="3355"/>
    <cellStyle name="40% - Ênfase3 13" xfId="397"/>
    <cellStyle name="40% - Ênfase3 13 2" xfId="786"/>
    <cellStyle name="40% - Ênfase3 13 2 2" xfId="1563"/>
    <cellStyle name="40% - Ênfase3 13 2 2 2" xfId="3128"/>
    <cellStyle name="40% - Ênfase3 13 2 2 2 2" xfId="6257"/>
    <cellStyle name="40% - Ênfase3 13 2 2 3" xfId="4693"/>
    <cellStyle name="40% - Ênfase3 13 2 3" xfId="2352"/>
    <cellStyle name="40% - Ênfase3 13 2 3 2" xfId="5481"/>
    <cellStyle name="40% - Ênfase3 13 2 4" xfId="3917"/>
    <cellStyle name="40% - Ênfase3 13 3" xfId="1175"/>
    <cellStyle name="40% - Ênfase3 13 3 2" xfId="2740"/>
    <cellStyle name="40% - Ênfase3 13 3 2 2" xfId="5869"/>
    <cellStyle name="40% - Ênfase3 13 3 3" xfId="4305"/>
    <cellStyle name="40% - Ênfase3 13 4" xfId="1964"/>
    <cellStyle name="40% - Ênfase3 13 4 2" xfId="5093"/>
    <cellStyle name="40% - Ênfase3 13 5" xfId="3529"/>
    <cellStyle name="40% - Ênfase3 14" xfId="210"/>
    <cellStyle name="40% - Ênfase3 14 2" xfId="599"/>
    <cellStyle name="40% - Ênfase3 14 2 2" xfId="1376"/>
    <cellStyle name="40% - Ênfase3 14 2 2 2" xfId="2941"/>
    <cellStyle name="40% - Ênfase3 14 2 2 2 2" xfId="6070"/>
    <cellStyle name="40% - Ênfase3 14 2 2 3" xfId="4506"/>
    <cellStyle name="40% - Ênfase3 14 2 3" xfId="2165"/>
    <cellStyle name="40% - Ênfase3 14 2 3 2" xfId="5294"/>
    <cellStyle name="40% - Ênfase3 14 2 4" xfId="3730"/>
    <cellStyle name="40% - Ênfase3 14 3" xfId="988"/>
    <cellStyle name="40% - Ênfase3 14 3 2" xfId="2553"/>
    <cellStyle name="40% - Ênfase3 14 3 2 2" xfId="5682"/>
    <cellStyle name="40% - Ênfase3 14 3 3" xfId="4118"/>
    <cellStyle name="40% - Ênfase3 14 4" xfId="1777"/>
    <cellStyle name="40% - Ênfase3 14 4 2" xfId="4906"/>
    <cellStyle name="40% - Ênfase3 14 5" xfId="3342"/>
    <cellStyle name="40% - Ênfase3 15" xfId="410"/>
    <cellStyle name="40% - Ênfase3 15 2" xfId="799"/>
    <cellStyle name="40% - Ênfase3 15 2 2" xfId="1576"/>
    <cellStyle name="40% - Ênfase3 15 2 2 2" xfId="3141"/>
    <cellStyle name="40% - Ênfase3 15 2 2 2 2" xfId="6270"/>
    <cellStyle name="40% - Ênfase3 15 2 2 3" xfId="4706"/>
    <cellStyle name="40% - Ênfase3 15 2 3" xfId="2365"/>
    <cellStyle name="40% - Ênfase3 15 2 3 2" xfId="5494"/>
    <cellStyle name="40% - Ênfase3 15 2 4" xfId="3930"/>
    <cellStyle name="40% - Ênfase3 15 3" xfId="1188"/>
    <cellStyle name="40% - Ênfase3 15 3 2" xfId="2753"/>
    <cellStyle name="40% - Ênfase3 15 3 2 2" xfId="5882"/>
    <cellStyle name="40% - Ênfase3 15 3 3" xfId="4318"/>
    <cellStyle name="40% - Ênfase3 15 4" xfId="1977"/>
    <cellStyle name="40% - Ênfase3 15 4 2" xfId="5106"/>
    <cellStyle name="40% - Ênfase3 15 5" xfId="3542"/>
    <cellStyle name="40% - Ênfase3 16" xfId="424"/>
    <cellStyle name="40% - Ênfase3 16 2" xfId="1202"/>
    <cellStyle name="40% - Ênfase3 16 2 2" xfId="2767"/>
    <cellStyle name="40% - Ênfase3 16 2 2 2" xfId="5896"/>
    <cellStyle name="40% - Ênfase3 16 2 3" xfId="4332"/>
    <cellStyle name="40% - Ênfase3 16 3" xfId="1991"/>
    <cellStyle name="40% - Ênfase3 16 3 2" xfId="5120"/>
    <cellStyle name="40% - Ênfase3 16 4" xfId="3556"/>
    <cellStyle name="40% - Ênfase3 17" xfId="813"/>
    <cellStyle name="40% - Ênfase3 17 2" xfId="2379"/>
    <cellStyle name="40% - Ênfase3 17 2 2" xfId="5508"/>
    <cellStyle name="40% - Ênfase3 17 3" xfId="3944"/>
    <cellStyle name="40% - Ênfase3 18" xfId="1589"/>
    <cellStyle name="40% - Ênfase3 18 2" xfId="4719"/>
    <cellStyle name="40% - Ênfase3 19" xfId="1603"/>
    <cellStyle name="40% - Ênfase3 19 2" xfId="4732"/>
    <cellStyle name="40% - Ênfase3 2" xfId="49"/>
    <cellStyle name="40% - Ênfase3 2 2" xfId="103"/>
    <cellStyle name="40% - Ênfase3 2 2 2" xfId="290"/>
    <cellStyle name="40% - Ênfase3 2 2 2 2" xfId="679"/>
    <cellStyle name="40% - Ênfase3 2 2 2 2 2" xfId="1456"/>
    <cellStyle name="40% - Ênfase3 2 2 2 2 2 2" xfId="3021"/>
    <cellStyle name="40% - Ênfase3 2 2 2 2 2 2 2" xfId="6150"/>
    <cellStyle name="40% - Ênfase3 2 2 2 2 2 3" xfId="4586"/>
    <cellStyle name="40% - Ênfase3 2 2 2 2 3" xfId="2245"/>
    <cellStyle name="40% - Ênfase3 2 2 2 2 3 2" xfId="5374"/>
    <cellStyle name="40% - Ênfase3 2 2 2 2 4" xfId="3810"/>
    <cellStyle name="40% - Ênfase3 2 2 2 3" xfId="1068"/>
    <cellStyle name="40% - Ênfase3 2 2 2 3 2" xfId="2633"/>
    <cellStyle name="40% - Ênfase3 2 2 2 3 2 2" xfId="5762"/>
    <cellStyle name="40% - Ênfase3 2 2 2 3 3" xfId="4198"/>
    <cellStyle name="40% - Ênfase3 2 2 2 4" xfId="1857"/>
    <cellStyle name="40% - Ênfase3 2 2 2 4 2" xfId="4986"/>
    <cellStyle name="40% - Ênfase3 2 2 2 5" xfId="3422"/>
    <cellStyle name="40% - Ênfase3 2 2 3" xfId="492"/>
    <cellStyle name="40% - Ênfase3 2 2 3 2" xfId="1269"/>
    <cellStyle name="40% - Ênfase3 2 2 3 2 2" xfId="2834"/>
    <cellStyle name="40% - Ênfase3 2 2 3 2 2 2" xfId="5963"/>
    <cellStyle name="40% - Ênfase3 2 2 3 2 3" xfId="4399"/>
    <cellStyle name="40% - Ênfase3 2 2 3 3" xfId="2058"/>
    <cellStyle name="40% - Ênfase3 2 2 3 3 2" xfId="5187"/>
    <cellStyle name="40% - Ênfase3 2 2 3 4" xfId="3623"/>
    <cellStyle name="40% - Ênfase3 2 2 4" xfId="881"/>
    <cellStyle name="40% - Ênfase3 2 2 4 2" xfId="2446"/>
    <cellStyle name="40% - Ênfase3 2 2 4 2 2" xfId="5575"/>
    <cellStyle name="40% - Ênfase3 2 2 4 3" xfId="4011"/>
    <cellStyle name="40% - Ênfase3 2 2 5" xfId="1670"/>
    <cellStyle name="40% - Ênfase3 2 2 5 2" xfId="4799"/>
    <cellStyle name="40% - Ênfase3 2 2 6" xfId="3235"/>
    <cellStyle name="40% - Ênfase3 2 3" xfId="237"/>
    <cellStyle name="40% - Ênfase3 2 3 2" xfId="626"/>
    <cellStyle name="40% - Ênfase3 2 3 2 2" xfId="1403"/>
    <cellStyle name="40% - Ênfase3 2 3 2 2 2" xfId="2968"/>
    <cellStyle name="40% - Ênfase3 2 3 2 2 2 2" xfId="6097"/>
    <cellStyle name="40% - Ênfase3 2 3 2 2 3" xfId="4533"/>
    <cellStyle name="40% - Ênfase3 2 3 2 3" xfId="2192"/>
    <cellStyle name="40% - Ênfase3 2 3 2 3 2" xfId="5321"/>
    <cellStyle name="40% - Ênfase3 2 3 2 4" xfId="3757"/>
    <cellStyle name="40% - Ênfase3 2 3 3" xfId="1015"/>
    <cellStyle name="40% - Ênfase3 2 3 3 2" xfId="2580"/>
    <cellStyle name="40% - Ênfase3 2 3 3 2 2" xfId="5709"/>
    <cellStyle name="40% - Ênfase3 2 3 3 3" xfId="4145"/>
    <cellStyle name="40% - Ênfase3 2 3 4" xfId="1804"/>
    <cellStyle name="40% - Ênfase3 2 3 4 2" xfId="4933"/>
    <cellStyle name="40% - Ênfase3 2 3 5" xfId="3369"/>
    <cellStyle name="40% - Ênfase3 2 4" xfId="439"/>
    <cellStyle name="40% - Ênfase3 2 4 2" xfId="1216"/>
    <cellStyle name="40% - Ênfase3 2 4 2 2" xfId="2781"/>
    <cellStyle name="40% - Ênfase3 2 4 2 2 2" xfId="5910"/>
    <cellStyle name="40% - Ênfase3 2 4 2 3" xfId="4346"/>
    <cellStyle name="40% - Ênfase3 2 4 3" xfId="2005"/>
    <cellStyle name="40% - Ênfase3 2 4 3 2" xfId="5134"/>
    <cellStyle name="40% - Ênfase3 2 4 4" xfId="3570"/>
    <cellStyle name="40% - Ênfase3 2 5" xfId="828"/>
    <cellStyle name="40% - Ênfase3 2 5 2" xfId="2393"/>
    <cellStyle name="40% - Ênfase3 2 5 2 2" xfId="5522"/>
    <cellStyle name="40% - Ênfase3 2 5 3" xfId="3958"/>
    <cellStyle name="40% - Ênfase3 2 6" xfId="1617"/>
    <cellStyle name="40% - Ênfase3 2 6 2" xfId="4746"/>
    <cellStyle name="40% - Ênfase3 2 7" xfId="3182"/>
    <cellStyle name="40% - Ênfase3 20" xfId="3168"/>
    <cellStyle name="40% - Ênfase3 21" xfId="3154"/>
    <cellStyle name="40% - Ênfase3 22" xfId="6284"/>
    <cellStyle name="40% - Ênfase3 3" xfId="62"/>
    <cellStyle name="40% - Ênfase3 3 2" xfId="116"/>
    <cellStyle name="40% - Ênfase3 3 2 2" xfId="303"/>
    <cellStyle name="40% - Ênfase3 3 2 2 2" xfId="692"/>
    <cellStyle name="40% - Ênfase3 3 2 2 2 2" xfId="1469"/>
    <cellStyle name="40% - Ênfase3 3 2 2 2 2 2" xfId="3034"/>
    <cellStyle name="40% - Ênfase3 3 2 2 2 2 2 2" xfId="6163"/>
    <cellStyle name="40% - Ênfase3 3 2 2 2 2 3" xfId="4599"/>
    <cellStyle name="40% - Ênfase3 3 2 2 2 3" xfId="2258"/>
    <cellStyle name="40% - Ênfase3 3 2 2 2 3 2" xfId="5387"/>
    <cellStyle name="40% - Ênfase3 3 2 2 2 4" xfId="3823"/>
    <cellStyle name="40% - Ênfase3 3 2 2 3" xfId="1081"/>
    <cellStyle name="40% - Ênfase3 3 2 2 3 2" xfId="2646"/>
    <cellStyle name="40% - Ênfase3 3 2 2 3 2 2" xfId="5775"/>
    <cellStyle name="40% - Ênfase3 3 2 2 3 3" xfId="4211"/>
    <cellStyle name="40% - Ênfase3 3 2 2 4" xfId="1870"/>
    <cellStyle name="40% - Ênfase3 3 2 2 4 2" xfId="4999"/>
    <cellStyle name="40% - Ênfase3 3 2 2 5" xfId="3435"/>
    <cellStyle name="40% - Ênfase3 3 2 3" xfId="505"/>
    <cellStyle name="40% - Ênfase3 3 2 3 2" xfId="1282"/>
    <cellStyle name="40% - Ênfase3 3 2 3 2 2" xfId="2847"/>
    <cellStyle name="40% - Ênfase3 3 2 3 2 2 2" xfId="5976"/>
    <cellStyle name="40% - Ênfase3 3 2 3 2 3" xfId="4412"/>
    <cellStyle name="40% - Ênfase3 3 2 3 3" xfId="2071"/>
    <cellStyle name="40% - Ênfase3 3 2 3 3 2" xfId="5200"/>
    <cellStyle name="40% - Ênfase3 3 2 3 4" xfId="3636"/>
    <cellStyle name="40% - Ênfase3 3 2 4" xfId="894"/>
    <cellStyle name="40% - Ênfase3 3 2 4 2" xfId="2459"/>
    <cellStyle name="40% - Ênfase3 3 2 4 2 2" xfId="5588"/>
    <cellStyle name="40% - Ênfase3 3 2 4 3" xfId="4024"/>
    <cellStyle name="40% - Ênfase3 3 2 5" xfId="1683"/>
    <cellStyle name="40% - Ênfase3 3 2 5 2" xfId="4812"/>
    <cellStyle name="40% - Ênfase3 3 2 6" xfId="3248"/>
    <cellStyle name="40% - Ênfase3 3 3" xfId="250"/>
    <cellStyle name="40% - Ênfase3 3 3 2" xfId="639"/>
    <cellStyle name="40% - Ênfase3 3 3 2 2" xfId="1416"/>
    <cellStyle name="40% - Ênfase3 3 3 2 2 2" xfId="2981"/>
    <cellStyle name="40% - Ênfase3 3 3 2 2 2 2" xfId="6110"/>
    <cellStyle name="40% - Ênfase3 3 3 2 2 3" xfId="4546"/>
    <cellStyle name="40% - Ênfase3 3 3 2 3" xfId="2205"/>
    <cellStyle name="40% - Ênfase3 3 3 2 3 2" xfId="5334"/>
    <cellStyle name="40% - Ênfase3 3 3 2 4" xfId="3770"/>
    <cellStyle name="40% - Ênfase3 3 3 3" xfId="1028"/>
    <cellStyle name="40% - Ênfase3 3 3 3 2" xfId="2593"/>
    <cellStyle name="40% - Ênfase3 3 3 3 2 2" xfId="5722"/>
    <cellStyle name="40% - Ênfase3 3 3 3 3" xfId="4158"/>
    <cellStyle name="40% - Ênfase3 3 3 4" xfId="1817"/>
    <cellStyle name="40% - Ênfase3 3 3 4 2" xfId="4946"/>
    <cellStyle name="40% - Ênfase3 3 3 5" xfId="3382"/>
    <cellStyle name="40% - Ênfase3 3 4" xfId="452"/>
    <cellStyle name="40% - Ênfase3 3 4 2" xfId="1229"/>
    <cellStyle name="40% - Ênfase3 3 4 2 2" xfId="2794"/>
    <cellStyle name="40% - Ênfase3 3 4 2 2 2" xfId="5923"/>
    <cellStyle name="40% - Ênfase3 3 4 2 3" xfId="4359"/>
    <cellStyle name="40% - Ênfase3 3 4 3" xfId="2018"/>
    <cellStyle name="40% - Ênfase3 3 4 3 2" xfId="5147"/>
    <cellStyle name="40% - Ênfase3 3 4 4" xfId="3583"/>
    <cellStyle name="40% - Ênfase3 3 5" xfId="841"/>
    <cellStyle name="40% - Ênfase3 3 5 2" xfId="2406"/>
    <cellStyle name="40% - Ênfase3 3 5 2 2" xfId="5535"/>
    <cellStyle name="40% - Ênfase3 3 5 3" xfId="3971"/>
    <cellStyle name="40% - Ênfase3 3 6" xfId="1630"/>
    <cellStyle name="40% - Ênfase3 3 6 2" xfId="4759"/>
    <cellStyle name="40% - Ênfase3 3 7" xfId="3195"/>
    <cellStyle name="40% - Ênfase3 4" xfId="89"/>
    <cellStyle name="40% - Ênfase3 4 2" xfId="276"/>
    <cellStyle name="40% - Ênfase3 4 2 2" xfId="665"/>
    <cellStyle name="40% - Ênfase3 4 2 2 2" xfId="1442"/>
    <cellStyle name="40% - Ênfase3 4 2 2 2 2" xfId="3007"/>
    <cellStyle name="40% - Ênfase3 4 2 2 2 2 2" xfId="6136"/>
    <cellStyle name="40% - Ênfase3 4 2 2 2 3" xfId="4572"/>
    <cellStyle name="40% - Ênfase3 4 2 2 3" xfId="2231"/>
    <cellStyle name="40% - Ênfase3 4 2 2 3 2" xfId="5360"/>
    <cellStyle name="40% - Ênfase3 4 2 2 4" xfId="3796"/>
    <cellStyle name="40% - Ênfase3 4 2 3" xfId="1054"/>
    <cellStyle name="40% - Ênfase3 4 2 3 2" xfId="2619"/>
    <cellStyle name="40% - Ênfase3 4 2 3 2 2" xfId="5748"/>
    <cellStyle name="40% - Ênfase3 4 2 3 3" xfId="4184"/>
    <cellStyle name="40% - Ênfase3 4 2 4" xfId="1843"/>
    <cellStyle name="40% - Ênfase3 4 2 4 2" xfId="4972"/>
    <cellStyle name="40% - Ênfase3 4 2 5" xfId="3408"/>
    <cellStyle name="40% - Ênfase3 4 3" xfId="478"/>
    <cellStyle name="40% - Ênfase3 4 3 2" xfId="1255"/>
    <cellStyle name="40% - Ênfase3 4 3 2 2" xfId="2820"/>
    <cellStyle name="40% - Ênfase3 4 3 2 2 2" xfId="5949"/>
    <cellStyle name="40% - Ênfase3 4 3 2 3" xfId="4385"/>
    <cellStyle name="40% - Ênfase3 4 3 3" xfId="2044"/>
    <cellStyle name="40% - Ênfase3 4 3 3 2" xfId="5173"/>
    <cellStyle name="40% - Ênfase3 4 3 4" xfId="3609"/>
    <cellStyle name="40% - Ênfase3 4 4" xfId="867"/>
    <cellStyle name="40% - Ênfase3 4 4 2" xfId="2432"/>
    <cellStyle name="40% - Ênfase3 4 4 2 2" xfId="5561"/>
    <cellStyle name="40% - Ênfase3 4 4 3" xfId="3997"/>
    <cellStyle name="40% - Ênfase3 4 5" xfId="1656"/>
    <cellStyle name="40% - Ênfase3 4 5 2" xfId="4785"/>
    <cellStyle name="40% - Ênfase3 4 6" xfId="3221"/>
    <cellStyle name="40% - Ênfase3 5" xfId="75"/>
    <cellStyle name="40% - Ênfase3 5 2" xfId="263"/>
    <cellStyle name="40% - Ênfase3 5 2 2" xfId="652"/>
    <cellStyle name="40% - Ênfase3 5 2 2 2" xfId="1429"/>
    <cellStyle name="40% - Ênfase3 5 2 2 2 2" xfId="2994"/>
    <cellStyle name="40% - Ênfase3 5 2 2 2 2 2" xfId="6123"/>
    <cellStyle name="40% - Ênfase3 5 2 2 2 3" xfId="4559"/>
    <cellStyle name="40% - Ênfase3 5 2 2 3" xfId="2218"/>
    <cellStyle name="40% - Ênfase3 5 2 2 3 2" xfId="5347"/>
    <cellStyle name="40% - Ênfase3 5 2 2 4" xfId="3783"/>
    <cellStyle name="40% - Ênfase3 5 2 3" xfId="1041"/>
    <cellStyle name="40% - Ênfase3 5 2 3 2" xfId="2606"/>
    <cellStyle name="40% - Ênfase3 5 2 3 2 2" xfId="5735"/>
    <cellStyle name="40% - Ênfase3 5 2 3 3" xfId="4171"/>
    <cellStyle name="40% - Ênfase3 5 2 4" xfId="1830"/>
    <cellStyle name="40% - Ênfase3 5 2 4 2" xfId="4959"/>
    <cellStyle name="40% - Ênfase3 5 2 5" xfId="3395"/>
    <cellStyle name="40% - Ênfase3 5 3" xfId="465"/>
    <cellStyle name="40% - Ênfase3 5 3 2" xfId="1242"/>
    <cellStyle name="40% - Ênfase3 5 3 2 2" xfId="2807"/>
    <cellStyle name="40% - Ênfase3 5 3 2 2 2" xfId="5936"/>
    <cellStyle name="40% - Ênfase3 5 3 2 3" xfId="4372"/>
    <cellStyle name="40% - Ênfase3 5 3 3" xfId="2031"/>
    <cellStyle name="40% - Ênfase3 5 3 3 2" xfId="5160"/>
    <cellStyle name="40% - Ênfase3 5 3 4" xfId="3596"/>
    <cellStyle name="40% - Ênfase3 5 4" xfId="854"/>
    <cellStyle name="40% - Ênfase3 5 4 2" xfId="2419"/>
    <cellStyle name="40% - Ênfase3 5 4 2 2" xfId="5548"/>
    <cellStyle name="40% - Ênfase3 5 4 3" xfId="3984"/>
    <cellStyle name="40% - Ênfase3 5 5" xfId="1643"/>
    <cellStyle name="40% - Ênfase3 5 5 2" xfId="4772"/>
    <cellStyle name="40% - Ênfase3 5 6" xfId="3208"/>
    <cellStyle name="40% - Ênfase3 6" xfId="129"/>
    <cellStyle name="40% - Ênfase3 6 2" xfId="316"/>
    <cellStyle name="40% - Ênfase3 6 2 2" xfId="705"/>
    <cellStyle name="40% - Ênfase3 6 2 2 2" xfId="1482"/>
    <cellStyle name="40% - Ênfase3 6 2 2 2 2" xfId="3047"/>
    <cellStyle name="40% - Ênfase3 6 2 2 2 2 2" xfId="6176"/>
    <cellStyle name="40% - Ênfase3 6 2 2 2 3" xfId="4612"/>
    <cellStyle name="40% - Ênfase3 6 2 2 3" xfId="2271"/>
    <cellStyle name="40% - Ênfase3 6 2 2 3 2" xfId="5400"/>
    <cellStyle name="40% - Ênfase3 6 2 2 4" xfId="3836"/>
    <cellStyle name="40% - Ênfase3 6 2 3" xfId="1094"/>
    <cellStyle name="40% - Ênfase3 6 2 3 2" xfId="2659"/>
    <cellStyle name="40% - Ênfase3 6 2 3 2 2" xfId="5788"/>
    <cellStyle name="40% - Ênfase3 6 2 3 3" xfId="4224"/>
    <cellStyle name="40% - Ênfase3 6 2 4" xfId="1883"/>
    <cellStyle name="40% - Ênfase3 6 2 4 2" xfId="5012"/>
    <cellStyle name="40% - Ênfase3 6 2 5" xfId="3448"/>
    <cellStyle name="40% - Ênfase3 6 3" xfId="518"/>
    <cellStyle name="40% - Ênfase3 6 3 2" xfId="1295"/>
    <cellStyle name="40% - Ênfase3 6 3 2 2" xfId="2860"/>
    <cellStyle name="40% - Ênfase3 6 3 2 2 2" xfId="5989"/>
    <cellStyle name="40% - Ênfase3 6 3 2 3" xfId="4425"/>
    <cellStyle name="40% - Ênfase3 6 3 3" xfId="2084"/>
    <cellStyle name="40% - Ênfase3 6 3 3 2" xfId="5213"/>
    <cellStyle name="40% - Ênfase3 6 3 4" xfId="3649"/>
    <cellStyle name="40% - Ênfase3 6 4" xfId="907"/>
    <cellStyle name="40% - Ênfase3 6 4 2" xfId="2472"/>
    <cellStyle name="40% - Ênfase3 6 4 2 2" xfId="5601"/>
    <cellStyle name="40% - Ênfase3 6 4 3" xfId="4037"/>
    <cellStyle name="40% - Ênfase3 6 5" xfId="1696"/>
    <cellStyle name="40% - Ênfase3 6 5 2" xfId="4825"/>
    <cellStyle name="40% - Ênfase3 6 6" xfId="3261"/>
    <cellStyle name="40% - Ênfase3 7" xfId="143"/>
    <cellStyle name="40% - Ênfase3 7 2" xfId="330"/>
    <cellStyle name="40% - Ênfase3 7 2 2" xfId="719"/>
    <cellStyle name="40% - Ênfase3 7 2 2 2" xfId="1496"/>
    <cellStyle name="40% - Ênfase3 7 2 2 2 2" xfId="3061"/>
    <cellStyle name="40% - Ênfase3 7 2 2 2 2 2" xfId="6190"/>
    <cellStyle name="40% - Ênfase3 7 2 2 2 3" xfId="4626"/>
    <cellStyle name="40% - Ênfase3 7 2 2 3" xfId="2285"/>
    <cellStyle name="40% - Ênfase3 7 2 2 3 2" xfId="5414"/>
    <cellStyle name="40% - Ênfase3 7 2 2 4" xfId="3850"/>
    <cellStyle name="40% - Ênfase3 7 2 3" xfId="1108"/>
    <cellStyle name="40% - Ênfase3 7 2 3 2" xfId="2673"/>
    <cellStyle name="40% - Ênfase3 7 2 3 2 2" xfId="5802"/>
    <cellStyle name="40% - Ênfase3 7 2 3 3" xfId="4238"/>
    <cellStyle name="40% - Ênfase3 7 2 4" xfId="1897"/>
    <cellStyle name="40% - Ênfase3 7 2 4 2" xfId="5026"/>
    <cellStyle name="40% - Ênfase3 7 2 5" xfId="3462"/>
    <cellStyle name="40% - Ênfase3 7 3" xfId="532"/>
    <cellStyle name="40% - Ênfase3 7 3 2" xfId="1309"/>
    <cellStyle name="40% - Ênfase3 7 3 2 2" xfId="2874"/>
    <cellStyle name="40% - Ênfase3 7 3 2 2 2" xfId="6003"/>
    <cellStyle name="40% - Ênfase3 7 3 2 3" xfId="4439"/>
    <cellStyle name="40% - Ênfase3 7 3 3" xfId="2098"/>
    <cellStyle name="40% - Ênfase3 7 3 3 2" xfId="5227"/>
    <cellStyle name="40% - Ênfase3 7 3 4" xfId="3663"/>
    <cellStyle name="40% - Ênfase3 7 4" xfId="921"/>
    <cellStyle name="40% - Ênfase3 7 4 2" xfId="2486"/>
    <cellStyle name="40% - Ênfase3 7 4 2 2" xfId="5615"/>
    <cellStyle name="40% - Ênfase3 7 4 3" xfId="4051"/>
    <cellStyle name="40% - Ênfase3 7 5" xfId="1710"/>
    <cellStyle name="40% - Ênfase3 7 5 2" xfId="4839"/>
    <cellStyle name="40% - Ênfase3 7 6" xfId="3275"/>
    <cellStyle name="40% - Ênfase3 8" xfId="156"/>
    <cellStyle name="40% - Ênfase3 8 2" xfId="343"/>
    <cellStyle name="40% - Ênfase3 8 2 2" xfId="732"/>
    <cellStyle name="40% - Ênfase3 8 2 2 2" xfId="1509"/>
    <cellStyle name="40% - Ênfase3 8 2 2 2 2" xfId="3074"/>
    <cellStyle name="40% - Ênfase3 8 2 2 2 2 2" xfId="6203"/>
    <cellStyle name="40% - Ênfase3 8 2 2 2 3" xfId="4639"/>
    <cellStyle name="40% - Ênfase3 8 2 2 3" xfId="2298"/>
    <cellStyle name="40% - Ênfase3 8 2 2 3 2" xfId="5427"/>
    <cellStyle name="40% - Ênfase3 8 2 2 4" xfId="3863"/>
    <cellStyle name="40% - Ênfase3 8 2 3" xfId="1121"/>
    <cellStyle name="40% - Ênfase3 8 2 3 2" xfId="2686"/>
    <cellStyle name="40% - Ênfase3 8 2 3 2 2" xfId="5815"/>
    <cellStyle name="40% - Ênfase3 8 2 3 3" xfId="4251"/>
    <cellStyle name="40% - Ênfase3 8 2 4" xfId="1910"/>
    <cellStyle name="40% - Ênfase3 8 2 4 2" xfId="5039"/>
    <cellStyle name="40% - Ênfase3 8 2 5" xfId="3475"/>
    <cellStyle name="40% - Ênfase3 8 3" xfId="545"/>
    <cellStyle name="40% - Ênfase3 8 3 2" xfId="1322"/>
    <cellStyle name="40% - Ênfase3 8 3 2 2" xfId="2887"/>
    <cellStyle name="40% - Ênfase3 8 3 2 2 2" xfId="6016"/>
    <cellStyle name="40% - Ênfase3 8 3 2 3" xfId="4452"/>
    <cellStyle name="40% - Ênfase3 8 3 3" xfId="2111"/>
    <cellStyle name="40% - Ênfase3 8 3 3 2" xfId="5240"/>
    <cellStyle name="40% - Ênfase3 8 3 4" xfId="3676"/>
    <cellStyle name="40% - Ênfase3 8 4" xfId="934"/>
    <cellStyle name="40% - Ênfase3 8 4 2" xfId="2499"/>
    <cellStyle name="40% - Ênfase3 8 4 2 2" xfId="5628"/>
    <cellStyle name="40% - Ênfase3 8 4 3" xfId="4064"/>
    <cellStyle name="40% - Ênfase3 8 5" xfId="1723"/>
    <cellStyle name="40% - Ênfase3 8 5 2" xfId="4852"/>
    <cellStyle name="40% - Ênfase3 8 6" xfId="3288"/>
    <cellStyle name="40% - Ênfase3 9" xfId="169"/>
    <cellStyle name="40% - Ênfase3 9 2" xfId="356"/>
    <cellStyle name="40% - Ênfase3 9 2 2" xfId="745"/>
    <cellStyle name="40% - Ênfase3 9 2 2 2" xfId="1522"/>
    <cellStyle name="40% - Ênfase3 9 2 2 2 2" xfId="3087"/>
    <cellStyle name="40% - Ênfase3 9 2 2 2 2 2" xfId="6216"/>
    <cellStyle name="40% - Ênfase3 9 2 2 2 3" xfId="4652"/>
    <cellStyle name="40% - Ênfase3 9 2 2 3" xfId="2311"/>
    <cellStyle name="40% - Ênfase3 9 2 2 3 2" xfId="5440"/>
    <cellStyle name="40% - Ênfase3 9 2 2 4" xfId="3876"/>
    <cellStyle name="40% - Ênfase3 9 2 3" xfId="1134"/>
    <cellStyle name="40% - Ênfase3 9 2 3 2" xfId="2699"/>
    <cellStyle name="40% - Ênfase3 9 2 3 2 2" xfId="5828"/>
    <cellStyle name="40% - Ênfase3 9 2 3 3" xfId="4264"/>
    <cellStyle name="40% - Ênfase3 9 2 4" xfId="1923"/>
    <cellStyle name="40% - Ênfase3 9 2 4 2" xfId="5052"/>
    <cellStyle name="40% - Ênfase3 9 2 5" xfId="3488"/>
    <cellStyle name="40% - Ênfase3 9 3" xfId="558"/>
    <cellStyle name="40% - Ênfase3 9 3 2" xfId="1335"/>
    <cellStyle name="40% - Ênfase3 9 3 2 2" xfId="2900"/>
    <cellStyle name="40% - Ênfase3 9 3 2 2 2" xfId="6029"/>
    <cellStyle name="40% - Ênfase3 9 3 2 3" xfId="4465"/>
    <cellStyle name="40% - Ênfase3 9 3 3" xfId="2124"/>
    <cellStyle name="40% - Ênfase3 9 3 3 2" xfId="5253"/>
    <cellStyle name="40% - Ênfase3 9 3 4" xfId="3689"/>
    <cellStyle name="40% - Ênfase3 9 4" xfId="947"/>
    <cellStyle name="40% - Ênfase3 9 4 2" xfId="2512"/>
    <cellStyle name="40% - Ênfase3 9 4 2 2" xfId="5641"/>
    <cellStyle name="40% - Ênfase3 9 4 3" xfId="4077"/>
    <cellStyle name="40% - Ênfase3 9 5" xfId="1736"/>
    <cellStyle name="40% - Ênfase3 9 5 2" xfId="4865"/>
    <cellStyle name="40% - Ênfase3 9 6" xfId="3301"/>
    <cellStyle name="40% - Ênfase4" xfId="32" builtinId="43" customBuiltin="1"/>
    <cellStyle name="40% - Ênfase4 10" xfId="185"/>
    <cellStyle name="40% - Ênfase4 10 2" xfId="372"/>
    <cellStyle name="40% - Ênfase4 10 2 2" xfId="761"/>
    <cellStyle name="40% - Ênfase4 10 2 2 2" xfId="1538"/>
    <cellStyle name="40% - Ênfase4 10 2 2 2 2" xfId="3103"/>
    <cellStyle name="40% - Ênfase4 10 2 2 2 2 2" xfId="6232"/>
    <cellStyle name="40% - Ênfase4 10 2 2 2 3" xfId="4668"/>
    <cellStyle name="40% - Ênfase4 10 2 2 3" xfId="2327"/>
    <cellStyle name="40% - Ênfase4 10 2 2 3 2" xfId="5456"/>
    <cellStyle name="40% - Ênfase4 10 2 2 4" xfId="3892"/>
    <cellStyle name="40% - Ênfase4 10 2 3" xfId="1150"/>
    <cellStyle name="40% - Ênfase4 10 2 3 2" xfId="2715"/>
    <cellStyle name="40% - Ênfase4 10 2 3 2 2" xfId="5844"/>
    <cellStyle name="40% - Ênfase4 10 2 3 3" xfId="4280"/>
    <cellStyle name="40% - Ênfase4 10 2 4" xfId="1939"/>
    <cellStyle name="40% - Ênfase4 10 2 4 2" xfId="5068"/>
    <cellStyle name="40% - Ênfase4 10 2 5" xfId="3504"/>
    <cellStyle name="40% - Ênfase4 10 3" xfId="574"/>
    <cellStyle name="40% - Ênfase4 10 3 2" xfId="1351"/>
    <cellStyle name="40% - Ênfase4 10 3 2 2" xfId="2916"/>
    <cellStyle name="40% - Ênfase4 10 3 2 2 2" xfId="6045"/>
    <cellStyle name="40% - Ênfase4 10 3 2 3" xfId="4481"/>
    <cellStyle name="40% - Ênfase4 10 3 3" xfId="2140"/>
    <cellStyle name="40% - Ênfase4 10 3 3 2" xfId="5269"/>
    <cellStyle name="40% - Ênfase4 10 3 4" xfId="3705"/>
    <cellStyle name="40% - Ênfase4 10 4" xfId="963"/>
    <cellStyle name="40% - Ênfase4 10 4 2" xfId="2528"/>
    <cellStyle name="40% - Ênfase4 10 4 2 2" xfId="5657"/>
    <cellStyle name="40% - Ênfase4 10 4 3" xfId="4093"/>
    <cellStyle name="40% - Ênfase4 10 5" xfId="1752"/>
    <cellStyle name="40% - Ênfase4 10 5 2" xfId="4881"/>
    <cellStyle name="40% - Ênfase4 10 6" xfId="3317"/>
    <cellStyle name="40% - Ênfase4 11" xfId="199"/>
    <cellStyle name="40% - Ênfase4 11 2" xfId="386"/>
    <cellStyle name="40% - Ênfase4 11 2 2" xfId="775"/>
    <cellStyle name="40% - Ênfase4 11 2 2 2" xfId="1552"/>
    <cellStyle name="40% - Ênfase4 11 2 2 2 2" xfId="3117"/>
    <cellStyle name="40% - Ênfase4 11 2 2 2 2 2" xfId="6246"/>
    <cellStyle name="40% - Ênfase4 11 2 2 2 3" xfId="4682"/>
    <cellStyle name="40% - Ênfase4 11 2 2 3" xfId="2341"/>
    <cellStyle name="40% - Ênfase4 11 2 2 3 2" xfId="5470"/>
    <cellStyle name="40% - Ênfase4 11 2 2 4" xfId="3906"/>
    <cellStyle name="40% - Ênfase4 11 2 3" xfId="1164"/>
    <cellStyle name="40% - Ênfase4 11 2 3 2" xfId="2729"/>
    <cellStyle name="40% - Ênfase4 11 2 3 2 2" xfId="5858"/>
    <cellStyle name="40% - Ênfase4 11 2 3 3" xfId="4294"/>
    <cellStyle name="40% - Ênfase4 11 2 4" xfId="1953"/>
    <cellStyle name="40% - Ênfase4 11 2 4 2" xfId="5082"/>
    <cellStyle name="40% - Ênfase4 11 2 5" xfId="3518"/>
    <cellStyle name="40% - Ênfase4 11 3" xfId="588"/>
    <cellStyle name="40% - Ênfase4 11 3 2" xfId="1365"/>
    <cellStyle name="40% - Ênfase4 11 3 2 2" xfId="2930"/>
    <cellStyle name="40% - Ênfase4 11 3 2 2 2" xfId="6059"/>
    <cellStyle name="40% - Ênfase4 11 3 2 3" xfId="4495"/>
    <cellStyle name="40% - Ênfase4 11 3 3" xfId="2154"/>
    <cellStyle name="40% - Ênfase4 11 3 3 2" xfId="5283"/>
    <cellStyle name="40% - Ênfase4 11 3 4" xfId="3719"/>
    <cellStyle name="40% - Ênfase4 11 4" xfId="977"/>
    <cellStyle name="40% - Ênfase4 11 4 2" xfId="2542"/>
    <cellStyle name="40% - Ênfase4 11 4 2 2" xfId="5671"/>
    <cellStyle name="40% - Ênfase4 11 4 3" xfId="4107"/>
    <cellStyle name="40% - Ênfase4 11 5" xfId="1766"/>
    <cellStyle name="40% - Ênfase4 11 5 2" xfId="4895"/>
    <cellStyle name="40% - Ênfase4 11 6" xfId="3331"/>
    <cellStyle name="40% - Ênfase4 12" xfId="225"/>
    <cellStyle name="40% - Ênfase4 12 2" xfId="614"/>
    <cellStyle name="40% - Ênfase4 12 2 2" xfId="1391"/>
    <cellStyle name="40% - Ênfase4 12 2 2 2" xfId="2956"/>
    <cellStyle name="40% - Ênfase4 12 2 2 2 2" xfId="6085"/>
    <cellStyle name="40% - Ênfase4 12 2 2 3" xfId="4521"/>
    <cellStyle name="40% - Ênfase4 12 2 3" xfId="2180"/>
    <cellStyle name="40% - Ênfase4 12 2 3 2" xfId="5309"/>
    <cellStyle name="40% - Ênfase4 12 2 4" xfId="3745"/>
    <cellStyle name="40% - Ênfase4 12 3" xfId="1003"/>
    <cellStyle name="40% - Ênfase4 12 3 2" xfId="2568"/>
    <cellStyle name="40% - Ênfase4 12 3 2 2" xfId="5697"/>
    <cellStyle name="40% - Ênfase4 12 3 3" xfId="4133"/>
    <cellStyle name="40% - Ênfase4 12 4" xfId="1792"/>
    <cellStyle name="40% - Ênfase4 12 4 2" xfId="4921"/>
    <cellStyle name="40% - Ênfase4 12 5" xfId="3357"/>
    <cellStyle name="40% - Ênfase4 13" xfId="399"/>
    <cellStyle name="40% - Ênfase4 13 2" xfId="788"/>
    <cellStyle name="40% - Ênfase4 13 2 2" xfId="1565"/>
    <cellStyle name="40% - Ênfase4 13 2 2 2" xfId="3130"/>
    <cellStyle name="40% - Ênfase4 13 2 2 2 2" xfId="6259"/>
    <cellStyle name="40% - Ênfase4 13 2 2 3" xfId="4695"/>
    <cellStyle name="40% - Ênfase4 13 2 3" xfId="2354"/>
    <cellStyle name="40% - Ênfase4 13 2 3 2" xfId="5483"/>
    <cellStyle name="40% - Ênfase4 13 2 4" xfId="3919"/>
    <cellStyle name="40% - Ênfase4 13 3" xfId="1177"/>
    <cellStyle name="40% - Ênfase4 13 3 2" xfId="2742"/>
    <cellStyle name="40% - Ênfase4 13 3 2 2" xfId="5871"/>
    <cellStyle name="40% - Ênfase4 13 3 3" xfId="4307"/>
    <cellStyle name="40% - Ênfase4 13 4" xfId="1966"/>
    <cellStyle name="40% - Ênfase4 13 4 2" xfId="5095"/>
    <cellStyle name="40% - Ênfase4 13 5" xfId="3531"/>
    <cellStyle name="40% - Ênfase4 14" xfId="212"/>
    <cellStyle name="40% - Ênfase4 14 2" xfId="601"/>
    <cellStyle name="40% - Ênfase4 14 2 2" xfId="1378"/>
    <cellStyle name="40% - Ênfase4 14 2 2 2" xfId="2943"/>
    <cellStyle name="40% - Ênfase4 14 2 2 2 2" xfId="6072"/>
    <cellStyle name="40% - Ênfase4 14 2 2 3" xfId="4508"/>
    <cellStyle name="40% - Ênfase4 14 2 3" xfId="2167"/>
    <cellStyle name="40% - Ênfase4 14 2 3 2" xfId="5296"/>
    <cellStyle name="40% - Ênfase4 14 2 4" xfId="3732"/>
    <cellStyle name="40% - Ênfase4 14 3" xfId="990"/>
    <cellStyle name="40% - Ênfase4 14 3 2" xfId="2555"/>
    <cellStyle name="40% - Ênfase4 14 3 2 2" xfId="5684"/>
    <cellStyle name="40% - Ênfase4 14 3 3" xfId="4120"/>
    <cellStyle name="40% - Ênfase4 14 4" xfId="1779"/>
    <cellStyle name="40% - Ênfase4 14 4 2" xfId="4908"/>
    <cellStyle name="40% - Ênfase4 14 5" xfId="3344"/>
    <cellStyle name="40% - Ênfase4 15" xfId="412"/>
    <cellStyle name="40% - Ênfase4 15 2" xfId="801"/>
    <cellStyle name="40% - Ênfase4 15 2 2" xfId="1578"/>
    <cellStyle name="40% - Ênfase4 15 2 2 2" xfId="3143"/>
    <cellStyle name="40% - Ênfase4 15 2 2 2 2" xfId="6272"/>
    <cellStyle name="40% - Ênfase4 15 2 2 3" xfId="4708"/>
    <cellStyle name="40% - Ênfase4 15 2 3" xfId="2367"/>
    <cellStyle name="40% - Ênfase4 15 2 3 2" xfId="5496"/>
    <cellStyle name="40% - Ênfase4 15 2 4" xfId="3932"/>
    <cellStyle name="40% - Ênfase4 15 3" xfId="1190"/>
    <cellStyle name="40% - Ênfase4 15 3 2" xfId="2755"/>
    <cellStyle name="40% - Ênfase4 15 3 2 2" xfId="5884"/>
    <cellStyle name="40% - Ênfase4 15 3 3" xfId="4320"/>
    <cellStyle name="40% - Ênfase4 15 4" xfId="1979"/>
    <cellStyle name="40% - Ênfase4 15 4 2" xfId="5108"/>
    <cellStyle name="40% - Ênfase4 15 5" xfId="3544"/>
    <cellStyle name="40% - Ênfase4 16" xfId="426"/>
    <cellStyle name="40% - Ênfase4 16 2" xfId="1204"/>
    <cellStyle name="40% - Ênfase4 16 2 2" xfId="2769"/>
    <cellStyle name="40% - Ênfase4 16 2 2 2" xfId="5898"/>
    <cellStyle name="40% - Ênfase4 16 2 3" xfId="4334"/>
    <cellStyle name="40% - Ênfase4 16 3" xfId="1993"/>
    <cellStyle name="40% - Ênfase4 16 3 2" xfId="5122"/>
    <cellStyle name="40% - Ênfase4 16 4" xfId="3558"/>
    <cellStyle name="40% - Ênfase4 17" xfId="815"/>
    <cellStyle name="40% - Ênfase4 17 2" xfId="2381"/>
    <cellStyle name="40% - Ênfase4 17 2 2" xfId="5510"/>
    <cellStyle name="40% - Ênfase4 17 3" xfId="3946"/>
    <cellStyle name="40% - Ênfase4 18" xfId="1591"/>
    <cellStyle name="40% - Ênfase4 18 2" xfId="4721"/>
    <cellStyle name="40% - Ênfase4 19" xfId="1605"/>
    <cellStyle name="40% - Ênfase4 19 2" xfId="4734"/>
    <cellStyle name="40% - Ênfase4 2" xfId="51"/>
    <cellStyle name="40% - Ênfase4 2 2" xfId="105"/>
    <cellStyle name="40% - Ênfase4 2 2 2" xfId="292"/>
    <cellStyle name="40% - Ênfase4 2 2 2 2" xfId="681"/>
    <cellStyle name="40% - Ênfase4 2 2 2 2 2" xfId="1458"/>
    <cellStyle name="40% - Ênfase4 2 2 2 2 2 2" xfId="3023"/>
    <cellStyle name="40% - Ênfase4 2 2 2 2 2 2 2" xfId="6152"/>
    <cellStyle name="40% - Ênfase4 2 2 2 2 2 3" xfId="4588"/>
    <cellStyle name="40% - Ênfase4 2 2 2 2 3" xfId="2247"/>
    <cellStyle name="40% - Ênfase4 2 2 2 2 3 2" xfId="5376"/>
    <cellStyle name="40% - Ênfase4 2 2 2 2 4" xfId="3812"/>
    <cellStyle name="40% - Ênfase4 2 2 2 3" xfId="1070"/>
    <cellStyle name="40% - Ênfase4 2 2 2 3 2" xfId="2635"/>
    <cellStyle name="40% - Ênfase4 2 2 2 3 2 2" xfId="5764"/>
    <cellStyle name="40% - Ênfase4 2 2 2 3 3" xfId="4200"/>
    <cellStyle name="40% - Ênfase4 2 2 2 4" xfId="1859"/>
    <cellStyle name="40% - Ênfase4 2 2 2 4 2" xfId="4988"/>
    <cellStyle name="40% - Ênfase4 2 2 2 5" xfId="3424"/>
    <cellStyle name="40% - Ênfase4 2 2 3" xfId="494"/>
    <cellStyle name="40% - Ênfase4 2 2 3 2" xfId="1271"/>
    <cellStyle name="40% - Ênfase4 2 2 3 2 2" xfId="2836"/>
    <cellStyle name="40% - Ênfase4 2 2 3 2 2 2" xfId="5965"/>
    <cellStyle name="40% - Ênfase4 2 2 3 2 3" xfId="4401"/>
    <cellStyle name="40% - Ênfase4 2 2 3 3" xfId="2060"/>
    <cellStyle name="40% - Ênfase4 2 2 3 3 2" xfId="5189"/>
    <cellStyle name="40% - Ênfase4 2 2 3 4" xfId="3625"/>
    <cellStyle name="40% - Ênfase4 2 2 4" xfId="883"/>
    <cellStyle name="40% - Ênfase4 2 2 4 2" xfId="2448"/>
    <cellStyle name="40% - Ênfase4 2 2 4 2 2" xfId="5577"/>
    <cellStyle name="40% - Ênfase4 2 2 4 3" xfId="4013"/>
    <cellStyle name="40% - Ênfase4 2 2 5" xfId="1672"/>
    <cellStyle name="40% - Ênfase4 2 2 5 2" xfId="4801"/>
    <cellStyle name="40% - Ênfase4 2 2 6" xfId="3237"/>
    <cellStyle name="40% - Ênfase4 2 3" xfId="239"/>
    <cellStyle name="40% - Ênfase4 2 3 2" xfId="628"/>
    <cellStyle name="40% - Ênfase4 2 3 2 2" xfId="1405"/>
    <cellStyle name="40% - Ênfase4 2 3 2 2 2" xfId="2970"/>
    <cellStyle name="40% - Ênfase4 2 3 2 2 2 2" xfId="6099"/>
    <cellStyle name="40% - Ênfase4 2 3 2 2 3" xfId="4535"/>
    <cellStyle name="40% - Ênfase4 2 3 2 3" xfId="2194"/>
    <cellStyle name="40% - Ênfase4 2 3 2 3 2" xfId="5323"/>
    <cellStyle name="40% - Ênfase4 2 3 2 4" xfId="3759"/>
    <cellStyle name="40% - Ênfase4 2 3 3" xfId="1017"/>
    <cellStyle name="40% - Ênfase4 2 3 3 2" xfId="2582"/>
    <cellStyle name="40% - Ênfase4 2 3 3 2 2" xfId="5711"/>
    <cellStyle name="40% - Ênfase4 2 3 3 3" xfId="4147"/>
    <cellStyle name="40% - Ênfase4 2 3 4" xfId="1806"/>
    <cellStyle name="40% - Ênfase4 2 3 4 2" xfId="4935"/>
    <cellStyle name="40% - Ênfase4 2 3 5" xfId="3371"/>
    <cellStyle name="40% - Ênfase4 2 4" xfId="441"/>
    <cellStyle name="40% - Ênfase4 2 4 2" xfId="1218"/>
    <cellStyle name="40% - Ênfase4 2 4 2 2" xfId="2783"/>
    <cellStyle name="40% - Ênfase4 2 4 2 2 2" xfId="5912"/>
    <cellStyle name="40% - Ênfase4 2 4 2 3" xfId="4348"/>
    <cellStyle name="40% - Ênfase4 2 4 3" xfId="2007"/>
    <cellStyle name="40% - Ênfase4 2 4 3 2" xfId="5136"/>
    <cellStyle name="40% - Ênfase4 2 4 4" xfId="3572"/>
    <cellStyle name="40% - Ênfase4 2 5" xfId="830"/>
    <cellStyle name="40% - Ênfase4 2 5 2" xfId="2395"/>
    <cellStyle name="40% - Ênfase4 2 5 2 2" xfId="5524"/>
    <cellStyle name="40% - Ênfase4 2 5 3" xfId="3960"/>
    <cellStyle name="40% - Ênfase4 2 6" xfId="1619"/>
    <cellStyle name="40% - Ênfase4 2 6 2" xfId="4748"/>
    <cellStyle name="40% - Ênfase4 2 7" xfId="3184"/>
    <cellStyle name="40% - Ênfase4 20" xfId="3170"/>
    <cellStyle name="40% - Ênfase4 21" xfId="3156"/>
    <cellStyle name="40% - Ênfase4 22" xfId="6286"/>
    <cellStyle name="40% - Ênfase4 3" xfId="64"/>
    <cellStyle name="40% - Ênfase4 3 2" xfId="118"/>
    <cellStyle name="40% - Ênfase4 3 2 2" xfId="305"/>
    <cellStyle name="40% - Ênfase4 3 2 2 2" xfId="694"/>
    <cellStyle name="40% - Ênfase4 3 2 2 2 2" xfId="1471"/>
    <cellStyle name="40% - Ênfase4 3 2 2 2 2 2" xfId="3036"/>
    <cellStyle name="40% - Ênfase4 3 2 2 2 2 2 2" xfId="6165"/>
    <cellStyle name="40% - Ênfase4 3 2 2 2 2 3" xfId="4601"/>
    <cellStyle name="40% - Ênfase4 3 2 2 2 3" xfId="2260"/>
    <cellStyle name="40% - Ênfase4 3 2 2 2 3 2" xfId="5389"/>
    <cellStyle name="40% - Ênfase4 3 2 2 2 4" xfId="3825"/>
    <cellStyle name="40% - Ênfase4 3 2 2 3" xfId="1083"/>
    <cellStyle name="40% - Ênfase4 3 2 2 3 2" xfId="2648"/>
    <cellStyle name="40% - Ênfase4 3 2 2 3 2 2" xfId="5777"/>
    <cellStyle name="40% - Ênfase4 3 2 2 3 3" xfId="4213"/>
    <cellStyle name="40% - Ênfase4 3 2 2 4" xfId="1872"/>
    <cellStyle name="40% - Ênfase4 3 2 2 4 2" xfId="5001"/>
    <cellStyle name="40% - Ênfase4 3 2 2 5" xfId="3437"/>
    <cellStyle name="40% - Ênfase4 3 2 3" xfId="507"/>
    <cellStyle name="40% - Ênfase4 3 2 3 2" xfId="1284"/>
    <cellStyle name="40% - Ênfase4 3 2 3 2 2" xfId="2849"/>
    <cellStyle name="40% - Ênfase4 3 2 3 2 2 2" xfId="5978"/>
    <cellStyle name="40% - Ênfase4 3 2 3 2 3" xfId="4414"/>
    <cellStyle name="40% - Ênfase4 3 2 3 3" xfId="2073"/>
    <cellStyle name="40% - Ênfase4 3 2 3 3 2" xfId="5202"/>
    <cellStyle name="40% - Ênfase4 3 2 3 4" xfId="3638"/>
    <cellStyle name="40% - Ênfase4 3 2 4" xfId="896"/>
    <cellStyle name="40% - Ênfase4 3 2 4 2" xfId="2461"/>
    <cellStyle name="40% - Ênfase4 3 2 4 2 2" xfId="5590"/>
    <cellStyle name="40% - Ênfase4 3 2 4 3" xfId="4026"/>
    <cellStyle name="40% - Ênfase4 3 2 5" xfId="1685"/>
    <cellStyle name="40% - Ênfase4 3 2 5 2" xfId="4814"/>
    <cellStyle name="40% - Ênfase4 3 2 6" xfId="3250"/>
    <cellStyle name="40% - Ênfase4 3 3" xfId="252"/>
    <cellStyle name="40% - Ênfase4 3 3 2" xfId="641"/>
    <cellStyle name="40% - Ênfase4 3 3 2 2" xfId="1418"/>
    <cellStyle name="40% - Ênfase4 3 3 2 2 2" xfId="2983"/>
    <cellStyle name="40% - Ênfase4 3 3 2 2 2 2" xfId="6112"/>
    <cellStyle name="40% - Ênfase4 3 3 2 2 3" xfId="4548"/>
    <cellStyle name="40% - Ênfase4 3 3 2 3" xfId="2207"/>
    <cellStyle name="40% - Ênfase4 3 3 2 3 2" xfId="5336"/>
    <cellStyle name="40% - Ênfase4 3 3 2 4" xfId="3772"/>
    <cellStyle name="40% - Ênfase4 3 3 3" xfId="1030"/>
    <cellStyle name="40% - Ênfase4 3 3 3 2" xfId="2595"/>
    <cellStyle name="40% - Ênfase4 3 3 3 2 2" xfId="5724"/>
    <cellStyle name="40% - Ênfase4 3 3 3 3" xfId="4160"/>
    <cellStyle name="40% - Ênfase4 3 3 4" xfId="1819"/>
    <cellStyle name="40% - Ênfase4 3 3 4 2" xfId="4948"/>
    <cellStyle name="40% - Ênfase4 3 3 5" xfId="3384"/>
    <cellStyle name="40% - Ênfase4 3 4" xfId="454"/>
    <cellStyle name="40% - Ênfase4 3 4 2" xfId="1231"/>
    <cellStyle name="40% - Ênfase4 3 4 2 2" xfId="2796"/>
    <cellStyle name="40% - Ênfase4 3 4 2 2 2" xfId="5925"/>
    <cellStyle name="40% - Ênfase4 3 4 2 3" xfId="4361"/>
    <cellStyle name="40% - Ênfase4 3 4 3" xfId="2020"/>
    <cellStyle name="40% - Ênfase4 3 4 3 2" xfId="5149"/>
    <cellStyle name="40% - Ênfase4 3 4 4" xfId="3585"/>
    <cellStyle name="40% - Ênfase4 3 5" xfId="843"/>
    <cellStyle name="40% - Ênfase4 3 5 2" xfId="2408"/>
    <cellStyle name="40% - Ênfase4 3 5 2 2" xfId="5537"/>
    <cellStyle name="40% - Ênfase4 3 5 3" xfId="3973"/>
    <cellStyle name="40% - Ênfase4 3 6" xfId="1632"/>
    <cellStyle name="40% - Ênfase4 3 6 2" xfId="4761"/>
    <cellStyle name="40% - Ênfase4 3 7" xfId="3197"/>
    <cellStyle name="40% - Ênfase4 4" xfId="91"/>
    <cellStyle name="40% - Ênfase4 4 2" xfId="278"/>
    <cellStyle name="40% - Ênfase4 4 2 2" xfId="667"/>
    <cellStyle name="40% - Ênfase4 4 2 2 2" xfId="1444"/>
    <cellStyle name="40% - Ênfase4 4 2 2 2 2" xfId="3009"/>
    <cellStyle name="40% - Ênfase4 4 2 2 2 2 2" xfId="6138"/>
    <cellStyle name="40% - Ênfase4 4 2 2 2 3" xfId="4574"/>
    <cellStyle name="40% - Ênfase4 4 2 2 3" xfId="2233"/>
    <cellStyle name="40% - Ênfase4 4 2 2 3 2" xfId="5362"/>
    <cellStyle name="40% - Ênfase4 4 2 2 4" xfId="3798"/>
    <cellStyle name="40% - Ênfase4 4 2 3" xfId="1056"/>
    <cellStyle name="40% - Ênfase4 4 2 3 2" xfId="2621"/>
    <cellStyle name="40% - Ênfase4 4 2 3 2 2" xfId="5750"/>
    <cellStyle name="40% - Ênfase4 4 2 3 3" xfId="4186"/>
    <cellStyle name="40% - Ênfase4 4 2 4" xfId="1845"/>
    <cellStyle name="40% - Ênfase4 4 2 4 2" xfId="4974"/>
    <cellStyle name="40% - Ênfase4 4 2 5" xfId="3410"/>
    <cellStyle name="40% - Ênfase4 4 3" xfId="480"/>
    <cellStyle name="40% - Ênfase4 4 3 2" xfId="1257"/>
    <cellStyle name="40% - Ênfase4 4 3 2 2" xfId="2822"/>
    <cellStyle name="40% - Ênfase4 4 3 2 2 2" xfId="5951"/>
    <cellStyle name="40% - Ênfase4 4 3 2 3" xfId="4387"/>
    <cellStyle name="40% - Ênfase4 4 3 3" xfId="2046"/>
    <cellStyle name="40% - Ênfase4 4 3 3 2" xfId="5175"/>
    <cellStyle name="40% - Ênfase4 4 3 4" xfId="3611"/>
    <cellStyle name="40% - Ênfase4 4 4" xfId="869"/>
    <cellStyle name="40% - Ênfase4 4 4 2" xfId="2434"/>
    <cellStyle name="40% - Ênfase4 4 4 2 2" xfId="5563"/>
    <cellStyle name="40% - Ênfase4 4 4 3" xfId="3999"/>
    <cellStyle name="40% - Ênfase4 4 5" xfId="1658"/>
    <cellStyle name="40% - Ênfase4 4 5 2" xfId="4787"/>
    <cellStyle name="40% - Ênfase4 4 6" xfId="3223"/>
    <cellStyle name="40% - Ênfase4 5" xfId="77"/>
    <cellStyle name="40% - Ênfase4 5 2" xfId="265"/>
    <cellStyle name="40% - Ênfase4 5 2 2" xfId="654"/>
    <cellStyle name="40% - Ênfase4 5 2 2 2" xfId="1431"/>
    <cellStyle name="40% - Ênfase4 5 2 2 2 2" xfId="2996"/>
    <cellStyle name="40% - Ênfase4 5 2 2 2 2 2" xfId="6125"/>
    <cellStyle name="40% - Ênfase4 5 2 2 2 3" xfId="4561"/>
    <cellStyle name="40% - Ênfase4 5 2 2 3" xfId="2220"/>
    <cellStyle name="40% - Ênfase4 5 2 2 3 2" xfId="5349"/>
    <cellStyle name="40% - Ênfase4 5 2 2 4" xfId="3785"/>
    <cellStyle name="40% - Ênfase4 5 2 3" xfId="1043"/>
    <cellStyle name="40% - Ênfase4 5 2 3 2" xfId="2608"/>
    <cellStyle name="40% - Ênfase4 5 2 3 2 2" xfId="5737"/>
    <cellStyle name="40% - Ênfase4 5 2 3 3" xfId="4173"/>
    <cellStyle name="40% - Ênfase4 5 2 4" xfId="1832"/>
    <cellStyle name="40% - Ênfase4 5 2 4 2" xfId="4961"/>
    <cellStyle name="40% - Ênfase4 5 2 5" xfId="3397"/>
    <cellStyle name="40% - Ênfase4 5 3" xfId="467"/>
    <cellStyle name="40% - Ênfase4 5 3 2" xfId="1244"/>
    <cellStyle name="40% - Ênfase4 5 3 2 2" xfId="2809"/>
    <cellStyle name="40% - Ênfase4 5 3 2 2 2" xfId="5938"/>
    <cellStyle name="40% - Ênfase4 5 3 2 3" xfId="4374"/>
    <cellStyle name="40% - Ênfase4 5 3 3" xfId="2033"/>
    <cellStyle name="40% - Ênfase4 5 3 3 2" xfId="5162"/>
    <cellStyle name="40% - Ênfase4 5 3 4" xfId="3598"/>
    <cellStyle name="40% - Ênfase4 5 4" xfId="856"/>
    <cellStyle name="40% - Ênfase4 5 4 2" xfId="2421"/>
    <cellStyle name="40% - Ênfase4 5 4 2 2" xfId="5550"/>
    <cellStyle name="40% - Ênfase4 5 4 3" xfId="3986"/>
    <cellStyle name="40% - Ênfase4 5 5" xfId="1645"/>
    <cellStyle name="40% - Ênfase4 5 5 2" xfId="4774"/>
    <cellStyle name="40% - Ênfase4 5 6" xfId="3210"/>
    <cellStyle name="40% - Ênfase4 6" xfId="131"/>
    <cellStyle name="40% - Ênfase4 6 2" xfId="318"/>
    <cellStyle name="40% - Ênfase4 6 2 2" xfId="707"/>
    <cellStyle name="40% - Ênfase4 6 2 2 2" xfId="1484"/>
    <cellStyle name="40% - Ênfase4 6 2 2 2 2" xfId="3049"/>
    <cellStyle name="40% - Ênfase4 6 2 2 2 2 2" xfId="6178"/>
    <cellStyle name="40% - Ênfase4 6 2 2 2 3" xfId="4614"/>
    <cellStyle name="40% - Ênfase4 6 2 2 3" xfId="2273"/>
    <cellStyle name="40% - Ênfase4 6 2 2 3 2" xfId="5402"/>
    <cellStyle name="40% - Ênfase4 6 2 2 4" xfId="3838"/>
    <cellStyle name="40% - Ênfase4 6 2 3" xfId="1096"/>
    <cellStyle name="40% - Ênfase4 6 2 3 2" xfId="2661"/>
    <cellStyle name="40% - Ênfase4 6 2 3 2 2" xfId="5790"/>
    <cellStyle name="40% - Ênfase4 6 2 3 3" xfId="4226"/>
    <cellStyle name="40% - Ênfase4 6 2 4" xfId="1885"/>
    <cellStyle name="40% - Ênfase4 6 2 4 2" xfId="5014"/>
    <cellStyle name="40% - Ênfase4 6 2 5" xfId="3450"/>
    <cellStyle name="40% - Ênfase4 6 3" xfId="520"/>
    <cellStyle name="40% - Ênfase4 6 3 2" xfId="1297"/>
    <cellStyle name="40% - Ênfase4 6 3 2 2" xfId="2862"/>
    <cellStyle name="40% - Ênfase4 6 3 2 2 2" xfId="5991"/>
    <cellStyle name="40% - Ênfase4 6 3 2 3" xfId="4427"/>
    <cellStyle name="40% - Ênfase4 6 3 3" xfId="2086"/>
    <cellStyle name="40% - Ênfase4 6 3 3 2" xfId="5215"/>
    <cellStyle name="40% - Ênfase4 6 3 4" xfId="3651"/>
    <cellStyle name="40% - Ênfase4 6 4" xfId="909"/>
    <cellStyle name="40% - Ênfase4 6 4 2" xfId="2474"/>
    <cellStyle name="40% - Ênfase4 6 4 2 2" xfId="5603"/>
    <cellStyle name="40% - Ênfase4 6 4 3" xfId="4039"/>
    <cellStyle name="40% - Ênfase4 6 5" xfId="1698"/>
    <cellStyle name="40% - Ênfase4 6 5 2" xfId="4827"/>
    <cellStyle name="40% - Ênfase4 6 6" xfId="3263"/>
    <cellStyle name="40% - Ênfase4 7" xfId="145"/>
    <cellStyle name="40% - Ênfase4 7 2" xfId="332"/>
    <cellStyle name="40% - Ênfase4 7 2 2" xfId="721"/>
    <cellStyle name="40% - Ênfase4 7 2 2 2" xfId="1498"/>
    <cellStyle name="40% - Ênfase4 7 2 2 2 2" xfId="3063"/>
    <cellStyle name="40% - Ênfase4 7 2 2 2 2 2" xfId="6192"/>
    <cellStyle name="40% - Ênfase4 7 2 2 2 3" xfId="4628"/>
    <cellStyle name="40% - Ênfase4 7 2 2 3" xfId="2287"/>
    <cellStyle name="40% - Ênfase4 7 2 2 3 2" xfId="5416"/>
    <cellStyle name="40% - Ênfase4 7 2 2 4" xfId="3852"/>
    <cellStyle name="40% - Ênfase4 7 2 3" xfId="1110"/>
    <cellStyle name="40% - Ênfase4 7 2 3 2" xfId="2675"/>
    <cellStyle name="40% - Ênfase4 7 2 3 2 2" xfId="5804"/>
    <cellStyle name="40% - Ênfase4 7 2 3 3" xfId="4240"/>
    <cellStyle name="40% - Ênfase4 7 2 4" xfId="1899"/>
    <cellStyle name="40% - Ênfase4 7 2 4 2" xfId="5028"/>
    <cellStyle name="40% - Ênfase4 7 2 5" xfId="3464"/>
    <cellStyle name="40% - Ênfase4 7 3" xfId="534"/>
    <cellStyle name="40% - Ênfase4 7 3 2" xfId="1311"/>
    <cellStyle name="40% - Ênfase4 7 3 2 2" xfId="2876"/>
    <cellStyle name="40% - Ênfase4 7 3 2 2 2" xfId="6005"/>
    <cellStyle name="40% - Ênfase4 7 3 2 3" xfId="4441"/>
    <cellStyle name="40% - Ênfase4 7 3 3" xfId="2100"/>
    <cellStyle name="40% - Ênfase4 7 3 3 2" xfId="5229"/>
    <cellStyle name="40% - Ênfase4 7 3 4" xfId="3665"/>
    <cellStyle name="40% - Ênfase4 7 4" xfId="923"/>
    <cellStyle name="40% - Ênfase4 7 4 2" xfId="2488"/>
    <cellStyle name="40% - Ênfase4 7 4 2 2" xfId="5617"/>
    <cellStyle name="40% - Ênfase4 7 4 3" xfId="4053"/>
    <cellStyle name="40% - Ênfase4 7 5" xfId="1712"/>
    <cellStyle name="40% - Ênfase4 7 5 2" xfId="4841"/>
    <cellStyle name="40% - Ênfase4 7 6" xfId="3277"/>
    <cellStyle name="40% - Ênfase4 8" xfId="158"/>
    <cellStyle name="40% - Ênfase4 8 2" xfId="345"/>
    <cellStyle name="40% - Ênfase4 8 2 2" xfId="734"/>
    <cellStyle name="40% - Ênfase4 8 2 2 2" xfId="1511"/>
    <cellStyle name="40% - Ênfase4 8 2 2 2 2" xfId="3076"/>
    <cellStyle name="40% - Ênfase4 8 2 2 2 2 2" xfId="6205"/>
    <cellStyle name="40% - Ênfase4 8 2 2 2 3" xfId="4641"/>
    <cellStyle name="40% - Ênfase4 8 2 2 3" xfId="2300"/>
    <cellStyle name="40% - Ênfase4 8 2 2 3 2" xfId="5429"/>
    <cellStyle name="40% - Ênfase4 8 2 2 4" xfId="3865"/>
    <cellStyle name="40% - Ênfase4 8 2 3" xfId="1123"/>
    <cellStyle name="40% - Ênfase4 8 2 3 2" xfId="2688"/>
    <cellStyle name="40% - Ênfase4 8 2 3 2 2" xfId="5817"/>
    <cellStyle name="40% - Ênfase4 8 2 3 3" xfId="4253"/>
    <cellStyle name="40% - Ênfase4 8 2 4" xfId="1912"/>
    <cellStyle name="40% - Ênfase4 8 2 4 2" xfId="5041"/>
    <cellStyle name="40% - Ênfase4 8 2 5" xfId="3477"/>
    <cellStyle name="40% - Ênfase4 8 3" xfId="547"/>
    <cellStyle name="40% - Ênfase4 8 3 2" xfId="1324"/>
    <cellStyle name="40% - Ênfase4 8 3 2 2" xfId="2889"/>
    <cellStyle name="40% - Ênfase4 8 3 2 2 2" xfId="6018"/>
    <cellStyle name="40% - Ênfase4 8 3 2 3" xfId="4454"/>
    <cellStyle name="40% - Ênfase4 8 3 3" xfId="2113"/>
    <cellStyle name="40% - Ênfase4 8 3 3 2" xfId="5242"/>
    <cellStyle name="40% - Ênfase4 8 3 4" xfId="3678"/>
    <cellStyle name="40% - Ênfase4 8 4" xfId="936"/>
    <cellStyle name="40% - Ênfase4 8 4 2" xfId="2501"/>
    <cellStyle name="40% - Ênfase4 8 4 2 2" xfId="5630"/>
    <cellStyle name="40% - Ênfase4 8 4 3" xfId="4066"/>
    <cellStyle name="40% - Ênfase4 8 5" xfId="1725"/>
    <cellStyle name="40% - Ênfase4 8 5 2" xfId="4854"/>
    <cellStyle name="40% - Ênfase4 8 6" xfId="3290"/>
    <cellStyle name="40% - Ênfase4 9" xfId="171"/>
    <cellStyle name="40% - Ênfase4 9 2" xfId="358"/>
    <cellStyle name="40% - Ênfase4 9 2 2" xfId="747"/>
    <cellStyle name="40% - Ênfase4 9 2 2 2" xfId="1524"/>
    <cellStyle name="40% - Ênfase4 9 2 2 2 2" xfId="3089"/>
    <cellStyle name="40% - Ênfase4 9 2 2 2 2 2" xfId="6218"/>
    <cellStyle name="40% - Ênfase4 9 2 2 2 3" xfId="4654"/>
    <cellStyle name="40% - Ênfase4 9 2 2 3" xfId="2313"/>
    <cellStyle name="40% - Ênfase4 9 2 2 3 2" xfId="5442"/>
    <cellStyle name="40% - Ênfase4 9 2 2 4" xfId="3878"/>
    <cellStyle name="40% - Ênfase4 9 2 3" xfId="1136"/>
    <cellStyle name="40% - Ênfase4 9 2 3 2" xfId="2701"/>
    <cellStyle name="40% - Ênfase4 9 2 3 2 2" xfId="5830"/>
    <cellStyle name="40% - Ênfase4 9 2 3 3" xfId="4266"/>
    <cellStyle name="40% - Ênfase4 9 2 4" xfId="1925"/>
    <cellStyle name="40% - Ênfase4 9 2 4 2" xfId="5054"/>
    <cellStyle name="40% - Ênfase4 9 2 5" xfId="3490"/>
    <cellStyle name="40% - Ênfase4 9 3" xfId="560"/>
    <cellStyle name="40% - Ênfase4 9 3 2" xfId="1337"/>
    <cellStyle name="40% - Ênfase4 9 3 2 2" xfId="2902"/>
    <cellStyle name="40% - Ênfase4 9 3 2 2 2" xfId="6031"/>
    <cellStyle name="40% - Ênfase4 9 3 2 3" xfId="4467"/>
    <cellStyle name="40% - Ênfase4 9 3 3" xfId="2126"/>
    <cellStyle name="40% - Ênfase4 9 3 3 2" xfId="5255"/>
    <cellStyle name="40% - Ênfase4 9 3 4" xfId="3691"/>
    <cellStyle name="40% - Ênfase4 9 4" xfId="949"/>
    <cellStyle name="40% - Ênfase4 9 4 2" xfId="2514"/>
    <cellStyle name="40% - Ênfase4 9 4 2 2" xfId="5643"/>
    <cellStyle name="40% - Ênfase4 9 4 3" xfId="4079"/>
    <cellStyle name="40% - Ênfase4 9 5" xfId="1738"/>
    <cellStyle name="40% - Ênfase4 9 5 2" xfId="4867"/>
    <cellStyle name="40% - Ênfase4 9 6" xfId="3303"/>
    <cellStyle name="40% - Ênfase5" xfId="36" builtinId="47" customBuiltin="1"/>
    <cellStyle name="40% - Ênfase5 10" xfId="187"/>
    <cellStyle name="40% - Ênfase5 10 2" xfId="374"/>
    <cellStyle name="40% - Ênfase5 10 2 2" xfId="763"/>
    <cellStyle name="40% - Ênfase5 10 2 2 2" xfId="1540"/>
    <cellStyle name="40% - Ênfase5 10 2 2 2 2" xfId="3105"/>
    <cellStyle name="40% - Ênfase5 10 2 2 2 2 2" xfId="6234"/>
    <cellStyle name="40% - Ênfase5 10 2 2 2 3" xfId="4670"/>
    <cellStyle name="40% - Ênfase5 10 2 2 3" xfId="2329"/>
    <cellStyle name="40% - Ênfase5 10 2 2 3 2" xfId="5458"/>
    <cellStyle name="40% - Ênfase5 10 2 2 4" xfId="3894"/>
    <cellStyle name="40% - Ênfase5 10 2 3" xfId="1152"/>
    <cellStyle name="40% - Ênfase5 10 2 3 2" xfId="2717"/>
    <cellStyle name="40% - Ênfase5 10 2 3 2 2" xfId="5846"/>
    <cellStyle name="40% - Ênfase5 10 2 3 3" xfId="4282"/>
    <cellStyle name="40% - Ênfase5 10 2 4" xfId="1941"/>
    <cellStyle name="40% - Ênfase5 10 2 4 2" xfId="5070"/>
    <cellStyle name="40% - Ênfase5 10 2 5" xfId="3506"/>
    <cellStyle name="40% - Ênfase5 10 3" xfId="576"/>
    <cellStyle name="40% - Ênfase5 10 3 2" xfId="1353"/>
    <cellStyle name="40% - Ênfase5 10 3 2 2" xfId="2918"/>
    <cellStyle name="40% - Ênfase5 10 3 2 2 2" xfId="6047"/>
    <cellStyle name="40% - Ênfase5 10 3 2 3" xfId="4483"/>
    <cellStyle name="40% - Ênfase5 10 3 3" xfId="2142"/>
    <cellStyle name="40% - Ênfase5 10 3 3 2" xfId="5271"/>
    <cellStyle name="40% - Ênfase5 10 3 4" xfId="3707"/>
    <cellStyle name="40% - Ênfase5 10 4" xfId="965"/>
    <cellStyle name="40% - Ênfase5 10 4 2" xfId="2530"/>
    <cellStyle name="40% - Ênfase5 10 4 2 2" xfId="5659"/>
    <cellStyle name="40% - Ênfase5 10 4 3" xfId="4095"/>
    <cellStyle name="40% - Ênfase5 10 5" xfId="1754"/>
    <cellStyle name="40% - Ênfase5 10 5 2" xfId="4883"/>
    <cellStyle name="40% - Ênfase5 10 6" xfId="3319"/>
    <cellStyle name="40% - Ênfase5 11" xfId="201"/>
    <cellStyle name="40% - Ênfase5 11 2" xfId="388"/>
    <cellStyle name="40% - Ênfase5 11 2 2" xfId="777"/>
    <cellStyle name="40% - Ênfase5 11 2 2 2" xfId="1554"/>
    <cellStyle name="40% - Ênfase5 11 2 2 2 2" xfId="3119"/>
    <cellStyle name="40% - Ênfase5 11 2 2 2 2 2" xfId="6248"/>
    <cellStyle name="40% - Ênfase5 11 2 2 2 3" xfId="4684"/>
    <cellStyle name="40% - Ênfase5 11 2 2 3" xfId="2343"/>
    <cellStyle name="40% - Ênfase5 11 2 2 3 2" xfId="5472"/>
    <cellStyle name="40% - Ênfase5 11 2 2 4" xfId="3908"/>
    <cellStyle name="40% - Ênfase5 11 2 3" xfId="1166"/>
    <cellStyle name="40% - Ênfase5 11 2 3 2" xfId="2731"/>
    <cellStyle name="40% - Ênfase5 11 2 3 2 2" xfId="5860"/>
    <cellStyle name="40% - Ênfase5 11 2 3 3" xfId="4296"/>
    <cellStyle name="40% - Ênfase5 11 2 4" xfId="1955"/>
    <cellStyle name="40% - Ênfase5 11 2 4 2" xfId="5084"/>
    <cellStyle name="40% - Ênfase5 11 2 5" xfId="3520"/>
    <cellStyle name="40% - Ênfase5 11 3" xfId="590"/>
    <cellStyle name="40% - Ênfase5 11 3 2" xfId="1367"/>
    <cellStyle name="40% - Ênfase5 11 3 2 2" xfId="2932"/>
    <cellStyle name="40% - Ênfase5 11 3 2 2 2" xfId="6061"/>
    <cellStyle name="40% - Ênfase5 11 3 2 3" xfId="4497"/>
    <cellStyle name="40% - Ênfase5 11 3 3" xfId="2156"/>
    <cellStyle name="40% - Ênfase5 11 3 3 2" xfId="5285"/>
    <cellStyle name="40% - Ênfase5 11 3 4" xfId="3721"/>
    <cellStyle name="40% - Ênfase5 11 4" xfId="979"/>
    <cellStyle name="40% - Ênfase5 11 4 2" xfId="2544"/>
    <cellStyle name="40% - Ênfase5 11 4 2 2" xfId="5673"/>
    <cellStyle name="40% - Ênfase5 11 4 3" xfId="4109"/>
    <cellStyle name="40% - Ênfase5 11 5" xfId="1768"/>
    <cellStyle name="40% - Ênfase5 11 5 2" xfId="4897"/>
    <cellStyle name="40% - Ênfase5 11 6" xfId="3333"/>
    <cellStyle name="40% - Ênfase5 12" xfId="227"/>
    <cellStyle name="40% - Ênfase5 12 2" xfId="616"/>
    <cellStyle name="40% - Ênfase5 12 2 2" xfId="1393"/>
    <cellStyle name="40% - Ênfase5 12 2 2 2" xfId="2958"/>
    <cellStyle name="40% - Ênfase5 12 2 2 2 2" xfId="6087"/>
    <cellStyle name="40% - Ênfase5 12 2 2 3" xfId="4523"/>
    <cellStyle name="40% - Ênfase5 12 2 3" xfId="2182"/>
    <cellStyle name="40% - Ênfase5 12 2 3 2" xfId="5311"/>
    <cellStyle name="40% - Ênfase5 12 2 4" xfId="3747"/>
    <cellStyle name="40% - Ênfase5 12 3" xfId="1005"/>
    <cellStyle name="40% - Ênfase5 12 3 2" xfId="2570"/>
    <cellStyle name="40% - Ênfase5 12 3 2 2" xfId="5699"/>
    <cellStyle name="40% - Ênfase5 12 3 3" xfId="4135"/>
    <cellStyle name="40% - Ênfase5 12 4" xfId="1794"/>
    <cellStyle name="40% - Ênfase5 12 4 2" xfId="4923"/>
    <cellStyle name="40% - Ênfase5 12 5" xfId="3359"/>
    <cellStyle name="40% - Ênfase5 13" xfId="401"/>
    <cellStyle name="40% - Ênfase5 13 2" xfId="790"/>
    <cellStyle name="40% - Ênfase5 13 2 2" xfId="1567"/>
    <cellStyle name="40% - Ênfase5 13 2 2 2" xfId="3132"/>
    <cellStyle name="40% - Ênfase5 13 2 2 2 2" xfId="6261"/>
    <cellStyle name="40% - Ênfase5 13 2 2 3" xfId="4697"/>
    <cellStyle name="40% - Ênfase5 13 2 3" xfId="2356"/>
    <cellStyle name="40% - Ênfase5 13 2 3 2" xfId="5485"/>
    <cellStyle name="40% - Ênfase5 13 2 4" xfId="3921"/>
    <cellStyle name="40% - Ênfase5 13 3" xfId="1179"/>
    <cellStyle name="40% - Ênfase5 13 3 2" xfId="2744"/>
    <cellStyle name="40% - Ênfase5 13 3 2 2" xfId="5873"/>
    <cellStyle name="40% - Ênfase5 13 3 3" xfId="4309"/>
    <cellStyle name="40% - Ênfase5 13 4" xfId="1968"/>
    <cellStyle name="40% - Ênfase5 13 4 2" xfId="5097"/>
    <cellStyle name="40% - Ênfase5 13 5" xfId="3533"/>
    <cellStyle name="40% - Ênfase5 14" xfId="214"/>
    <cellStyle name="40% - Ênfase5 14 2" xfId="603"/>
    <cellStyle name="40% - Ênfase5 14 2 2" xfId="1380"/>
    <cellStyle name="40% - Ênfase5 14 2 2 2" xfId="2945"/>
    <cellStyle name="40% - Ênfase5 14 2 2 2 2" xfId="6074"/>
    <cellStyle name="40% - Ênfase5 14 2 2 3" xfId="4510"/>
    <cellStyle name="40% - Ênfase5 14 2 3" xfId="2169"/>
    <cellStyle name="40% - Ênfase5 14 2 3 2" xfId="5298"/>
    <cellStyle name="40% - Ênfase5 14 2 4" xfId="3734"/>
    <cellStyle name="40% - Ênfase5 14 3" xfId="992"/>
    <cellStyle name="40% - Ênfase5 14 3 2" xfId="2557"/>
    <cellStyle name="40% - Ênfase5 14 3 2 2" xfId="5686"/>
    <cellStyle name="40% - Ênfase5 14 3 3" xfId="4122"/>
    <cellStyle name="40% - Ênfase5 14 4" xfId="1781"/>
    <cellStyle name="40% - Ênfase5 14 4 2" xfId="4910"/>
    <cellStyle name="40% - Ênfase5 14 5" xfId="3346"/>
    <cellStyle name="40% - Ênfase5 15" xfId="414"/>
    <cellStyle name="40% - Ênfase5 15 2" xfId="803"/>
    <cellStyle name="40% - Ênfase5 15 2 2" xfId="1580"/>
    <cellStyle name="40% - Ênfase5 15 2 2 2" xfId="3145"/>
    <cellStyle name="40% - Ênfase5 15 2 2 2 2" xfId="6274"/>
    <cellStyle name="40% - Ênfase5 15 2 2 3" xfId="4710"/>
    <cellStyle name="40% - Ênfase5 15 2 3" xfId="2369"/>
    <cellStyle name="40% - Ênfase5 15 2 3 2" xfId="5498"/>
    <cellStyle name="40% - Ênfase5 15 2 4" xfId="3934"/>
    <cellStyle name="40% - Ênfase5 15 3" xfId="1192"/>
    <cellStyle name="40% - Ênfase5 15 3 2" xfId="2757"/>
    <cellStyle name="40% - Ênfase5 15 3 2 2" xfId="5886"/>
    <cellStyle name="40% - Ênfase5 15 3 3" xfId="4322"/>
    <cellStyle name="40% - Ênfase5 15 4" xfId="1981"/>
    <cellStyle name="40% - Ênfase5 15 4 2" xfId="5110"/>
    <cellStyle name="40% - Ênfase5 15 5" xfId="3546"/>
    <cellStyle name="40% - Ênfase5 16" xfId="428"/>
    <cellStyle name="40% - Ênfase5 16 2" xfId="1206"/>
    <cellStyle name="40% - Ênfase5 16 2 2" xfId="2771"/>
    <cellStyle name="40% - Ênfase5 16 2 2 2" xfId="5900"/>
    <cellStyle name="40% - Ênfase5 16 2 3" xfId="4336"/>
    <cellStyle name="40% - Ênfase5 16 3" xfId="1995"/>
    <cellStyle name="40% - Ênfase5 16 3 2" xfId="5124"/>
    <cellStyle name="40% - Ênfase5 16 4" xfId="3560"/>
    <cellStyle name="40% - Ênfase5 17" xfId="817"/>
    <cellStyle name="40% - Ênfase5 17 2" xfId="2383"/>
    <cellStyle name="40% - Ênfase5 17 2 2" xfId="5512"/>
    <cellStyle name="40% - Ênfase5 17 3" xfId="3948"/>
    <cellStyle name="40% - Ênfase5 18" xfId="1593"/>
    <cellStyle name="40% - Ênfase5 18 2" xfId="4723"/>
    <cellStyle name="40% - Ênfase5 19" xfId="1607"/>
    <cellStyle name="40% - Ênfase5 19 2" xfId="4736"/>
    <cellStyle name="40% - Ênfase5 2" xfId="53"/>
    <cellStyle name="40% - Ênfase5 2 2" xfId="107"/>
    <cellStyle name="40% - Ênfase5 2 2 2" xfId="294"/>
    <cellStyle name="40% - Ênfase5 2 2 2 2" xfId="683"/>
    <cellStyle name="40% - Ênfase5 2 2 2 2 2" xfId="1460"/>
    <cellStyle name="40% - Ênfase5 2 2 2 2 2 2" xfId="3025"/>
    <cellStyle name="40% - Ênfase5 2 2 2 2 2 2 2" xfId="6154"/>
    <cellStyle name="40% - Ênfase5 2 2 2 2 2 3" xfId="4590"/>
    <cellStyle name="40% - Ênfase5 2 2 2 2 3" xfId="2249"/>
    <cellStyle name="40% - Ênfase5 2 2 2 2 3 2" xfId="5378"/>
    <cellStyle name="40% - Ênfase5 2 2 2 2 4" xfId="3814"/>
    <cellStyle name="40% - Ênfase5 2 2 2 3" xfId="1072"/>
    <cellStyle name="40% - Ênfase5 2 2 2 3 2" xfId="2637"/>
    <cellStyle name="40% - Ênfase5 2 2 2 3 2 2" xfId="5766"/>
    <cellStyle name="40% - Ênfase5 2 2 2 3 3" xfId="4202"/>
    <cellStyle name="40% - Ênfase5 2 2 2 4" xfId="1861"/>
    <cellStyle name="40% - Ênfase5 2 2 2 4 2" xfId="4990"/>
    <cellStyle name="40% - Ênfase5 2 2 2 5" xfId="3426"/>
    <cellStyle name="40% - Ênfase5 2 2 3" xfId="496"/>
    <cellStyle name="40% - Ênfase5 2 2 3 2" xfId="1273"/>
    <cellStyle name="40% - Ênfase5 2 2 3 2 2" xfId="2838"/>
    <cellStyle name="40% - Ênfase5 2 2 3 2 2 2" xfId="5967"/>
    <cellStyle name="40% - Ênfase5 2 2 3 2 3" xfId="4403"/>
    <cellStyle name="40% - Ênfase5 2 2 3 3" xfId="2062"/>
    <cellStyle name="40% - Ênfase5 2 2 3 3 2" xfId="5191"/>
    <cellStyle name="40% - Ênfase5 2 2 3 4" xfId="3627"/>
    <cellStyle name="40% - Ênfase5 2 2 4" xfId="885"/>
    <cellStyle name="40% - Ênfase5 2 2 4 2" xfId="2450"/>
    <cellStyle name="40% - Ênfase5 2 2 4 2 2" xfId="5579"/>
    <cellStyle name="40% - Ênfase5 2 2 4 3" xfId="4015"/>
    <cellStyle name="40% - Ênfase5 2 2 5" xfId="1674"/>
    <cellStyle name="40% - Ênfase5 2 2 5 2" xfId="4803"/>
    <cellStyle name="40% - Ênfase5 2 2 6" xfId="3239"/>
    <cellStyle name="40% - Ênfase5 2 3" xfId="241"/>
    <cellStyle name="40% - Ênfase5 2 3 2" xfId="630"/>
    <cellStyle name="40% - Ênfase5 2 3 2 2" xfId="1407"/>
    <cellStyle name="40% - Ênfase5 2 3 2 2 2" xfId="2972"/>
    <cellStyle name="40% - Ênfase5 2 3 2 2 2 2" xfId="6101"/>
    <cellStyle name="40% - Ênfase5 2 3 2 2 3" xfId="4537"/>
    <cellStyle name="40% - Ênfase5 2 3 2 3" xfId="2196"/>
    <cellStyle name="40% - Ênfase5 2 3 2 3 2" xfId="5325"/>
    <cellStyle name="40% - Ênfase5 2 3 2 4" xfId="3761"/>
    <cellStyle name="40% - Ênfase5 2 3 3" xfId="1019"/>
    <cellStyle name="40% - Ênfase5 2 3 3 2" xfId="2584"/>
    <cellStyle name="40% - Ênfase5 2 3 3 2 2" xfId="5713"/>
    <cellStyle name="40% - Ênfase5 2 3 3 3" xfId="4149"/>
    <cellStyle name="40% - Ênfase5 2 3 4" xfId="1808"/>
    <cellStyle name="40% - Ênfase5 2 3 4 2" xfId="4937"/>
    <cellStyle name="40% - Ênfase5 2 3 5" xfId="3373"/>
    <cellStyle name="40% - Ênfase5 2 4" xfId="443"/>
    <cellStyle name="40% - Ênfase5 2 4 2" xfId="1220"/>
    <cellStyle name="40% - Ênfase5 2 4 2 2" xfId="2785"/>
    <cellStyle name="40% - Ênfase5 2 4 2 2 2" xfId="5914"/>
    <cellStyle name="40% - Ênfase5 2 4 2 3" xfId="4350"/>
    <cellStyle name="40% - Ênfase5 2 4 3" xfId="2009"/>
    <cellStyle name="40% - Ênfase5 2 4 3 2" xfId="5138"/>
    <cellStyle name="40% - Ênfase5 2 4 4" xfId="3574"/>
    <cellStyle name="40% - Ênfase5 2 5" xfId="832"/>
    <cellStyle name="40% - Ênfase5 2 5 2" xfId="2397"/>
    <cellStyle name="40% - Ênfase5 2 5 2 2" xfId="5526"/>
    <cellStyle name="40% - Ênfase5 2 5 3" xfId="3962"/>
    <cellStyle name="40% - Ênfase5 2 6" xfId="1621"/>
    <cellStyle name="40% - Ênfase5 2 6 2" xfId="4750"/>
    <cellStyle name="40% - Ênfase5 2 7" xfId="3186"/>
    <cellStyle name="40% - Ênfase5 20" xfId="3172"/>
    <cellStyle name="40% - Ênfase5 21" xfId="3158"/>
    <cellStyle name="40% - Ênfase5 22" xfId="6288"/>
    <cellStyle name="40% - Ênfase5 3" xfId="66"/>
    <cellStyle name="40% - Ênfase5 3 2" xfId="120"/>
    <cellStyle name="40% - Ênfase5 3 2 2" xfId="307"/>
    <cellStyle name="40% - Ênfase5 3 2 2 2" xfId="696"/>
    <cellStyle name="40% - Ênfase5 3 2 2 2 2" xfId="1473"/>
    <cellStyle name="40% - Ênfase5 3 2 2 2 2 2" xfId="3038"/>
    <cellStyle name="40% - Ênfase5 3 2 2 2 2 2 2" xfId="6167"/>
    <cellStyle name="40% - Ênfase5 3 2 2 2 2 3" xfId="4603"/>
    <cellStyle name="40% - Ênfase5 3 2 2 2 3" xfId="2262"/>
    <cellStyle name="40% - Ênfase5 3 2 2 2 3 2" xfId="5391"/>
    <cellStyle name="40% - Ênfase5 3 2 2 2 4" xfId="3827"/>
    <cellStyle name="40% - Ênfase5 3 2 2 3" xfId="1085"/>
    <cellStyle name="40% - Ênfase5 3 2 2 3 2" xfId="2650"/>
    <cellStyle name="40% - Ênfase5 3 2 2 3 2 2" xfId="5779"/>
    <cellStyle name="40% - Ênfase5 3 2 2 3 3" xfId="4215"/>
    <cellStyle name="40% - Ênfase5 3 2 2 4" xfId="1874"/>
    <cellStyle name="40% - Ênfase5 3 2 2 4 2" xfId="5003"/>
    <cellStyle name="40% - Ênfase5 3 2 2 5" xfId="3439"/>
    <cellStyle name="40% - Ênfase5 3 2 3" xfId="509"/>
    <cellStyle name="40% - Ênfase5 3 2 3 2" xfId="1286"/>
    <cellStyle name="40% - Ênfase5 3 2 3 2 2" xfId="2851"/>
    <cellStyle name="40% - Ênfase5 3 2 3 2 2 2" xfId="5980"/>
    <cellStyle name="40% - Ênfase5 3 2 3 2 3" xfId="4416"/>
    <cellStyle name="40% - Ênfase5 3 2 3 3" xfId="2075"/>
    <cellStyle name="40% - Ênfase5 3 2 3 3 2" xfId="5204"/>
    <cellStyle name="40% - Ênfase5 3 2 3 4" xfId="3640"/>
    <cellStyle name="40% - Ênfase5 3 2 4" xfId="898"/>
    <cellStyle name="40% - Ênfase5 3 2 4 2" xfId="2463"/>
    <cellStyle name="40% - Ênfase5 3 2 4 2 2" xfId="5592"/>
    <cellStyle name="40% - Ênfase5 3 2 4 3" xfId="4028"/>
    <cellStyle name="40% - Ênfase5 3 2 5" xfId="1687"/>
    <cellStyle name="40% - Ênfase5 3 2 5 2" xfId="4816"/>
    <cellStyle name="40% - Ênfase5 3 2 6" xfId="3252"/>
    <cellStyle name="40% - Ênfase5 3 3" xfId="254"/>
    <cellStyle name="40% - Ênfase5 3 3 2" xfId="643"/>
    <cellStyle name="40% - Ênfase5 3 3 2 2" xfId="1420"/>
    <cellStyle name="40% - Ênfase5 3 3 2 2 2" xfId="2985"/>
    <cellStyle name="40% - Ênfase5 3 3 2 2 2 2" xfId="6114"/>
    <cellStyle name="40% - Ênfase5 3 3 2 2 3" xfId="4550"/>
    <cellStyle name="40% - Ênfase5 3 3 2 3" xfId="2209"/>
    <cellStyle name="40% - Ênfase5 3 3 2 3 2" xfId="5338"/>
    <cellStyle name="40% - Ênfase5 3 3 2 4" xfId="3774"/>
    <cellStyle name="40% - Ênfase5 3 3 3" xfId="1032"/>
    <cellStyle name="40% - Ênfase5 3 3 3 2" xfId="2597"/>
    <cellStyle name="40% - Ênfase5 3 3 3 2 2" xfId="5726"/>
    <cellStyle name="40% - Ênfase5 3 3 3 3" xfId="4162"/>
    <cellStyle name="40% - Ênfase5 3 3 4" xfId="1821"/>
    <cellStyle name="40% - Ênfase5 3 3 4 2" xfId="4950"/>
    <cellStyle name="40% - Ênfase5 3 3 5" xfId="3386"/>
    <cellStyle name="40% - Ênfase5 3 4" xfId="456"/>
    <cellStyle name="40% - Ênfase5 3 4 2" xfId="1233"/>
    <cellStyle name="40% - Ênfase5 3 4 2 2" xfId="2798"/>
    <cellStyle name="40% - Ênfase5 3 4 2 2 2" xfId="5927"/>
    <cellStyle name="40% - Ênfase5 3 4 2 3" xfId="4363"/>
    <cellStyle name="40% - Ênfase5 3 4 3" xfId="2022"/>
    <cellStyle name="40% - Ênfase5 3 4 3 2" xfId="5151"/>
    <cellStyle name="40% - Ênfase5 3 4 4" xfId="3587"/>
    <cellStyle name="40% - Ênfase5 3 5" xfId="845"/>
    <cellStyle name="40% - Ênfase5 3 5 2" xfId="2410"/>
    <cellStyle name="40% - Ênfase5 3 5 2 2" xfId="5539"/>
    <cellStyle name="40% - Ênfase5 3 5 3" xfId="3975"/>
    <cellStyle name="40% - Ênfase5 3 6" xfId="1634"/>
    <cellStyle name="40% - Ênfase5 3 6 2" xfId="4763"/>
    <cellStyle name="40% - Ênfase5 3 7" xfId="3199"/>
    <cellStyle name="40% - Ênfase5 4" xfId="93"/>
    <cellStyle name="40% - Ênfase5 4 2" xfId="280"/>
    <cellStyle name="40% - Ênfase5 4 2 2" xfId="669"/>
    <cellStyle name="40% - Ênfase5 4 2 2 2" xfId="1446"/>
    <cellStyle name="40% - Ênfase5 4 2 2 2 2" xfId="3011"/>
    <cellStyle name="40% - Ênfase5 4 2 2 2 2 2" xfId="6140"/>
    <cellStyle name="40% - Ênfase5 4 2 2 2 3" xfId="4576"/>
    <cellStyle name="40% - Ênfase5 4 2 2 3" xfId="2235"/>
    <cellStyle name="40% - Ênfase5 4 2 2 3 2" xfId="5364"/>
    <cellStyle name="40% - Ênfase5 4 2 2 4" xfId="3800"/>
    <cellStyle name="40% - Ênfase5 4 2 3" xfId="1058"/>
    <cellStyle name="40% - Ênfase5 4 2 3 2" xfId="2623"/>
    <cellStyle name="40% - Ênfase5 4 2 3 2 2" xfId="5752"/>
    <cellStyle name="40% - Ênfase5 4 2 3 3" xfId="4188"/>
    <cellStyle name="40% - Ênfase5 4 2 4" xfId="1847"/>
    <cellStyle name="40% - Ênfase5 4 2 4 2" xfId="4976"/>
    <cellStyle name="40% - Ênfase5 4 2 5" xfId="3412"/>
    <cellStyle name="40% - Ênfase5 4 3" xfId="482"/>
    <cellStyle name="40% - Ênfase5 4 3 2" xfId="1259"/>
    <cellStyle name="40% - Ênfase5 4 3 2 2" xfId="2824"/>
    <cellStyle name="40% - Ênfase5 4 3 2 2 2" xfId="5953"/>
    <cellStyle name="40% - Ênfase5 4 3 2 3" xfId="4389"/>
    <cellStyle name="40% - Ênfase5 4 3 3" xfId="2048"/>
    <cellStyle name="40% - Ênfase5 4 3 3 2" xfId="5177"/>
    <cellStyle name="40% - Ênfase5 4 3 4" xfId="3613"/>
    <cellStyle name="40% - Ênfase5 4 4" xfId="871"/>
    <cellStyle name="40% - Ênfase5 4 4 2" xfId="2436"/>
    <cellStyle name="40% - Ênfase5 4 4 2 2" xfId="5565"/>
    <cellStyle name="40% - Ênfase5 4 4 3" xfId="4001"/>
    <cellStyle name="40% - Ênfase5 4 5" xfId="1660"/>
    <cellStyle name="40% - Ênfase5 4 5 2" xfId="4789"/>
    <cellStyle name="40% - Ênfase5 4 6" xfId="3225"/>
    <cellStyle name="40% - Ênfase5 5" xfId="79"/>
    <cellStyle name="40% - Ênfase5 5 2" xfId="267"/>
    <cellStyle name="40% - Ênfase5 5 2 2" xfId="656"/>
    <cellStyle name="40% - Ênfase5 5 2 2 2" xfId="1433"/>
    <cellStyle name="40% - Ênfase5 5 2 2 2 2" xfId="2998"/>
    <cellStyle name="40% - Ênfase5 5 2 2 2 2 2" xfId="6127"/>
    <cellStyle name="40% - Ênfase5 5 2 2 2 3" xfId="4563"/>
    <cellStyle name="40% - Ênfase5 5 2 2 3" xfId="2222"/>
    <cellStyle name="40% - Ênfase5 5 2 2 3 2" xfId="5351"/>
    <cellStyle name="40% - Ênfase5 5 2 2 4" xfId="3787"/>
    <cellStyle name="40% - Ênfase5 5 2 3" xfId="1045"/>
    <cellStyle name="40% - Ênfase5 5 2 3 2" xfId="2610"/>
    <cellStyle name="40% - Ênfase5 5 2 3 2 2" xfId="5739"/>
    <cellStyle name="40% - Ênfase5 5 2 3 3" xfId="4175"/>
    <cellStyle name="40% - Ênfase5 5 2 4" xfId="1834"/>
    <cellStyle name="40% - Ênfase5 5 2 4 2" xfId="4963"/>
    <cellStyle name="40% - Ênfase5 5 2 5" xfId="3399"/>
    <cellStyle name="40% - Ênfase5 5 3" xfId="469"/>
    <cellStyle name="40% - Ênfase5 5 3 2" xfId="1246"/>
    <cellStyle name="40% - Ênfase5 5 3 2 2" xfId="2811"/>
    <cellStyle name="40% - Ênfase5 5 3 2 2 2" xfId="5940"/>
    <cellStyle name="40% - Ênfase5 5 3 2 3" xfId="4376"/>
    <cellStyle name="40% - Ênfase5 5 3 3" xfId="2035"/>
    <cellStyle name="40% - Ênfase5 5 3 3 2" xfId="5164"/>
    <cellStyle name="40% - Ênfase5 5 3 4" xfId="3600"/>
    <cellStyle name="40% - Ênfase5 5 4" xfId="858"/>
    <cellStyle name="40% - Ênfase5 5 4 2" xfId="2423"/>
    <cellStyle name="40% - Ênfase5 5 4 2 2" xfId="5552"/>
    <cellStyle name="40% - Ênfase5 5 4 3" xfId="3988"/>
    <cellStyle name="40% - Ênfase5 5 5" xfId="1647"/>
    <cellStyle name="40% - Ênfase5 5 5 2" xfId="4776"/>
    <cellStyle name="40% - Ênfase5 5 6" xfId="3212"/>
    <cellStyle name="40% - Ênfase5 6" xfId="133"/>
    <cellStyle name="40% - Ênfase5 6 2" xfId="320"/>
    <cellStyle name="40% - Ênfase5 6 2 2" xfId="709"/>
    <cellStyle name="40% - Ênfase5 6 2 2 2" xfId="1486"/>
    <cellStyle name="40% - Ênfase5 6 2 2 2 2" xfId="3051"/>
    <cellStyle name="40% - Ênfase5 6 2 2 2 2 2" xfId="6180"/>
    <cellStyle name="40% - Ênfase5 6 2 2 2 3" xfId="4616"/>
    <cellStyle name="40% - Ênfase5 6 2 2 3" xfId="2275"/>
    <cellStyle name="40% - Ênfase5 6 2 2 3 2" xfId="5404"/>
    <cellStyle name="40% - Ênfase5 6 2 2 4" xfId="3840"/>
    <cellStyle name="40% - Ênfase5 6 2 3" xfId="1098"/>
    <cellStyle name="40% - Ênfase5 6 2 3 2" xfId="2663"/>
    <cellStyle name="40% - Ênfase5 6 2 3 2 2" xfId="5792"/>
    <cellStyle name="40% - Ênfase5 6 2 3 3" xfId="4228"/>
    <cellStyle name="40% - Ênfase5 6 2 4" xfId="1887"/>
    <cellStyle name="40% - Ênfase5 6 2 4 2" xfId="5016"/>
    <cellStyle name="40% - Ênfase5 6 2 5" xfId="3452"/>
    <cellStyle name="40% - Ênfase5 6 3" xfId="522"/>
    <cellStyle name="40% - Ênfase5 6 3 2" xfId="1299"/>
    <cellStyle name="40% - Ênfase5 6 3 2 2" xfId="2864"/>
    <cellStyle name="40% - Ênfase5 6 3 2 2 2" xfId="5993"/>
    <cellStyle name="40% - Ênfase5 6 3 2 3" xfId="4429"/>
    <cellStyle name="40% - Ênfase5 6 3 3" xfId="2088"/>
    <cellStyle name="40% - Ênfase5 6 3 3 2" xfId="5217"/>
    <cellStyle name="40% - Ênfase5 6 3 4" xfId="3653"/>
    <cellStyle name="40% - Ênfase5 6 4" xfId="911"/>
    <cellStyle name="40% - Ênfase5 6 4 2" xfId="2476"/>
    <cellStyle name="40% - Ênfase5 6 4 2 2" xfId="5605"/>
    <cellStyle name="40% - Ênfase5 6 4 3" xfId="4041"/>
    <cellStyle name="40% - Ênfase5 6 5" xfId="1700"/>
    <cellStyle name="40% - Ênfase5 6 5 2" xfId="4829"/>
    <cellStyle name="40% - Ênfase5 6 6" xfId="3265"/>
    <cellStyle name="40% - Ênfase5 7" xfId="147"/>
    <cellStyle name="40% - Ênfase5 7 2" xfId="334"/>
    <cellStyle name="40% - Ênfase5 7 2 2" xfId="723"/>
    <cellStyle name="40% - Ênfase5 7 2 2 2" xfId="1500"/>
    <cellStyle name="40% - Ênfase5 7 2 2 2 2" xfId="3065"/>
    <cellStyle name="40% - Ênfase5 7 2 2 2 2 2" xfId="6194"/>
    <cellStyle name="40% - Ênfase5 7 2 2 2 3" xfId="4630"/>
    <cellStyle name="40% - Ênfase5 7 2 2 3" xfId="2289"/>
    <cellStyle name="40% - Ênfase5 7 2 2 3 2" xfId="5418"/>
    <cellStyle name="40% - Ênfase5 7 2 2 4" xfId="3854"/>
    <cellStyle name="40% - Ênfase5 7 2 3" xfId="1112"/>
    <cellStyle name="40% - Ênfase5 7 2 3 2" xfId="2677"/>
    <cellStyle name="40% - Ênfase5 7 2 3 2 2" xfId="5806"/>
    <cellStyle name="40% - Ênfase5 7 2 3 3" xfId="4242"/>
    <cellStyle name="40% - Ênfase5 7 2 4" xfId="1901"/>
    <cellStyle name="40% - Ênfase5 7 2 4 2" xfId="5030"/>
    <cellStyle name="40% - Ênfase5 7 2 5" xfId="3466"/>
    <cellStyle name="40% - Ênfase5 7 3" xfId="536"/>
    <cellStyle name="40% - Ênfase5 7 3 2" xfId="1313"/>
    <cellStyle name="40% - Ênfase5 7 3 2 2" xfId="2878"/>
    <cellStyle name="40% - Ênfase5 7 3 2 2 2" xfId="6007"/>
    <cellStyle name="40% - Ênfase5 7 3 2 3" xfId="4443"/>
    <cellStyle name="40% - Ênfase5 7 3 3" xfId="2102"/>
    <cellStyle name="40% - Ênfase5 7 3 3 2" xfId="5231"/>
    <cellStyle name="40% - Ênfase5 7 3 4" xfId="3667"/>
    <cellStyle name="40% - Ênfase5 7 4" xfId="925"/>
    <cellStyle name="40% - Ênfase5 7 4 2" xfId="2490"/>
    <cellStyle name="40% - Ênfase5 7 4 2 2" xfId="5619"/>
    <cellStyle name="40% - Ênfase5 7 4 3" xfId="4055"/>
    <cellStyle name="40% - Ênfase5 7 5" xfId="1714"/>
    <cellStyle name="40% - Ênfase5 7 5 2" xfId="4843"/>
    <cellStyle name="40% - Ênfase5 7 6" xfId="3279"/>
    <cellStyle name="40% - Ênfase5 8" xfId="160"/>
    <cellStyle name="40% - Ênfase5 8 2" xfId="347"/>
    <cellStyle name="40% - Ênfase5 8 2 2" xfId="736"/>
    <cellStyle name="40% - Ênfase5 8 2 2 2" xfId="1513"/>
    <cellStyle name="40% - Ênfase5 8 2 2 2 2" xfId="3078"/>
    <cellStyle name="40% - Ênfase5 8 2 2 2 2 2" xfId="6207"/>
    <cellStyle name="40% - Ênfase5 8 2 2 2 3" xfId="4643"/>
    <cellStyle name="40% - Ênfase5 8 2 2 3" xfId="2302"/>
    <cellStyle name="40% - Ênfase5 8 2 2 3 2" xfId="5431"/>
    <cellStyle name="40% - Ênfase5 8 2 2 4" xfId="3867"/>
    <cellStyle name="40% - Ênfase5 8 2 3" xfId="1125"/>
    <cellStyle name="40% - Ênfase5 8 2 3 2" xfId="2690"/>
    <cellStyle name="40% - Ênfase5 8 2 3 2 2" xfId="5819"/>
    <cellStyle name="40% - Ênfase5 8 2 3 3" xfId="4255"/>
    <cellStyle name="40% - Ênfase5 8 2 4" xfId="1914"/>
    <cellStyle name="40% - Ênfase5 8 2 4 2" xfId="5043"/>
    <cellStyle name="40% - Ênfase5 8 2 5" xfId="3479"/>
    <cellStyle name="40% - Ênfase5 8 3" xfId="549"/>
    <cellStyle name="40% - Ênfase5 8 3 2" xfId="1326"/>
    <cellStyle name="40% - Ênfase5 8 3 2 2" xfId="2891"/>
    <cellStyle name="40% - Ênfase5 8 3 2 2 2" xfId="6020"/>
    <cellStyle name="40% - Ênfase5 8 3 2 3" xfId="4456"/>
    <cellStyle name="40% - Ênfase5 8 3 3" xfId="2115"/>
    <cellStyle name="40% - Ênfase5 8 3 3 2" xfId="5244"/>
    <cellStyle name="40% - Ênfase5 8 3 4" xfId="3680"/>
    <cellStyle name="40% - Ênfase5 8 4" xfId="938"/>
    <cellStyle name="40% - Ênfase5 8 4 2" xfId="2503"/>
    <cellStyle name="40% - Ênfase5 8 4 2 2" xfId="5632"/>
    <cellStyle name="40% - Ênfase5 8 4 3" xfId="4068"/>
    <cellStyle name="40% - Ênfase5 8 5" xfId="1727"/>
    <cellStyle name="40% - Ênfase5 8 5 2" xfId="4856"/>
    <cellStyle name="40% - Ênfase5 8 6" xfId="3292"/>
    <cellStyle name="40% - Ênfase5 9" xfId="173"/>
    <cellStyle name="40% - Ênfase5 9 2" xfId="360"/>
    <cellStyle name="40% - Ênfase5 9 2 2" xfId="749"/>
    <cellStyle name="40% - Ênfase5 9 2 2 2" xfId="1526"/>
    <cellStyle name="40% - Ênfase5 9 2 2 2 2" xfId="3091"/>
    <cellStyle name="40% - Ênfase5 9 2 2 2 2 2" xfId="6220"/>
    <cellStyle name="40% - Ênfase5 9 2 2 2 3" xfId="4656"/>
    <cellStyle name="40% - Ênfase5 9 2 2 3" xfId="2315"/>
    <cellStyle name="40% - Ênfase5 9 2 2 3 2" xfId="5444"/>
    <cellStyle name="40% - Ênfase5 9 2 2 4" xfId="3880"/>
    <cellStyle name="40% - Ênfase5 9 2 3" xfId="1138"/>
    <cellStyle name="40% - Ênfase5 9 2 3 2" xfId="2703"/>
    <cellStyle name="40% - Ênfase5 9 2 3 2 2" xfId="5832"/>
    <cellStyle name="40% - Ênfase5 9 2 3 3" xfId="4268"/>
    <cellStyle name="40% - Ênfase5 9 2 4" xfId="1927"/>
    <cellStyle name="40% - Ênfase5 9 2 4 2" xfId="5056"/>
    <cellStyle name="40% - Ênfase5 9 2 5" xfId="3492"/>
    <cellStyle name="40% - Ênfase5 9 3" xfId="562"/>
    <cellStyle name="40% - Ênfase5 9 3 2" xfId="1339"/>
    <cellStyle name="40% - Ênfase5 9 3 2 2" xfId="2904"/>
    <cellStyle name="40% - Ênfase5 9 3 2 2 2" xfId="6033"/>
    <cellStyle name="40% - Ênfase5 9 3 2 3" xfId="4469"/>
    <cellStyle name="40% - Ênfase5 9 3 3" xfId="2128"/>
    <cellStyle name="40% - Ênfase5 9 3 3 2" xfId="5257"/>
    <cellStyle name="40% - Ênfase5 9 3 4" xfId="3693"/>
    <cellStyle name="40% - Ênfase5 9 4" xfId="951"/>
    <cellStyle name="40% - Ênfase5 9 4 2" xfId="2516"/>
    <cellStyle name="40% - Ênfase5 9 4 2 2" xfId="5645"/>
    <cellStyle name="40% - Ênfase5 9 4 3" xfId="4081"/>
    <cellStyle name="40% - Ênfase5 9 5" xfId="1740"/>
    <cellStyle name="40% - Ênfase5 9 5 2" xfId="4869"/>
    <cellStyle name="40% - Ênfase5 9 6" xfId="3305"/>
    <cellStyle name="40% - Ênfase6" xfId="40" builtinId="51" customBuiltin="1"/>
    <cellStyle name="40% - Ênfase6 10" xfId="189"/>
    <cellStyle name="40% - Ênfase6 10 2" xfId="376"/>
    <cellStyle name="40% - Ênfase6 10 2 2" xfId="765"/>
    <cellStyle name="40% - Ênfase6 10 2 2 2" xfId="1542"/>
    <cellStyle name="40% - Ênfase6 10 2 2 2 2" xfId="3107"/>
    <cellStyle name="40% - Ênfase6 10 2 2 2 2 2" xfId="6236"/>
    <cellStyle name="40% - Ênfase6 10 2 2 2 3" xfId="4672"/>
    <cellStyle name="40% - Ênfase6 10 2 2 3" xfId="2331"/>
    <cellStyle name="40% - Ênfase6 10 2 2 3 2" xfId="5460"/>
    <cellStyle name="40% - Ênfase6 10 2 2 4" xfId="3896"/>
    <cellStyle name="40% - Ênfase6 10 2 3" xfId="1154"/>
    <cellStyle name="40% - Ênfase6 10 2 3 2" xfId="2719"/>
    <cellStyle name="40% - Ênfase6 10 2 3 2 2" xfId="5848"/>
    <cellStyle name="40% - Ênfase6 10 2 3 3" xfId="4284"/>
    <cellStyle name="40% - Ênfase6 10 2 4" xfId="1943"/>
    <cellStyle name="40% - Ênfase6 10 2 4 2" xfId="5072"/>
    <cellStyle name="40% - Ênfase6 10 2 5" xfId="3508"/>
    <cellStyle name="40% - Ênfase6 10 3" xfId="578"/>
    <cellStyle name="40% - Ênfase6 10 3 2" xfId="1355"/>
    <cellStyle name="40% - Ênfase6 10 3 2 2" xfId="2920"/>
    <cellStyle name="40% - Ênfase6 10 3 2 2 2" xfId="6049"/>
    <cellStyle name="40% - Ênfase6 10 3 2 3" xfId="4485"/>
    <cellStyle name="40% - Ênfase6 10 3 3" xfId="2144"/>
    <cellStyle name="40% - Ênfase6 10 3 3 2" xfId="5273"/>
    <cellStyle name="40% - Ênfase6 10 3 4" xfId="3709"/>
    <cellStyle name="40% - Ênfase6 10 4" xfId="967"/>
    <cellStyle name="40% - Ênfase6 10 4 2" xfId="2532"/>
    <cellStyle name="40% - Ênfase6 10 4 2 2" xfId="5661"/>
    <cellStyle name="40% - Ênfase6 10 4 3" xfId="4097"/>
    <cellStyle name="40% - Ênfase6 10 5" xfId="1756"/>
    <cellStyle name="40% - Ênfase6 10 5 2" xfId="4885"/>
    <cellStyle name="40% - Ênfase6 10 6" xfId="3321"/>
    <cellStyle name="40% - Ênfase6 11" xfId="203"/>
    <cellStyle name="40% - Ênfase6 11 2" xfId="390"/>
    <cellStyle name="40% - Ênfase6 11 2 2" xfId="779"/>
    <cellStyle name="40% - Ênfase6 11 2 2 2" xfId="1556"/>
    <cellStyle name="40% - Ênfase6 11 2 2 2 2" xfId="3121"/>
    <cellStyle name="40% - Ênfase6 11 2 2 2 2 2" xfId="6250"/>
    <cellStyle name="40% - Ênfase6 11 2 2 2 3" xfId="4686"/>
    <cellStyle name="40% - Ênfase6 11 2 2 3" xfId="2345"/>
    <cellStyle name="40% - Ênfase6 11 2 2 3 2" xfId="5474"/>
    <cellStyle name="40% - Ênfase6 11 2 2 4" xfId="3910"/>
    <cellStyle name="40% - Ênfase6 11 2 3" xfId="1168"/>
    <cellStyle name="40% - Ênfase6 11 2 3 2" xfId="2733"/>
    <cellStyle name="40% - Ênfase6 11 2 3 2 2" xfId="5862"/>
    <cellStyle name="40% - Ênfase6 11 2 3 3" xfId="4298"/>
    <cellStyle name="40% - Ênfase6 11 2 4" xfId="1957"/>
    <cellStyle name="40% - Ênfase6 11 2 4 2" xfId="5086"/>
    <cellStyle name="40% - Ênfase6 11 2 5" xfId="3522"/>
    <cellStyle name="40% - Ênfase6 11 3" xfId="592"/>
    <cellStyle name="40% - Ênfase6 11 3 2" xfId="1369"/>
    <cellStyle name="40% - Ênfase6 11 3 2 2" xfId="2934"/>
    <cellStyle name="40% - Ênfase6 11 3 2 2 2" xfId="6063"/>
    <cellStyle name="40% - Ênfase6 11 3 2 3" xfId="4499"/>
    <cellStyle name="40% - Ênfase6 11 3 3" xfId="2158"/>
    <cellStyle name="40% - Ênfase6 11 3 3 2" xfId="5287"/>
    <cellStyle name="40% - Ênfase6 11 3 4" xfId="3723"/>
    <cellStyle name="40% - Ênfase6 11 4" xfId="981"/>
    <cellStyle name="40% - Ênfase6 11 4 2" xfId="2546"/>
    <cellStyle name="40% - Ênfase6 11 4 2 2" xfId="5675"/>
    <cellStyle name="40% - Ênfase6 11 4 3" xfId="4111"/>
    <cellStyle name="40% - Ênfase6 11 5" xfId="1770"/>
    <cellStyle name="40% - Ênfase6 11 5 2" xfId="4899"/>
    <cellStyle name="40% - Ênfase6 11 6" xfId="3335"/>
    <cellStyle name="40% - Ênfase6 12" xfId="229"/>
    <cellStyle name="40% - Ênfase6 12 2" xfId="618"/>
    <cellStyle name="40% - Ênfase6 12 2 2" xfId="1395"/>
    <cellStyle name="40% - Ênfase6 12 2 2 2" xfId="2960"/>
    <cellStyle name="40% - Ênfase6 12 2 2 2 2" xfId="6089"/>
    <cellStyle name="40% - Ênfase6 12 2 2 3" xfId="4525"/>
    <cellStyle name="40% - Ênfase6 12 2 3" xfId="2184"/>
    <cellStyle name="40% - Ênfase6 12 2 3 2" xfId="5313"/>
    <cellStyle name="40% - Ênfase6 12 2 4" xfId="3749"/>
    <cellStyle name="40% - Ênfase6 12 3" xfId="1007"/>
    <cellStyle name="40% - Ênfase6 12 3 2" xfId="2572"/>
    <cellStyle name="40% - Ênfase6 12 3 2 2" xfId="5701"/>
    <cellStyle name="40% - Ênfase6 12 3 3" xfId="4137"/>
    <cellStyle name="40% - Ênfase6 12 4" xfId="1796"/>
    <cellStyle name="40% - Ênfase6 12 4 2" xfId="4925"/>
    <cellStyle name="40% - Ênfase6 12 5" xfId="3361"/>
    <cellStyle name="40% - Ênfase6 13" xfId="403"/>
    <cellStyle name="40% - Ênfase6 13 2" xfId="792"/>
    <cellStyle name="40% - Ênfase6 13 2 2" xfId="1569"/>
    <cellStyle name="40% - Ênfase6 13 2 2 2" xfId="3134"/>
    <cellStyle name="40% - Ênfase6 13 2 2 2 2" xfId="6263"/>
    <cellStyle name="40% - Ênfase6 13 2 2 3" xfId="4699"/>
    <cellStyle name="40% - Ênfase6 13 2 3" xfId="2358"/>
    <cellStyle name="40% - Ênfase6 13 2 3 2" xfId="5487"/>
    <cellStyle name="40% - Ênfase6 13 2 4" xfId="3923"/>
    <cellStyle name="40% - Ênfase6 13 3" xfId="1181"/>
    <cellStyle name="40% - Ênfase6 13 3 2" xfId="2746"/>
    <cellStyle name="40% - Ênfase6 13 3 2 2" xfId="5875"/>
    <cellStyle name="40% - Ênfase6 13 3 3" xfId="4311"/>
    <cellStyle name="40% - Ênfase6 13 4" xfId="1970"/>
    <cellStyle name="40% - Ênfase6 13 4 2" xfId="5099"/>
    <cellStyle name="40% - Ênfase6 13 5" xfId="3535"/>
    <cellStyle name="40% - Ênfase6 14" xfId="216"/>
    <cellStyle name="40% - Ênfase6 14 2" xfId="605"/>
    <cellStyle name="40% - Ênfase6 14 2 2" xfId="1382"/>
    <cellStyle name="40% - Ênfase6 14 2 2 2" xfId="2947"/>
    <cellStyle name="40% - Ênfase6 14 2 2 2 2" xfId="6076"/>
    <cellStyle name="40% - Ênfase6 14 2 2 3" xfId="4512"/>
    <cellStyle name="40% - Ênfase6 14 2 3" xfId="2171"/>
    <cellStyle name="40% - Ênfase6 14 2 3 2" xfId="5300"/>
    <cellStyle name="40% - Ênfase6 14 2 4" xfId="3736"/>
    <cellStyle name="40% - Ênfase6 14 3" xfId="994"/>
    <cellStyle name="40% - Ênfase6 14 3 2" xfId="2559"/>
    <cellStyle name="40% - Ênfase6 14 3 2 2" xfId="5688"/>
    <cellStyle name="40% - Ênfase6 14 3 3" xfId="4124"/>
    <cellStyle name="40% - Ênfase6 14 4" xfId="1783"/>
    <cellStyle name="40% - Ênfase6 14 4 2" xfId="4912"/>
    <cellStyle name="40% - Ênfase6 14 5" xfId="3348"/>
    <cellStyle name="40% - Ênfase6 15" xfId="416"/>
    <cellStyle name="40% - Ênfase6 15 2" xfId="805"/>
    <cellStyle name="40% - Ênfase6 15 2 2" xfId="1582"/>
    <cellStyle name="40% - Ênfase6 15 2 2 2" xfId="3147"/>
    <cellStyle name="40% - Ênfase6 15 2 2 2 2" xfId="6276"/>
    <cellStyle name="40% - Ênfase6 15 2 2 3" xfId="4712"/>
    <cellStyle name="40% - Ênfase6 15 2 3" xfId="2371"/>
    <cellStyle name="40% - Ênfase6 15 2 3 2" xfId="5500"/>
    <cellStyle name="40% - Ênfase6 15 2 4" xfId="3936"/>
    <cellStyle name="40% - Ênfase6 15 3" xfId="1194"/>
    <cellStyle name="40% - Ênfase6 15 3 2" xfId="2759"/>
    <cellStyle name="40% - Ênfase6 15 3 2 2" xfId="5888"/>
    <cellStyle name="40% - Ênfase6 15 3 3" xfId="4324"/>
    <cellStyle name="40% - Ênfase6 15 4" xfId="1983"/>
    <cellStyle name="40% - Ênfase6 15 4 2" xfId="5112"/>
    <cellStyle name="40% - Ênfase6 15 5" xfId="3548"/>
    <cellStyle name="40% - Ênfase6 16" xfId="430"/>
    <cellStyle name="40% - Ênfase6 16 2" xfId="1208"/>
    <cellStyle name="40% - Ênfase6 16 2 2" xfId="2773"/>
    <cellStyle name="40% - Ênfase6 16 2 2 2" xfId="5902"/>
    <cellStyle name="40% - Ênfase6 16 2 3" xfId="4338"/>
    <cellStyle name="40% - Ênfase6 16 3" xfId="1997"/>
    <cellStyle name="40% - Ênfase6 16 3 2" xfId="5126"/>
    <cellStyle name="40% - Ênfase6 16 4" xfId="3562"/>
    <cellStyle name="40% - Ênfase6 17" xfId="819"/>
    <cellStyle name="40% - Ênfase6 17 2" xfId="2385"/>
    <cellStyle name="40% - Ênfase6 17 2 2" xfId="5514"/>
    <cellStyle name="40% - Ênfase6 17 3" xfId="3950"/>
    <cellStyle name="40% - Ênfase6 18" xfId="1595"/>
    <cellStyle name="40% - Ênfase6 18 2" xfId="4725"/>
    <cellStyle name="40% - Ênfase6 19" xfId="1609"/>
    <cellStyle name="40% - Ênfase6 19 2" xfId="4738"/>
    <cellStyle name="40% - Ênfase6 2" xfId="55"/>
    <cellStyle name="40% - Ênfase6 2 2" xfId="109"/>
    <cellStyle name="40% - Ênfase6 2 2 2" xfId="296"/>
    <cellStyle name="40% - Ênfase6 2 2 2 2" xfId="685"/>
    <cellStyle name="40% - Ênfase6 2 2 2 2 2" xfId="1462"/>
    <cellStyle name="40% - Ênfase6 2 2 2 2 2 2" xfId="3027"/>
    <cellStyle name="40% - Ênfase6 2 2 2 2 2 2 2" xfId="6156"/>
    <cellStyle name="40% - Ênfase6 2 2 2 2 2 3" xfId="4592"/>
    <cellStyle name="40% - Ênfase6 2 2 2 2 3" xfId="2251"/>
    <cellStyle name="40% - Ênfase6 2 2 2 2 3 2" xfId="5380"/>
    <cellStyle name="40% - Ênfase6 2 2 2 2 4" xfId="3816"/>
    <cellStyle name="40% - Ênfase6 2 2 2 3" xfId="1074"/>
    <cellStyle name="40% - Ênfase6 2 2 2 3 2" xfId="2639"/>
    <cellStyle name="40% - Ênfase6 2 2 2 3 2 2" xfId="5768"/>
    <cellStyle name="40% - Ênfase6 2 2 2 3 3" xfId="4204"/>
    <cellStyle name="40% - Ênfase6 2 2 2 4" xfId="1863"/>
    <cellStyle name="40% - Ênfase6 2 2 2 4 2" xfId="4992"/>
    <cellStyle name="40% - Ênfase6 2 2 2 5" xfId="3428"/>
    <cellStyle name="40% - Ênfase6 2 2 3" xfId="498"/>
    <cellStyle name="40% - Ênfase6 2 2 3 2" xfId="1275"/>
    <cellStyle name="40% - Ênfase6 2 2 3 2 2" xfId="2840"/>
    <cellStyle name="40% - Ênfase6 2 2 3 2 2 2" xfId="5969"/>
    <cellStyle name="40% - Ênfase6 2 2 3 2 3" xfId="4405"/>
    <cellStyle name="40% - Ênfase6 2 2 3 3" xfId="2064"/>
    <cellStyle name="40% - Ênfase6 2 2 3 3 2" xfId="5193"/>
    <cellStyle name="40% - Ênfase6 2 2 3 4" xfId="3629"/>
    <cellStyle name="40% - Ênfase6 2 2 4" xfId="887"/>
    <cellStyle name="40% - Ênfase6 2 2 4 2" xfId="2452"/>
    <cellStyle name="40% - Ênfase6 2 2 4 2 2" xfId="5581"/>
    <cellStyle name="40% - Ênfase6 2 2 4 3" xfId="4017"/>
    <cellStyle name="40% - Ênfase6 2 2 5" xfId="1676"/>
    <cellStyle name="40% - Ênfase6 2 2 5 2" xfId="4805"/>
    <cellStyle name="40% - Ênfase6 2 2 6" xfId="3241"/>
    <cellStyle name="40% - Ênfase6 2 3" xfId="243"/>
    <cellStyle name="40% - Ênfase6 2 3 2" xfId="632"/>
    <cellStyle name="40% - Ênfase6 2 3 2 2" xfId="1409"/>
    <cellStyle name="40% - Ênfase6 2 3 2 2 2" xfId="2974"/>
    <cellStyle name="40% - Ênfase6 2 3 2 2 2 2" xfId="6103"/>
    <cellStyle name="40% - Ênfase6 2 3 2 2 3" xfId="4539"/>
    <cellStyle name="40% - Ênfase6 2 3 2 3" xfId="2198"/>
    <cellStyle name="40% - Ênfase6 2 3 2 3 2" xfId="5327"/>
    <cellStyle name="40% - Ênfase6 2 3 2 4" xfId="3763"/>
    <cellStyle name="40% - Ênfase6 2 3 3" xfId="1021"/>
    <cellStyle name="40% - Ênfase6 2 3 3 2" xfId="2586"/>
    <cellStyle name="40% - Ênfase6 2 3 3 2 2" xfId="5715"/>
    <cellStyle name="40% - Ênfase6 2 3 3 3" xfId="4151"/>
    <cellStyle name="40% - Ênfase6 2 3 4" xfId="1810"/>
    <cellStyle name="40% - Ênfase6 2 3 4 2" xfId="4939"/>
    <cellStyle name="40% - Ênfase6 2 3 5" xfId="3375"/>
    <cellStyle name="40% - Ênfase6 2 4" xfId="445"/>
    <cellStyle name="40% - Ênfase6 2 4 2" xfId="1222"/>
    <cellStyle name="40% - Ênfase6 2 4 2 2" xfId="2787"/>
    <cellStyle name="40% - Ênfase6 2 4 2 2 2" xfId="5916"/>
    <cellStyle name="40% - Ênfase6 2 4 2 3" xfId="4352"/>
    <cellStyle name="40% - Ênfase6 2 4 3" xfId="2011"/>
    <cellStyle name="40% - Ênfase6 2 4 3 2" xfId="5140"/>
    <cellStyle name="40% - Ênfase6 2 4 4" xfId="3576"/>
    <cellStyle name="40% - Ênfase6 2 5" xfId="834"/>
    <cellStyle name="40% - Ênfase6 2 5 2" xfId="2399"/>
    <cellStyle name="40% - Ênfase6 2 5 2 2" xfId="5528"/>
    <cellStyle name="40% - Ênfase6 2 5 3" xfId="3964"/>
    <cellStyle name="40% - Ênfase6 2 6" xfId="1623"/>
    <cellStyle name="40% - Ênfase6 2 6 2" xfId="4752"/>
    <cellStyle name="40% - Ênfase6 2 7" xfId="3188"/>
    <cellStyle name="40% - Ênfase6 20" xfId="3174"/>
    <cellStyle name="40% - Ênfase6 21" xfId="3160"/>
    <cellStyle name="40% - Ênfase6 22" xfId="6290"/>
    <cellStyle name="40% - Ênfase6 3" xfId="68"/>
    <cellStyle name="40% - Ênfase6 3 2" xfId="122"/>
    <cellStyle name="40% - Ênfase6 3 2 2" xfId="309"/>
    <cellStyle name="40% - Ênfase6 3 2 2 2" xfId="698"/>
    <cellStyle name="40% - Ênfase6 3 2 2 2 2" xfId="1475"/>
    <cellStyle name="40% - Ênfase6 3 2 2 2 2 2" xfId="3040"/>
    <cellStyle name="40% - Ênfase6 3 2 2 2 2 2 2" xfId="6169"/>
    <cellStyle name="40% - Ênfase6 3 2 2 2 2 3" xfId="4605"/>
    <cellStyle name="40% - Ênfase6 3 2 2 2 3" xfId="2264"/>
    <cellStyle name="40% - Ênfase6 3 2 2 2 3 2" xfId="5393"/>
    <cellStyle name="40% - Ênfase6 3 2 2 2 4" xfId="3829"/>
    <cellStyle name="40% - Ênfase6 3 2 2 3" xfId="1087"/>
    <cellStyle name="40% - Ênfase6 3 2 2 3 2" xfId="2652"/>
    <cellStyle name="40% - Ênfase6 3 2 2 3 2 2" xfId="5781"/>
    <cellStyle name="40% - Ênfase6 3 2 2 3 3" xfId="4217"/>
    <cellStyle name="40% - Ênfase6 3 2 2 4" xfId="1876"/>
    <cellStyle name="40% - Ênfase6 3 2 2 4 2" xfId="5005"/>
    <cellStyle name="40% - Ênfase6 3 2 2 5" xfId="3441"/>
    <cellStyle name="40% - Ênfase6 3 2 3" xfId="511"/>
    <cellStyle name="40% - Ênfase6 3 2 3 2" xfId="1288"/>
    <cellStyle name="40% - Ênfase6 3 2 3 2 2" xfId="2853"/>
    <cellStyle name="40% - Ênfase6 3 2 3 2 2 2" xfId="5982"/>
    <cellStyle name="40% - Ênfase6 3 2 3 2 3" xfId="4418"/>
    <cellStyle name="40% - Ênfase6 3 2 3 3" xfId="2077"/>
    <cellStyle name="40% - Ênfase6 3 2 3 3 2" xfId="5206"/>
    <cellStyle name="40% - Ênfase6 3 2 3 4" xfId="3642"/>
    <cellStyle name="40% - Ênfase6 3 2 4" xfId="900"/>
    <cellStyle name="40% - Ênfase6 3 2 4 2" xfId="2465"/>
    <cellStyle name="40% - Ênfase6 3 2 4 2 2" xfId="5594"/>
    <cellStyle name="40% - Ênfase6 3 2 4 3" xfId="4030"/>
    <cellStyle name="40% - Ênfase6 3 2 5" xfId="1689"/>
    <cellStyle name="40% - Ênfase6 3 2 5 2" xfId="4818"/>
    <cellStyle name="40% - Ênfase6 3 2 6" xfId="3254"/>
    <cellStyle name="40% - Ênfase6 3 3" xfId="256"/>
    <cellStyle name="40% - Ênfase6 3 3 2" xfId="645"/>
    <cellStyle name="40% - Ênfase6 3 3 2 2" xfId="1422"/>
    <cellStyle name="40% - Ênfase6 3 3 2 2 2" xfId="2987"/>
    <cellStyle name="40% - Ênfase6 3 3 2 2 2 2" xfId="6116"/>
    <cellStyle name="40% - Ênfase6 3 3 2 2 3" xfId="4552"/>
    <cellStyle name="40% - Ênfase6 3 3 2 3" xfId="2211"/>
    <cellStyle name="40% - Ênfase6 3 3 2 3 2" xfId="5340"/>
    <cellStyle name="40% - Ênfase6 3 3 2 4" xfId="3776"/>
    <cellStyle name="40% - Ênfase6 3 3 3" xfId="1034"/>
    <cellStyle name="40% - Ênfase6 3 3 3 2" xfId="2599"/>
    <cellStyle name="40% - Ênfase6 3 3 3 2 2" xfId="5728"/>
    <cellStyle name="40% - Ênfase6 3 3 3 3" xfId="4164"/>
    <cellStyle name="40% - Ênfase6 3 3 4" xfId="1823"/>
    <cellStyle name="40% - Ênfase6 3 3 4 2" xfId="4952"/>
    <cellStyle name="40% - Ênfase6 3 3 5" xfId="3388"/>
    <cellStyle name="40% - Ênfase6 3 4" xfId="458"/>
    <cellStyle name="40% - Ênfase6 3 4 2" xfId="1235"/>
    <cellStyle name="40% - Ênfase6 3 4 2 2" xfId="2800"/>
    <cellStyle name="40% - Ênfase6 3 4 2 2 2" xfId="5929"/>
    <cellStyle name="40% - Ênfase6 3 4 2 3" xfId="4365"/>
    <cellStyle name="40% - Ênfase6 3 4 3" xfId="2024"/>
    <cellStyle name="40% - Ênfase6 3 4 3 2" xfId="5153"/>
    <cellStyle name="40% - Ênfase6 3 4 4" xfId="3589"/>
    <cellStyle name="40% - Ênfase6 3 5" xfId="847"/>
    <cellStyle name="40% - Ênfase6 3 5 2" xfId="2412"/>
    <cellStyle name="40% - Ênfase6 3 5 2 2" xfId="5541"/>
    <cellStyle name="40% - Ênfase6 3 5 3" xfId="3977"/>
    <cellStyle name="40% - Ênfase6 3 6" xfId="1636"/>
    <cellStyle name="40% - Ênfase6 3 6 2" xfId="4765"/>
    <cellStyle name="40% - Ênfase6 3 7" xfId="3201"/>
    <cellStyle name="40% - Ênfase6 4" xfId="95"/>
    <cellStyle name="40% - Ênfase6 4 2" xfId="282"/>
    <cellStyle name="40% - Ênfase6 4 2 2" xfId="671"/>
    <cellStyle name="40% - Ênfase6 4 2 2 2" xfId="1448"/>
    <cellStyle name="40% - Ênfase6 4 2 2 2 2" xfId="3013"/>
    <cellStyle name="40% - Ênfase6 4 2 2 2 2 2" xfId="6142"/>
    <cellStyle name="40% - Ênfase6 4 2 2 2 3" xfId="4578"/>
    <cellStyle name="40% - Ênfase6 4 2 2 3" xfId="2237"/>
    <cellStyle name="40% - Ênfase6 4 2 2 3 2" xfId="5366"/>
    <cellStyle name="40% - Ênfase6 4 2 2 4" xfId="3802"/>
    <cellStyle name="40% - Ênfase6 4 2 3" xfId="1060"/>
    <cellStyle name="40% - Ênfase6 4 2 3 2" xfId="2625"/>
    <cellStyle name="40% - Ênfase6 4 2 3 2 2" xfId="5754"/>
    <cellStyle name="40% - Ênfase6 4 2 3 3" xfId="4190"/>
    <cellStyle name="40% - Ênfase6 4 2 4" xfId="1849"/>
    <cellStyle name="40% - Ênfase6 4 2 4 2" xfId="4978"/>
    <cellStyle name="40% - Ênfase6 4 2 5" xfId="3414"/>
    <cellStyle name="40% - Ênfase6 4 3" xfId="484"/>
    <cellStyle name="40% - Ênfase6 4 3 2" xfId="1261"/>
    <cellStyle name="40% - Ênfase6 4 3 2 2" xfId="2826"/>
    <cellStyle name="40% - Ênfase6 4 3 2 2 2" xfId="5955"/>
    <cellStyle name="40% - Ênfase6 4 3 2 3" xfId="4391"/>
    <cellStyle name="40% - Ênfase6 4 3 3" xfId="2050"/>
    <cellStyle name="40% - Ênfase6 4 3 3 2" xfId="5179"/>
    <cellStyle name="40% - Ênfase6 4 3 4" xfId="3615"/>
    <cellStyle name="40% - Ênfase6 4 4" xfId="873"/>
    <cellStyle name="40% - Ênfase6 4 4 2" xfId="2438"/>
    <cellStyle name="40% - Ênfase6 4 4 2 2" xfId="5567"/>
    <cellStyle name="40% - Ênfase6 4 4 3" xfId="4003"/>
    <cellStyle name="40% - Ênfase6 4 5" xfId="1662"/>
    <cellStyle name="40% - Ênfase6 4 5 2" xfId="4791"/>
    <cellStyle name="40% - Ênfase6 4 6" xfId="3227"/>
    <cellStyle name="40% - Ênfase6 5" xfId="81"/>
    <cellStyle name="40% - Ênfase6 5 2" xfId="269"/>
    <cellStyle name="40% - Ênfase6 5 2 2" xfId="658"/>
    <cellStyle name="40% - Ênfase6 5 2 2 2" xfId="1435"/>
    <cellStyle name="40% - Ênfase6 5 2 2 2 2" xfId="3000"/>
    <cellStyle name="40% - Ênfase6 5 2 2 2 2 2" xfId="6129"/>
    <cellStyle name="40% - Ênfase6 5 2 2 2 3" xfId="4565"/>
    <cellStyle name="40% - Ênfase6 5 2 2 3" xfId="2224"/>
    <cellStyle name="40% - Ênfase6 5 2 2 3 2" xfId="5353"/>
    <cellStyle name="40% - Ênfase6 5 2 2 4" xfId="3789"/>
    <cellStyle name="40% - Ênfase6 5 2 3" xfId="1047"/>
    <cellStyle name="40% - Ênfase6 5 2 3 2" xfId="2612"/>
    <cellStyle name="40% - Ênfase6 5 2 3 2 2" xfId="5741"/>
    <cellStyle name="40% - Ênfase6 5 2 3 3" xfId="4177"/>
    <cellStyle name="40% - Ênfase6 5 2 4" xfId="1836"/>
    <cellStyle name="40% - Ênfase6 5 2 4 2" xfId="4965"/>
    <cellStyle name="40% - Ênfase6 5 2 5" xfId="3401"/>
    <cellStyle name="40% - Ênfase6 5 3" xfId="471"/>
    <cellStyle name="40% - Ênfase6 5 3 2" xfId="1248"/>
    <cellStyle name="40% - Ênfase6 5 3 2 2" xfId="2813"/>
    <cellStyle name="40% - Ênfase6 5 3 2 2 2" xfId="5942"/>
    <cellStyle name="40% - Ênfase6 5 3 2 3" xfId="4378"/>
    <cellStyle name="40% - Ênfase6 5 3 3" xfId="2037"/>
    <cellStyle name="40% - Ênfase6 5 3 3 2" xfId="5166"/>
    <cellStyle name="40% - Ênfase6 5 3 4" xfId="3602"/>
    <cellStyle name="40% - Ênfase6 5 4" xfId="860"/>
    <cellStyle name="40% - Ênfase6 5 4 2" xfId="2425"/>
    <cellStyle name="40% - Ênfase6 5 4 2 2" xfId="5554"/>
    <cellStyle name="40% - Ênfase6 5 4 3" xfId="3990"/>
    <cellStyle name="40% - Ênfase6 5 5" xfId="1649"/>
    <cellStyle name="40% - Ênfase6 5 5 2" xfId="4778"/>
    <cellStyle name="40% - Ênfase6 5 6" xfId="3214"/>
    <cellStyle name="40% - Ênfase6 6" xfId="135"/>
    <cellStyle name="40% - Ênfase6 6 2" xfId="322"/>
    <cellStyle name="40% - Ênfase6 6 2 2" xfId="711"/>
    <cellStyle name="40% - Ênfase6 6 2 2 2" xfId="1488"/>
    <cellStyle name="40% - Ênfase6 6 2 2 2 2" xfId="3053"/>
    <cellStyle name="40% - Ênfase6 6 2 2 2 2 2" xfId="6182"/>
    <cellStyle name="40% - Ênfase6 6 2 2 2 3" xfId="4618"/>
    <cellStyle name="40% - Ênfase6 6 2 2 3" xfId="2277"/>
    <cellStyle name="40% - Ênfase6 6 2 2 3 2" xfId="5406"/>
    <cellStyle name="40% - Ênfase6 6 2 2 4" xfId="3842"/>
    <cellStyle name="40% - Ênfase6 6 2 3" xfId="1100"/>
    <cellStyle name="40% - Ênfase6 6 2 3 2" xfId="2665"/>
    <cellStyle name="40% - Ênfase6 6 2 3 2 2" xfId="5794"/>
    <cellStyle name="40% - Ênfase6 6 2 3 3" xfId="4230"/>
    <cellStyle name="40% - Ênfase6 6 2 4" xfId="1889"/>
    <cellStyle name="40% - Ênfase6 6 2 4 2" xfId="5018"/>
    <cellStyle name="40% - Ênfase6 6 2 5" xfId="3454"/>
    <cellStyle name="40% - Ênfase6 6 3" xfId="524"/>
    <cellStyle name="40% - Ênfase6 6 3 2" xfId="1301"/>
    <cellStyle name="40% - Ênfase6 6 3 2 2" xfId="2866"/>
    <cellStyle name="40% - Ênfase6 6 3 2 2 2" xfId="5995"/>
    <cellStyle name="40% - Ênfase6 6 3 2 3" xfId="4431"/>
    <cellStyle name="40% - Ênfase6 6 3 3" xfId="2090"/>
    <cellStyle name="40% - Ênfase6 6 3 3 2" xfId="5219"/>
    <cellStyle name="40% - Ênfase6 6 3 4" xfId="3655"/>
    <cellStyle name="40% - Ênfase6 6 4" xfId="913"/>
    <cellStyle name="40% - Ênfase6 6 4 2" xfId="2478"/>
    <cellStyle name="40% - Ênfase6 6 4 2 2" xfId="5607"/>
    <cellStyle name="40% - Ênfase6 6 4 3" xfId="4043"/>
    <cellStyle name="40% - Ênfase6 6 5" xfId="1702"/>
    <cellStyle name="40% - Ênfase6 6 5 2" xfId="4831"/>
    <cellStyle name="40% - Ênfase6 6 6" xfId="3267"/>
    <cellStyle name="40% - Ênfase6 7" xfId="149"/>
    <cellStyle name="40% - Ênfase6 7 2" xfId="336"/>
    <cellStyle name="40% - Ênfase6 7 2 2" xfId="725"/>
    <cellStyle name="40% - Ênfase6 7 2 2 2" xfId="1502"/>
    <cellStyle name="40% - Ênfase6 7 2 2 2 2" xfId="3067"/>
    <cellStyle name="40% - Ênfase6 7 2 2 2 2 2" xfId="6196"/>
    <cellStyle name="40% - Ênfase6 7 2 2 2 3" xfId="4632"/>
    <cellStyle name="40% - Ênfase6 7 2 2 3" xfId="2291"/>
    <cellStyle name="40% - Ênfase6 7 2 2 3 2" xfId="5420"/>
    <cellStyle name="40% - Ênfase6 7 2 2 4" xfId="3856"/>
    <cellStyle name="40% - Ênfase6 7 2 3" xfId="1114"/>
    <cellStyle name="40% - Ênfase6 7 2 3 2" xfId="2679"/>
    <cellStyle name="40% - Ênfase6 7 2 3 2 2" xfId="5808"/>
    <cellStyle name="40% - Ênfase6 7 2 3 3" xfId="4244"/>
    <cellStyle name="40% - Ênfase6 7 2 4" xfId="1903"/>
    <cellStyle name="40% - Ênfase6 7 2 4 2" xfId="5032"/>
    <cellStyle name="40% - Ênfase6 7 2 5" xfId="3468"/>
    <cellStyle name="40% - Ênfase6 7 3" xfId="538"/>
    <cellStyle name="40% - Ênfase6 7 3 2" xfId="1315"/>
    <cellStyle name="40% - Ênfase6 7 3 2 2" xfId="2880"/>
    <cellStyle name="40% - Ênfase6 7 3 2 2 2" xfId="6009"/>
    <cellStyle name="40% - Ênfase6 7 3 2 3" xfId="4445"/>
    <cellStyle name="40% - Ênfase6 7 3 3" xfId="2104"/>
    <cellStyle name="40% - Ênfase6 7 3 3 2" xfId="5233"/>
    <cellStyle name="40% - Ênfase6 7 3 4" xfId="3669"/>
    <cellStyle name="40% - Ênfase6 7 4" xfId="927"/>
    <cellStyle name="40% - Ênfase6 7 4 2" xfId="2492"/>
    <cellStyle name="40% - Ênfase6 7 4 2 2" xfId="5621"/>
    <cellStyle name="40% - Ênfase6 7 4 3" xfId="4057"/>
    <cellStyle name="40% - Ênfase6 7 5" xfId="1716"/>
    <cellStyle name="40% - Ênfase6 7 5 2" xfId="4845"/>
    <cellStyle name="40% - Ênfase6 7 6" xfId="3281"/>
    <cellStyle name="40% - Ênfase6 8" xfId="162"/>
    <cellStyle name="40% - Ênfase6 8 2" xfId="349"/>
    <cellStyle name="40% - Ênfase6 8 2 2" xfId="738"/>
    <cellStyle name="40% - Ênfase6 8 2 2 2" xfId="1515"/>
    <cellStyle name="40% - Ênfase6 8 2 2 2 2" xfId="3080"/>
    <cellStyle name="40% - Ênfase6 8 2 2 2 2 2" xfId="6209"/>
    <cellStyle name="40% - Ênfase6 8 2 2 2 3" xfId="4645"/>
    <cellStyle name="40% - Ênfase6 8 2 2 3" xfId="2304"/>
    <cellStyle name="40% - Ênfase6 8 2 2 3 2" xfId="5433"/>
    <cellStyle name="40% - Ênfase6 8 2 2 4" xfId="3869"/>
    <cellStyle name="40% - Ênfase6 8 2 3" xfId="1127"/>
    <cellStyle name="40% - Ênfase6 8 2 3 2" xfId="2692"/>
    <cellStyle name="40% - Ênfase6 8 2 3 2 2" xfId="5821"/>
    <cellStyle name="40% - Ênfase6 8 2 3 3" xfId="4257"/>
    <cellStyle name="40% - Ênfase6 8 2 4" xfId="1916"/>
    <cellStyle name="40% - Ênfase6 8 2 4 2" xfId="5045"/>
    <cellStyle name="40% - Ênfase6 8 2 5" xfId="3481"/>
    <cellStyle name="40% - Ênfase6 8 3" xfId="551"/>
    <cellStyle name="40% - Ênfase6 8 3 2" xfId="1328"/>
    <cellStyle name="40% - Ênfase6 8 3 2 2" xfId="2893"/>
    <cellStyle name="40% - Ênfase6 8 3 2 2 2" xfId="6022"/>
    <cellStyle name="40% - Ênfase6 8 3 2 3" xfId="4458"/>
    <cellStyle name="40% - Ênfase6 8 3 3" xfId="2117"/>
    <cellStyle name="40% - Ênfase6 8 3 3 2" xfId="5246"/>
    <cellStyle name="40% - Ênfase6 8 3 4" xfId="3682"/>
    <cellStyle name="40% - Ênfase6 8 4" xfId="940"/>
    <cellStyle name="40% - Ênfase6 8 4 2" xfId="2505"/>
    <cellStyle name="40% - Ênfase6 8 4 2 2" xfId="5634"/>
    <cellStyle name="40% - Ênfase6 8 4 3" xfId="4070"/>
    <cellStyle name="40% - Ênfase6 8 5" xfId="1729"/>
    <cellStyle name="40% - Ênfase6 8 5 2" xfId="4858"/>
    <cellStyle name="40% - Ênfase6 8 6" xfId="3294"/>
    <cellStyle name="40% - Ênfase6 9" xfId="175"/>
    <cellStyle name="40% - Ênfase6 9 2" xfId="362"/>
    <cellStyle name="40% - Ênfase6 9 2 2" xfId="751"/>
    <cellStyle name="40% - Ênfase6 9 2 2 2" xfId="1528"/>
    <cellStyle name="40% - Ênfase6 9 2 2 2 2" xfId="3093"/>
    <cellStyle name="40% - Ênfase6 9 2 2 2 2 2" xfId="6222"/>
    <cellStyle name="40% - Ênfase6 9 2 2 2 3" xfId="4658"/>
    <cellStyle name="40% - Ênfase6 9 2 2 3" xfId="2317"/>
    <cellStyle name="40% - Ênfase6 9 2 2 3 2" xfId="5446"/>
    <cellStyle name="40% - Ênfase6 9 2 2 4" xfId="3882"/>
    <cellStyle name="40% - Ênfase6 9 2 3" xfId="1140"/>
    <cellStyle name="40% - Ênfase6 9 2 3 2" xfId="2705"/>
    <cellStyle name="40% - Ênfase6 9 2 3 2 2" xfId="5834"/>
    <cellStyle name="40% - Ênfase6 9 2 3 3" xfId="4270"/>
    <cellStyle name="40% - Ênfase6 9 2 4" xfId="1929"/>
    <cellStyle name="40% - Ênfase6 9 2 4 2" xfId="5058"/>
    <cellStyle name="40% - Ênfase6 9 2 5" xfId="3494"/>
    <cellStyle name="40% - Ênfase6 9 3" xfId="564"/>
    <cellStyle name="40% - Ênfase6 9 3 2" xfId="1341"/>
    <cellStyle name="40% - Ênfase6 9 3 2 2" xfId="2906"/>
    <cellStyle name="40% - Ênfase6 9 3 2 2 2" xfId="6035"/>
    <cellStyle name="40% - Ênfase6 9 3 2 3" xfId="4471"/>
    <cellStyle name="40% - Ênfase6 9 3 3" xfId="2130"/>
    <cellStyle name="40% - Ênfase6 9 3 3 2" xfId="5259"/>
    <cellStyle name="40% - Ênfase6 9 3 4" xfId="3695"/>
    <cellStyle name="40% - Ênfase6 9 4" xfId="953"/>
    <cellStyle name="40% - Ênfase6 9 4 2" xfId="2518"/>
    <cellStyle name="40% - Ênfase6 9 4 2 2" xfId="5647"/>
    <cellStyle name="40% - Ênfase6 9 4 3" xfId="4083"/>
    <cellStyle name="40% - Ênfase6 9 5" xfId="1742"/>
    <cellStyle name="40% - Ênfase6 9 5 2" xfId="4871"/>
    <cellStyle name="40% - Ênfase6 9 6" xfId="3307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 customBuiltin="1"/>
    <cellStyle name="Normal 10" xfId="806"/>
    <cellStyle name="Normal 10 2" xfId="2372"/>
    <cellStyle name="Normal 10 2 2" xfId="5501"/>
    <cellStyle name="Normal 10 3" xfId="3937"/>
    <cellStyle name="Normal 11" xfId="1596"/>
    <cellStyle name="Normal 12" xfId="3161"/>
    <cellStyle name="Normal 13" xfId="6277"/>
    <cellStyle name="Normal 2" xfId="42"/>
    <cellStyle name="Normal 2 2" xfId="96"/>
    <cellStyle name="Normal 2 2 2" xfId="283"/>
    <cellStyle name="Normal 2 2 2 2" xfId="672"/>
    <cellStyle name="Normal 2 2 2 2 2" xfId="1449"/>
    <cellStyle name="Normal 2 2 2 2 2 2" xfId="3014"/>
    <cellStyle name="Normal 2 2 2 2 2 2 2" xfId="6143"/>
    <cellStyle name="Normal 2 2 2 2 2 3" xfId="4579"/>
    <cellStyle name="Normal 2 2 2 2 3" xfId="2238"/>
    <cellStyle name="Normal 2 2 2 2 3 2" xfId="5367"/>
    <cellStyle name="Normal 2 2 2 2 4" xfId="3803"/>
    <cellStyle name="Normal 2 2 2 3" xfId="1061"/>
    <cellStyle name="Normal 2 2 2 3 2" xfId="2626"/>
    <cellStyle name="Normal 2 2 2 3 2 2" xfId="5755"/>
    <cellStyle name="Normal 2 2 2 3 3" xfId="4191"/>
    <cellStyle name="Normal 2 2 2 4" xfId="1850"/>
    <cellStyle name="Normal 2 2 2 4 2" xfId="4979"/>
    <cellStyle name="Normal 2 2 2 5" xfId="3415"/>
    <cellStyle name="Normal 2 2 3" xfId="485"/>
    <cellStyle name="Normal 2 2 3 2" xfId="1262"/>
    <cellStyle name="Normal 2 2 3 2 2" xfId="2827"/>
    <cellStyle name="Normal 2 2 3 2 2 2" xfId="5956"/>
    <cellStyle name="Normal 2 2 3 2 3" xfId="4392"/>
    <cellStyle name="Normal 2 2 3 3" xfId="2051"/>
    <cellStyle name="Normal 2 2 3 3 2" xfId="5180"/>
    <cellStyle name="Normal 2 2 3 4" xfId="3616"/>
    <cellStyle name="Normal 2 2 4" xfId="874"/>
    <cellStyle name="Normal 2 2 4 2" xfId="2439"/>
    <cellStyle name="Normal 2 2 4 2 2" xfId="5568"/>
    <cellStyle name="Normal 2 2 4 3" xfId="4004"/>
    <cellStyle name="Normal 2 2 5" xfId="1663"/>
    <cellStyle name="Normal 2 2 5 2" xfId="4792"/>
    <cellStyle name="Normal 2 2 6" xfId="3228"/>
    <cellStyle name="Normal 2 3" xfId="230"/>
    <cellStyle name="Normal 2 3 2" xfId="619"/>
    <cellStyle name="Normal 2 3 2 2" xfId="1396"/>
    <cellStyle name="Normal 2 3 2 2 2" xfId="2961"/>
    <cellStyle name="Normal 2 3 2 2 2 2" xfId="6090"/>
    <cellStyle name="Normal 2 3 2 2 3" xfId="4526"/>
    <cellStyle name="Normal 2 3 2 3" xfId="2185"/>
    <cellStyle name="Normal 2 3 2 3 2" xfId="5314"/>
    <cellStyle name="Normal 2 3 2 4" xfId="3750"/>
    <cellStyle name="Normal 2 3 3" xfId="1008"/>
    <cellStyle name="Normal 2 3 3 2" xfId="2573"/>
    <cellStyle name="Normal 2 3 3 2 2" xfId="5702"/>
    <cellStyle name="Normal 2 3 3 3" xfId="4138"/>
    <cellStyle name="Normal 2 3 4" xfId="1797"/>
    <cellStyle name="Normal 2 3 4 2" xfId="4926"/>
    <cellStyle name="Normal 2 3 5" xfId="3362"/>
    <cellStyle name="Normal 2 4" xfId="432"/>
    <cellStyle name="Normal 2 4 2" xfId="1209"/>
    <cellStyle name="Normal 2 4 2 2" xfId="2774"/>
    <cellStyle name="Normal 2 4 2 2 2" xfId="5903"/>
    <cellStyle name="Normal 2 4 2 3" xfId="4339"/>
    <cellStyle name="Normal 2 4 3" xfId="1998"/>
    <cellStyle name="Normal 2 4 3 2" xfId="5127"/>
    <cellStyle name="Normal 2 4 4" xfId="3563"/>
    <cellStyle name="Normal 2 5" xfId="821"/>
    <cellStyle name="Normal 2 5 2" xfId="2386"/>
    <cellStyle name="Normal 2 5 2 2" xfId="5515"/>
    <cellStyle name="Normal 2 5 3" xfId="3951"/>
    <cellStyle name="Normal 2 6" xfId="1610"/>
    <cellStyle name="Normal 2 6 2" xfId="4739"/>
    <cellStyle name="Normal 2 7" xfId="3175"/>
    <cellStyle name="Normal 3" xfId="82"/>
    <cellStyle name="Normal 4" xfId="136"/>
    <cellStyle name="Normal 4 2" xfId="323"/>
    <cellStyle name="Normal 4 2 2" xfId="712"/>
    <cellStyle name="Normal 4 2 2 2" xfId="1489"/>
    <cellStyle name="Normal 4 2 2 2 2" xfId="3054"/>
    <cellStyle name="Normal 4 2 2 2 2 2" xfId="6183"/>
    <cellStyle name="Normal 4 2 2 2 3" xfId="4619"/>
    <cellStyle name="Normal 4 2 2 3" xfId="2278"/>
    <cellStyle name="Normal 4 2 2 3 2" xfId="5407"/>
    <cellStyle name="Normal 4 2 2 4" xfId="3843"/>
    <cellStyle name="Normal 4 2 3" xfId="1101"/>
    <cellStyle name="Normal 4 2 3 2" xfId="2666"/>
    <cellStyle name="Normal 4 2 3 2 2" xfId="5795"/>
    <cellStyle name="Normal 4 2 3 3" xfId="4231"/>
    <cellStyle name="Normal 4 2 4" xfId="1890"/>
    <cellStyle name="Normal 4 2 4 2" xfId="5019"/>
    <cellStyle name="Normal 4 2 5" xfId="3455"/>
    <cellStyle name="Normal 4 3" xfId="525"/>
    <cellStyle name="Normal 4 3 2" xfId="1302"/>
    <cellStyle name="Normal 4 3 2 2" xfId="2867"/>
    <cellStyle name="Normal 4 3 2 2 2" xfId="5996"/>
    <cellStyle name="Normal 4 3 2 3" xfId="4432"/>
    <cellStyle name="Normal 4 3 3" xfId="2091"/>
    <cellStyle name="Normal 4 3 3 2" xfId="5220"/>
    <cellStyle name="Normal 4 3 4" xfId="3656"/>
    <cellStyle name="Normal 4 4" xfId="914"/>
    <cellStyle name="Normal 4 4 2" xfId="2479"/>
    <cellStyle name="Normal 4 4 2 2" xfId="5608"/>
    <cellStyle name="Normal 4 4 3" xfId="4044"/>
    <cellStyle name="Normal 4 5" xfId="1703"/>
    <cellStyle name="Normal 4 5 2" xfId="4832"/>
    <cellStyle name="Normal 4 6" xfId="3268"/>
    <cellStyle name="Normal 5" xfId="176"/>
    <cellStyle name="Normal 5 2" xfId="363"/>
    <cellStyle name="Normal 5 2 2" xfId="752"/>
    <cellStyle name="Normal 5 2 2 2" xfId="1529"/>
    <cellStyle name="Normal 5 2 2 2 2" xfId="3094"/>
    <cellStyle name="Normal 5 2 2 2 2 2" xfId="6223"/>
    <cellStyle name="Normal 5 2 2 2 3" xfId="4659"/>
    <cellStyle name="Normal 5 2 2 3" xfId="2318"/>
    <cellStyle name="Normal 5 2 2 3 2" xfId="5447"/>
    <cellStyle name="Normal 5 2 2 4" xfId="3883"/>
    <cellStyle name="Normal 5 2 3" xfId="1141"/>
    <cellStyle name="Normal 5 2 3 2" xfId="2706"/>
    <cellStyle name="Normal 5 2 3 2 2" xfId="5835"/>
    <cellStyle name="Normal 5 2 3 3" xfId="4271"/>
    <cellStyle name="Normal 5 2 4" xfId="1930"/>
    <cellStyle name="Normal 5 2 4 2" xfId="5059"/>
    <cellStyle name="Normal 5 2 5" xfId="3495"/>
    <cellStyle name="Normal 5 3" xfId="565"/>
    <cellStyle name="Normal 5 3 2" xfId="1342"/>
    <cellStyle name="Normal 5 3 2 2" xfId="2907"/>
    <cellStyle name="Normal 5 3 2 2 2" xfId="6036"/>
    <cellStyle name="Normal 5 3 2 3" xfId="4472"/>
    <cellStyle name="Normal 5 3 3" xfId="2131"/>
    <cellStyle name="Normal 5 3 3 2" xfId="5260"/>
    <cellStyle name="Normal 5 3 4" xfId="3696"/>
    <cellStyle name="Normal 5 4" xfId="954"/>
    <cellStyle name="Normal 5 4 2" xfId="2519"/>
    <cellStyle name="Normal 5 4 2 2" xfId="5648"/>
    <cellStyle name="Normal 5 4 3" xfId="4084"/>
    <cellStyle name="Normal 5 5" xfId="1743"/>
    <cellStyle name="Normal 5 5 2" xfId="4872"/>
    <cellStyle name="Normal 5 6" xfId="3308"/>
    <cellStyle name="Normal 6" xfId="190"/>
    <cellStyle name="Normal 6 2" xfId="377"/>
    <cellStyle name="Normal 6 2 2" xfId="766"/>
    <cellStyle name="Normal 6 2 2 2" xfId="1543"/>
    <cellStyle name="Normal 6 2 2 2 2" xfId="3108"/>
    <cellStyle name="Normal 6 2 2 2 2 2" xfId="6237"/>
    <cellStyle name="Normal 6 2 2 2 3" xfId="4673"/>
    <cellStyle name="Normal 6 2 2 3" xfId="2332"/>
    <cellStyle name="Normal 6 2 2 3 2" xfId="5461"/>
    <cellStyle name="Normal 6 2 2 4" xfId="3897"/>
    <cellStyle name="Normal 6 2 3" xfId="1155"/>
    <cellStyle name="Normal 6 2 3 2" xfId="2720"/>
    <cellStyle name="Normal 6 2 3 2 2" xfId="5849"/>
    <cellStyle name="Normal 6 2 3 3" xfId="4285"/>
    <cellStyle name="Normal 6 2 4" xfId="1944"/>
    <cellStyle name="Normal 6 2 4 2" xfId="5073"/>
    <cellStyle name="Normal 6 2 5" xfId="3509"/>
    <cellStyle name="Normal 6 3" xfId="579"/>
    <cellStyle name="Normal 6 3 2" xfId="1356"/>
    <cellStyle name="Normal 6 3 2 2" xfId="2921"/>
    <cellStyle name="Normal 6 3 2 2 2" xfId="6050"/>
    <cellStyle name="Normal 6 3 2 3" xfId="4486"/>
    <cellStyle name="Normal 6 3 3" xfId="2145"/>
    <cellStyle name="Normal 6 3 3 2" xfId="5274"/>
    <cellStyle name="Normal 6 3 4" xfId="3710"/>
    <cellStyle name="Normal 6 4" xfId="968"/>
    <cellStyle name="Normal 6 4 2" xfId="2533"/>
    <cellStyle name="Normal 6 4 2 2" xfId="5662"/>
    <cellStyle name="Normal 6 4 3" xfId="4098"/>
    <cellStyle name="Normal 6 5" xfId="1757"/>
    <cellStyle name="Normal 6 5 2" xfId="4886"/>
    <cellStyle name="Normal 6 6" xfId="3322"/>
    <cellStyle name="Normal 7" xfId="431"/>
    <cellStyle name="Normal 8" xfId="417"/>
    <cellStyle name="Normal 8 2" xfId="1195"/>
    <cellStyle name="Normal 8 2 2" xfId="2760"/>
    <cellStyle name="Normal 8 2 2 2" xfId="5889"/>
    <cellStyle name="Normal 8 2 3" xfId="4325"/>
    <cellStyle name="Normal 8 3" xfId="1984"/>
    <cellStyle name="Normal 8 3 2" xfId="5113"/>
    <cellStyle name="Normal 8 4" xfId="3549"/>
    <cellStyle name="Normal 9" xfId="820"/>
    <cellStyle name="Nota" xfId="15" builtinId="10" customBuiltin="1"/>
    <cellStyle name="Nota 10" xfId="177"/>
    <cellStyle name="Nota 10 2" xfId="364"/>
    <cellStyle name="Nota 10 2 2" xfId="753"/>
    <cellStyle name="Nota 10 2 2 2" xfId="1530"/>
    <cellStyle name="Nota 10 2 2 2 2" xfId="3095"/>
    <cellStyle name="Nota 10 2 2 2 2 2" xfId="6224"/>
    <cellStyle name="Nota 10 2 2 2 3" xfId="4660"/>
    <cellStyle name="Nota 10 2 2 3" xfId="2319"/>
    <cellStyle name="Nota 10 2 2 3 2" xfId="5448"/>
    <cellStyle name="Nota 10 2 2 4" xfId="3884"/>
    <cellStyle name="Nota 10 2 3" xfId="1142"/>
    <cellStyle name="Nota 10 2 3 2" xfId="2707"/>
    <cellStyle name="Nota 10 2 3 2 2" xfId="5836"/>
    <cellStyle name="Nota 10 2 3 3" xfId="4272"/>
    <cellStyle name="Nota 10 2 4" xfId="1931"/>
    <cellStyle name="Nota 10 2 4 2" xfId="5060"/>
    <cellStyle name="Nota 10 2 5" xfId="3496"/>
    <cellStyle name="Nota 10 3" xfId="566"/>
    <cellStyle name="Nota 10 3 2" xfId="1343"/>
    <cellStyle name="Nota 10 3 2 2" xfId="2908"/>
    <cellStyle name="Nota 10 3 2 2 2" xfId="6037"/>
    <cellStyle name="Nota 10 3 2 3" xfId="4473"/>
    <cellStyle name="Nota 10 3 3" xfId="2132"/>
    <cellStyle name="Nota 10 3 3 2" xfId="5261"/>
    <cellStyle name="Nota 10 3 4" xfId="3697"/>
    <cellStyle name="Nota 10 4" xfId="955"/>
    <cellStyle name="Nota 10 4 2" xfId="2520"/>
    <cellStyle name="Nota 10 4 2 2" xfId="5649"/>
    <cellStyle name="Nota 10 4 3" xfId="4085"/>
    <cellStyle name="Nota 10 5" xfId="1744"/>
    <cellStyle name="Nota 10 5 2" xfId="4873"/>
    <cellStyle name="Nota 10 6" xfId="3309"/>
    <cellStyle name="Nota 11" xfId="191"/>
    <cellStyle name="Nota 11 2" xfId="378"/>
    <cellStyle name="Nota 11 2 2" xfId="767"/>
    <cellStyle name="Nota 11 2 2 2" xfId="1544"/>
    <cellStyle name="Nota 11 2 2 2 2" xfId="3109"/>
    <cellStyle name="Nota 11 2 2 2 2 2" xfId="6238"/>
    <cellStyle name="Nota 11 2 2 2 3" xfId="4674"/>
    <cellStyle name="Nota 11 2 2 3" xfId="2333"/>
    <cellStyle name="Nota 11 2 2 3 2" xfId="5462"/>
    <cellStyle name="Nota 11 2 2 4" xfId="3898"/>
    <cellStyle name="Nota 11 2 3" xfId="1156"/>
    <cellStyle name="Nota 11 2 3 2" xfId="2721"/>
    <cellStyle name="Nota 11 2 3 2 2" xfId="5850"/>
    <cellStyle name="Nota 11 2 3 3" xfId="4286"/>
    <cellStyle name="Nota 11 2 4" xfId="1945"/>
    <cellStyle name="Nota 11 2 4 2" xfId="5074"/>
    <cellStyle name="Nota 11 2 5" xfId="3510"/>
    <cellStyle name="Nota 11 3" xfId="580"/>
    <cellStyle name="Nota 11 3 2" xfId="1357"/>
    <cellStyle name="Nota 11 3 2 2" xfId="2922"/>
    <cellStyle name="Nota 11 3 2 2 2" xfId="6051"/>
    <cellStyle name="Nota 11 3 2 3" xfId="4487"/>
    <cellStyle name="Nota 11 3 3" xfId="2146"/>
    <cellStyle name="Nota 11 3 3 2" xfId="5275"/>
    <cellStyle name="Nota 11 3 4" xfId="3711"/>
    <cellStyle name="Nota 11 4" xfId="969"/>
    <cellStyle name="Nota 11 4 2" xfId="2534"/>
    <cellStyle name="Nota 11 4 2 2" xfId="5663"/>
    <cellStyle name="Nota 11 4 3" xfId="4099"/>
    <cellStyle name="Nota 11 5" xfId="1758"/>
    <cellStyle name="Nota 11 5 2" xfId="4887"/>
    <cellStyle name="Nota 11 6" xfId="3323"/>
    <cellStyle name="Nota 12" xfId="217"/>
    <cellStyle name="Nota 12 2" xfId="606"/>
    <cellStyle name="Nota 12 2 2" xfId="1383"/>
    <cellStyle name="Nota 12 2 2 2" xfId="2948"/>
    <cellStyle name="Nota 12 2 2 2 2" xfId="6077"/>
    <cellStyle name="Nota 12 2 2 3" xfId="4513"/>
    <cellStyle name="Nota 12 2 3" xfId="2172"/>
    <cellStyle name="Nota 12 2 3 2" xfId="5301"/>
    <cellStyle name="Nota 12 2 4" xfId="3737"/>
    <cellStyle name="Nota 12 3" xfId="995"/>
    <cellStyle name="Nota 12 3 2" xfId="2560"/>
    <cellStyle name="Nota 12 3 2 2" xfId="5689"/>
    <cellStyle name="Nota 12 3 3" xfId="4125"/>
    <cellStyle name="Nota 12 4" xfId="1784"/>
    <cellStyle name="Nota 12 4 2" xfId="4913"/>
    <cellStyle name="Nota 12 5" xfId="3349"/>
    <cellStyle name="Nota 13" xfId="391"/>
    <cellStyle name="Nota 13 2" xfId="780"/>
    <cellStyle name="Nota 13 2 2" xfId="1557"/>
    <cellStyle name="Nota 13 2 2 2" xfId="3122"/>
    <cellStyle name="Nota 13 2 2 2 2" xfId="6251"/>
    <cellStyle name="Nota 13 2 2 3" xfId="4687"/>
    <cellStyle name="Nota 13 2 3" xfId="2346"/>
    <cellStyle name="Nota 13 2 3 2" xfId="5475"/>
    <cellStyle name="Nota 13 2 4" xfId="3911"/>
    <cellStyle name="Nota 13 3" xfId="1169"/>
    <cellStyle name="Nota 13 3 2" xfId="2734"/>
    <cellStyle name="Nota 13 3 2 2" xfId="5863"/>
    <cellStyle name="Nota 13 3 3" xfId="4299"/>
    <cellStyle name="Nota 13 4" xfId="1958"/>
    <cellStyle name="Nota 13 4 2" xfId="5087"/>
    <cellStyle name="Nota 13 5" xfId="3523"/>
    <cellStyle name="Nota 14" xfId="204"/>
    <cellStyle name="Nota 14 2" xfId="593"/>
    <cellStyle name="Nota 14 2 2" xfId="1370"/>
    <cellStyle name="Nota 14 2 2 2" xfId="2935"/>
    <cellStyle name="Nota 14 2 2 2 2" xfId="6064"/>
    <cellStyle name="Nota 14 2 2 3" xfId="4500"/>
    <cellStyle name="Nota 14 2 3" xfId="2159"/>
    <cellStyle name="Nota 14 2 3 2" xfId="5288"/>
    <cellStyle name="Nota 14 2 4" xfId="3724"/>
    <cellStyle name="Nota 14 3" xfId="982"/>
    <cellStyle name="Nota 14 3 2" xfId="2547"/>
    <cellStyle name="Nota 14 3 2 2" xfId="5676"/>
    <cellStyle name="Nota 14 3 3" xfId="4112"/>
    <cellStyle name="Nota 14 4" xfId="1771"/>
    <cellStyle name="Nota 14 4 2" xfId="4900"/>
    <cellStyle name="Nota 14 5" xfId="3336"/>
    <cellStyle name="Nota 15" xfId="404"/>
    <cellStyle name="Nota 15 2" xfId="793"/>
    <cellStyle name="Nota 15 2 2" xfId="1570"/>
    <cellStyle name="Nota 15 2 2 2" xfId="3135"/>
    <cellStyle name="Nota 15 2 2 2 2" xfId="6264"/>
    <cellStyle name="Nota 15 2 2 3" xfId="4700"/>
    <cellStyle name="Nota 15 2 3" xfId="2359"/>
    <cellStyle name="Nota 15 2 3 2" xfId="5488"/>
    <cellStyle name="Nota 15 2 4" xfId="3924"/>
    <cellStyle name="Nota 15 3" xfId="1182"/>
    <cellStyle name="Nota 15 3 2" xfId="2747"/>
    <cellStyle name="Nota 15 3 2 2" xfId="5876"/>
    <cellStyle name="Nota 15 3 3" xfId="4312"/>
    <cellStyle name="Nota 15 4" xfId="1971"/>
    <cellStyle name="Nota 15 4 2" xfId="5100"/>
    <cellStyle name="Nota 15 5" xfId="3536"/>
    <cellStyle name="Nota 16" xfId="418"/>
    <cellStyle name="Nota 16 2" xfId="1196"/>
    <cellStyle name="Nota 16 2 2" xfId="2761"/>
    <cellStyle name="Nota 16 2 2 2" xfId="5890"/>
    <cellStyle name="Nota 16 2 3" xfId="4326"/>
    <cellStyle name="Nota 16 3" xfId="1985"/>
    <cellStyle name="Nota 16 3 2" xfId="5114"/>
    <cellStyle name="Nota 16 4" xfId="3550"/>
    <cellStyle name="Nota 17" xfId="807"/>
    <cellStyle name="Nota 17 2" xfId="2373"/>
    <cellStyle name="Nota 17 2 2" xfId="5502"/>
    <cellStyle name="Nota 17 3" xfId="3938"/>
    <cellStyle name="Nota 18" xfId="1583"/>
    <cellStyle name="Nota 18 2" xfId="4713"/>
    <cellStyle name="Nota 19" xfId="1597"/>
    <cellStyle name="Nota 19 2" xfId="4726"/>
    <cellStyle name="Nota 2" xfId="43"/>
    <cellStyle name="Nota 2 2" xfId="97"/>
    <cellStyle name="Nota 2 2 2" xfId="284"/>
    <cellStyle name="Nota 2 2 2 2" xfId="673"/>
    <cellStyle name="Nota 2 2 2 2 2" xfId="1450"/>
    <cellStyle name="Nota 2 2 2 2 2 2" xfId="3015"/>
    <cellStyle name="Nota 2 2 2 2 2 2 2" xfId="6144"/>
    <cellStyle name="Nota 2 2 2 2 2 3" xfId="4580"/>
    <cellStyle name="Nota 2 2 2 2 3" xfId="2239"/>
    <cellStyle name="Nota 2 2 2 2 3 2" xfId="5368"/>
    <cellStyle name="Nota 2 2 2 2 4" xfId="3804"/>
    <cellStyle name="Nota 2 2 2 3" xfId="1062"/>
    <cellStyle name="Nota 2 2 2 3 2" xfId="2627"/>
    <cellStyle name="Nota 2 2 2 3 2 2" xfId="5756"/>
    <cellStyle name="Nota 2 2 2 3 3" xfId="4192"/>
    <cellStyle name="Nota 2 2 2 4" xfId="1851"/>
    <cellStyle name="Nota 2 2 2 4 2" xfId="4980"/>
    <cellStyle name="Nota 2 2 2 5" xfId="3416"/>
    <cellStyle name="Nota 2 2 3" xfId="486"/>
    <cellStyle name="Nota 2 2 3 2" xfId="1263"/>
    <cellStyle name="Nota 2 2 3 2 2" xfId="2828"/>
    <cellStyle name="Nota 2 2 3 2 2 2" xfId="5957"/>
    <cellStyle name="Nota 2 2 3 2 3" xfId="4393"/>
    <cellStyle name="Nota 2 2 3 3" xfId="2052"/>
    <cellStyle name="Nota 2 2 3 3 2" xfId="5181"/>
    <cellStyle name="Nota 2 2 3 4" xfId="3617"/>
    <cellStyle name="Nota 2 2 4" xfId="875"/>
    <cellStyle name="Nota 2 2 4 2" xfId="2440"/>
    <cellStyle name="Nota 2 2 4 2 2" xfId="5569"/>
    <cellStyle name="Nota 2 2 4 3" xfId="4005"/>
    <cellStyle name="Nota 2 2 5" xfId="1664"/>
    <cellStyle name="Nota 2 2 5 2" xfId="4793"/>
    <cellStyle name="Nota 2 2 6" xfId="3229"/>
    <cellStyle name="Nota 2 3" xfId="231"/>
    <cellStyle name="Nota 2 3 2" xfId="620"/>
    <cellStyle name="Nota 2 3 2 2" xfId="1397"/>
    <cellStyle name="Nota 2 3 2 2 2" xfId="2962"/>
    <cellStyle name="Nota 2 3 2 2 2 2" xfId="6091"/>
    <cellStyle name="Nota 2 3 2 2 3" xfId="4527"/>
    <cellStyle name="Nota 2 3 2 3" xfId="2186"/>
    <cellStyle name="Nota 2 3 2 3 2" xfId="5315"/>
    <cellStyle name="Nota 2 3 2 4" xfId="3751"/>
    <cellStyle name="Nota 2 3 3" xfId="1009"/>
    <cellStyle name="Nota 2 3 3 2" xfId="2574"/>
    <cellStyle name="Nota 2 3 3 2 2" xfId="5703"/>
    <cellStyle name="Nota 2 3 3 3" xfId="4139"/>
    <cellStyle name="Nota 2 3 4" xfId="1798"/>
    <cellStyle name="Nota 2 3 4 2" xfId="4927"/>
    <cellStyle name="Nota 2 3 5" xfId="3363"/>
    <cellStyle name="Nota 2 4" xfId="433"/>
    <cellStyle name="Nota 2 4 2" xfId="1210"/>
    <cellStyle name="Nota 2 4 2 2" xfId="2775"/>
    <cellStyle name="Nota 2 4 2 2 2" xfId="5904"/>
    <cellStyle name="Nota 2 4 2 3" xfId="4340"/>
    <cellStyle name="Nota 2 4 3" xfId="1999"/>
    <cellStyle name="Nota 2 4 3 2" xfId="5128"/>
    <cellStyle name="Nota 2 4 4" xfId="3564"/>
    <cellStyle name="Nota 2 5" xfId="822"/>
    <cellStyle name="Nota 2 5 2" xfId="2387"/>
    <cellStyle name="Nota 2 5 2 2" xfId="5516"/>
    <cellStyle name="Nota 2 5 3" xfId="3952"/>
    <cellStyle name="Nota 2 6" xfId="1611"/>
    <cellStyle name="Nota 2 6 2" xfId="4740"/>
    <cellStyle name="Nota 2 7" xfId="3176"/>
    <cellStyle name="Nota 20" xfId="3162"/>
    <cellStyle name="Nota 21" xfId="3148"/>
    <cellStyle name="Nota 22" xfId="6278"/>
    <cellStyle name="Nota 3" xfId="56"/>
    <cellStyle name="Nota 3 2" xfId="110"/>
    <cellStyle name="Nota 3 2 2" xfId="297"/>
    <cellStyle name="Nota 3 2 2 2" xfId="686"/>
    <cellStyle name="Nota 3 2 2 2 2" xfId="1463"/>
    <cellStyle name="Nota 3 2 2 2 2 2" xfId="3028"/>
    <cellStyle name="Nota 3 2 2 2 2 2 2" xfId="6157"/>
    <cellStyle name="Nota 3 2 2 2 2 3" xfId="4593"/>
    <cellStyle name="Nota 3 2 2 2 3" xfId="2252"/>
    <cellStyle name="Nota 3 2 2 2 3 2" xfId="5381"/>
    <cellStyle name="Nota 3 2 2 2 4" xfId="3817"/>
    <cellStyle name="Nota 3 2 2 3" xfId="1075"/>
    <cellStyle name="Nota 3 2 2 3 2" xfId="2640"/>
    <cellStyle name="Nota 3 2 2 3 2 2" xfId="5769"/>
    <cellStyle name="Nota 3 2 2 3 3" xfId="4205"/>
    <cellStyle name="Nota 3 2 2 4" xfId="1864"/>
    <cellStyle name="Nota 3 2 2 4 2" xfId="4993"/>
    <cellStyle name="Nota 3 2 2 5" xfId="3429"/>
    <cellStyle name="Nota 3 2 3" xfId="499"/>
    <cellStyle name="Nota 3 2 3 2" xfId="1276"/>
    <cellStyle name="Nota 3 2 3 2 2" xfId="2841"/>
    <cellStyle name="Nota 3 2 3 2 2 2" xfId="5970"/>
    <cellStyle name="Nota 3 2 3 2 3" xfId="4406"/>
    <cellStyle name="Nota 3 2 3 3" xfId="2065"/>
    <cellStyle name="Nota 3 2 3 3 2" xfId="5194"/>
    <cellStyle name="Nota 3 2 3 4" xfId="3630"/>
    <cellStyle name="Nota 3 2 4" xfId="888"/>
    <cellStyle name="Nota 3 2 4 2" xfId="2453"/>
    <cellStyle name="Nota 3 2 4 2 2" xfId="5582"/>
    <cellStyle name="Nota 3 2 4 3" xfId="4018"/>
    <cellStyle name="Nota 3 2 5" xfId="1677"/>
    <cellStyle name="Nota 3 2 5 2" xfId="4806"/>
    <cellStyle name="Nota 3 2 6" xfId="3242"/>
    <cellStyle name="Nota 3 3" xfId="244"/>
    <cellStyle name="Nota 3 3 2" xfId="633"/>
    <cellStyle name="Nota 3 3 2 2" xfId="1410"/>
    <cellStyle name="Nota 3 3 2 2 2" xfId="2975"/>
    <cellStyle name="Nota 3 3 2 2 2 2" xfId="6104"/>
    <cellStyle name="Nota 3 3 2 2 3" xfId="4540"/>
    <cellStyle name="Nota 3 3 2 3" xfId="2199"/>
    <cellStyle name="Nota 3 3 2 3 2" xfId="5328"/>
    <cellStyle name="Nota 3 3 2 4" xfId="3764"/>
    <cellStyle name="Nota 3 3 3" xfId="1022"/>
    <cellStyle name="Nota 3 3 3 2" xfId="2587"/>
    <cellStyle name="Nota 3 3 3 2 2" xfId="5716"/>
    <cellStyle name="Nota 3 3 3 3" xfId="4152"/>
    <cellStyle name="Nota 3 3 4" xfId="1811"/>
    <cellStyle name="Nota 3 3 4 2" xfId="4940"/>
    <cellStyle name="Nota 3 3 5" xfId="3376"/>
    <cellStyle name="Nota 3 4" xfId="446"/>
    <cellStyle name="Nota 3 4 2" xfId="1223"/>
    <cellStyle name="Nota 3 4 2 2" xfId="2788"/>
    <cellStyle name="Nota 3 4 2 2 2" xfId="5917"/>
    <cellStyle name="Nota 3 4 2 3" xfId="4353"/>
    <cellStyle name="Nota 3 4 3" xfId="2012"/>
    <cellStyle name="Nota 3 4 3 2" xfId="5141"/>
    <cellStyle name="Nota 3 4 4" xfId="3577"/>
    <cellStyle name="Nota 3 5" xfId="835"/>
    <cellStyle name="Nota 3 5 2" xfId="2400"/>
    <cellStyle name="Nota 3 5 2 2" xfId="5529"/>
    <cellStyle name="Nota 3 5 3" xfId="3965"/>
    <cellStyle name="Nota 3 6" xfId="1624"/>
    <cellStyle name="Nota 3 6 2" xfId="4753"/>
    <cellStyle name="Nota 3 7" xfId="3189"/>
    <cellStyle name="Nota 4" xfId="83"/>
    <cellStyle name="Nota 4 2" xfId="270"/>
    <cellStyle name="Nota 4 2 2" xfId="659"/>
    <cellStyle name="Nota 4 2 2 2" xfId="1436"/>
    <cellStyle name="Nota 4 2 2 2 2" xfId="3001"/>
    <cellStyle name="Nota 4 2 2 2 2 2" xfId="6130"/>
    <cellStyle name="Nota 4 2 2 2 3" xfId="4566"/>
    <cellStyle name="Nota 4 2 2 3" xfId="2225"/>
    <cellStyle name="Nota 4 2 2 3 2" xfId="5354"/>
    <cellStyle name="Nota 4 2 2 4" xfId="3790"/>
    <cellStyle name="Nota 4 2 3" xfId="1048"/>
    <cellStyle name="Nota 4 2 3 2" xfId="2613"/>
    <cellStyle name="Nota 4 2 3 2 2" xfId="5742"/>
    <cellStyle name="Nota 4 2 3 3" xfId="4178"/>
    <cellStyle name="Nota 4 2 4" xfId="1837"/>
    <cellStyle name="Nota 4 2 4 2" xfId="4966"/>
    <cellStyle name="Nota 4 2 5" xfId="3402"/>
    <cellStyle name="Nota 4 3" xfId="472"/>
    <cellStyle name="Nota 4 3 2" xfId="1249"/>
    <cellStyle name="Nota 4 3 2 2" xfId="2814"/>
    <cellStyle name="Nota 4 3 2 2 2" xfId="5943"/>
    <cellStyle name="Nota 4 3 2 3" xfId="4379"/>
    <cellStyle name="Nota 4 3 3" xfId="2038"/>
    <cellStyle name="Nota 4 3 3 2" xfId="5167"/>
    <cellStyle name="Nota 4 3 4" xfId="3603"/>
    <cellStyle name="Nota 4 4" xfId="861"/>
    <cellStyle name="Nota 4 4 2" xfId="2426"/>
    <cellStyle name="Nota 4 4 2 2" xfId="5555"/>
    <cellStyle name="Nota 4 4 3" xfId="3991"/>
    <cellStyle name="Nota 4 5" xfId="1650"/>
    <cellStyle name="Nota 4 5 2" xfId="4779"/>
    <cellStyle name="Nota 4 6" xfId="3215"/>
    <cellStyle name="Nota 5" xfId="69"/>
    <cellStyle name="Nota 5 2" xfId="257"/>
    <cellStyle name="Nota 5 2 2" xfId="646"/>
    <cellStyle name="Nota 5 2 2 2" xfId="1423"/>
    <cellStyle name="Nota 5 2 2 2 2" xfId="2988"/>
    <cellStyle name="Nota 5 2 2 2 2 2" xfId="6117"/>
    <cellStyle name="Nota 5 2 2 2 3" xfId="4553"/>
    <cellStyle name="Nota 5 2 2 3" xfId="2212"/>
    <cellStyle name="Nota 5 2 2 3 2" xfId="5341"/>
    <cellStyle name="Nota 5 2 2 4" xfId="3777"/>
    <cellStyle name="Nota 5 2 3" xfId="1035"/>
    <cellStyle name="Nota 5 2 3 2" xfId="2600"/>
    <cellStyle name="Nota 5 2 3 2 2" xfId="5729"/>
    <cellStyle name="Nota 5 2 3 3" xfId="4165"/>
    <cellStyle name="Nota 5 2 4" xfId="1824"/>
    <cellStyle name="Nota 5 2 4 2" xfId="4953"/>
    <cellStyle name="Nota 5 2 5" xfId="3389"/>
    <cellStyle name="Nota 5 3" xfId="459"/>
    <cellStyle name="Nota 5 3 2" xfId="1236"/>
    <cellStyle name="Nota 5 3 2 2" xfId="2801"/>
    <cellStyle name="Nota 5 3 2 2 2" xfId="5930"/>
    <cellStyle name="Nota 5 3 2 3" xfId="4366"/>
    <cellStyle name="Nota 5 3 3" xfId="2025"/>
    <cellStyle name="Nota 5 3 3 2" xfId="5154"/>
    <cellStyle name="Nota 5 3 4" xfId="3590"/>
    <cellStyle name="Nota 5 4" xfId="848"/>
    <cellStyle name="Nota 5 4 2" xfId="2413"/>
    <cellStyle name="Nota 5 4 2 2" xfId="5542"/>
    <cellStyle name="Nota 5 4 3" xfId="3978"/>
    <cellStyle name="Nota 5 5" xfId="1637"/>
    <cellStyle name="Nota 5 5 2" xfId="4766"/>
    <cellStyle name="Nota 5 6" xfId="3202"/>
    <cellStyle name="Nota 6" xfId="123"/>
    <cellStyle name="Nota 6 2" xfId="310"/>
    <cellStyle name="Nota 6 2 2" xfId="699"/>
    <cellStyle name="Nota 6 2 2 2" xfId="1476"/>
    <cellStyle name="Nota 6 2 2 2 2" xfId="3041"/>
    <cellStyle name="Nota 6 2 2 2 2 2" xfId="6170"/>
    <cellStyle name="Nota 6 2 2 2 3" xfId="4606"/>
    <cellStyle name="Nota 6 2 2 3" xfId="2265"/>
    <cellStyle name="Nota 6 2 2 3 2" xfId="5394"/>
    <cellStyle name="Nota 6 2 2 4" xfId="3830"/>
    <cellStyle name="Nota 6 2 3" xfId="1088"/>
    <cellStyle name="Nota 6 2 3 2" xfId="2653"/>
    <cellStyle name="Nota 6 2 3 2 2" xfId="5782"/>
    <cellStyle name="Nota 6 2 3 3" xfId="4218"/>
    <cellStyle name="Nota 6 2 4" xfId="1877"/>
    <cellStyle name="Nota 6 2 4 2" xfId="5006"/>
    <cellStyle name="Nota 6 2 5" xfId="3442"/>
    <cellStyle name="Nota 6 3" xfId="512"/>
    <cellStyle name="Nota 6 3 2" xfId="1289"/>
    <cellStyle name="Nota 6 3 2 2" xfId="2854"/>
    <cellStyle name="Nota 6 3 2 2 2" xfId="5983"/>
    <cellStyle name="Nota 6 3 2 3" xfId="4419"/>
    <cellStyle name="Nota 6 3 3" xfId="2078"/>
    <cellStyle name="Nota 6 3 3 2" xfId="5207"/>
    <cellStyle name="Nota 6 3 4" xfId="3643"/>
    <cellStyle name="Nota 6 4" xfId="901"/>
    <cellStyle name="Nota 6 4 2" xfId="2466"/>
    <cellStyle name="Nota 6 4 2 2" xfId="5595"/>
    <cellStyle name="Nota 6 4 3" xfId="4031"/>
    <cellStyle name="Nota 6 5" xfId="1690"/>
    <cellStyle name="Nota 6 5 2" xfId="4819"/>
    <cellStyle name="Nota 6 6" xfId="3255"/>
    <cellStyle name="Nota 7" xfId="137"/>
    <cellStyle name="Nota 7 2" xfId="324"/>
    <cellStyle name="Nota 7 2 2" xfId="713"/>
    <cellStyle name="Nota 7 2 2 2" xfId="1490"/>
    <cellStyle name="Nota 7 2 2 2 2" xfId="3055"/>
    <cellStyle name="Nota 7 2 2 2 2 2" xfId="6184"/>
    <cellStyle name="Nota 7 2 2 2 3" xfId="4620"/>
    <cellStyle name="Nota 7 2 2 3" xfId="2279"/>
    <cellStyle name="Nota 7 2 2 3 2" xfId="5408"/>
    <cellStyle name="Nota 7 2 2 4" xfId="3844"/>
    <cellStyle name="Nota 7 2 3" xfId="1102"/>
    <cellStyle name="Nota 7 2 3 2" xfId="2667"/>
    <cellStyle name="Nota 7 2 3 2 2" xfId="5796"/>
    <cellStyle name="Nota 7 2 3 3" xfId="4232"/>
    <cellStyle name="Nota 7 2 4" xfId="1891"/>
    <cellStyle name="Nota 7 2 4 2" xfId="5020"/>
    <cellStyle name="Nota 7 2 5" xfId="3456"/>
    <cellStyle name="Nota 7 3" xfId="526"/>
    <cellStyle name="Nota 7 3 2" xfId="1303"/>
    <cellStyle name="Nota 7 3 2 2" xfId="2868"/>
    <cellStyle name="Nota 7 3 2 2 2" xfId="5997"/>
    <cellStyle name="Nota 7 3 2 3" xfId="4433"/>
    <cellStyle name="Nota 7 3 3" xfId="2092"/>
    <cellStyle name="Nota 7 3 3 2" xfId="5221"/>
    <cellStyle name="Nota 7 3 4" xfId="3657"/>
    <cellStyle name="Nota 7 4" xfId="915"/>
    <cellStyle name="Nota 7 4 2" xfId="2480"/>
    <cellStyle name="Nota 7 4 2 2" xfId="5609"/>
    <cellStyle name="Nota 7 4 3" xfId="4045"/>
    <cellStyle name="Nota 7 5" xfId="1704"/>
    <cellStyle name="Nota 7 5 2" xfId="4833"/>
    <cellStyle name="Nota 7 6" xfId="3269"/>
    <cellStyle name="Nota 8" xfId="150"/>
    <cellStyle name="Nota 8 2" xfId="337"/>
    <cellStyle name="Nota 8 2 2" xfId="726"/>
    <cellStyle name="Nota 8 2 2 2" xfId="1503"/>
    <cellStyle name="Nota 8 2 2 2 2" xfId="3068"/>
    <cellStyle name="Nota 8 2 2 2 2 2" xfId="6197"/>
    <cellStyle name="Nota 8 2 2 2 3" xfId="4633"/>
    <cellStyle name="Nota 8 2 2 3" xfId="2292"/>
    <cellStyle name="Nota 8 2 2 3 2" xfId="5421"/>
    <cellStyle name="Nota 8 2 2 4" xfId="3857"/>
    <cellStyle name="Nota 8 2 3" xfId="1115"/>
    <cellStyle name="Nota 8 2 3 2" xfId="2680"/>
    <cellStyle name="Nota 8 2 3 2 2" xfId="5809"/>
    <cellStyle name="Nota 8 2 3 3" xfId="4245"/>
    <cellStyle name="Nota 8 2 4" xfId="1904"/>
    <cellStyle name="Nota 8 2 4 2" xfId="5033"/>
    <cellStyle name="Nota 8 2 5" xfId="3469"/>
    <cellStyle name="Nota 8 3" xfId="539"/>
    <cellStyle name="Nota 8 3 2" xfId="1316"/>
    <cellStyle name="Nota 8 3 2 2" xfId="2881"/>
    <cellStyle name="Nota 8 3 2 2 2" xfId="6010"/>
    <cellStyle name="Nota 8 3 2 3" xfId="4446"/>
    <cellStyle name="Nota 8 3 3" xfId="2105"/>
    <cellStyle name="Nota 8 3 3 2" xfId="5234"/>
    <cellStyle name="Nota 8 3 4" xfId="3670"/>
    <cellStyle name="Nota 8 4" xfId="928"/>
    <cellStyle name="Nota 8 4 2" xfId="2493"/>
    <cellStyle name="Nota 8 4 2 2" xfId="5622"/>
    <cellStyle name="Nota 8 4 3" xfId="4058"/>
    <cellStyle name="Nota 8 5" xfId="1717"/>
    <cellStyle name="Nota 8 5 2" xfId="4846"/>
    <cellStyle name="Nota 8 6" xfId="3282"/>
    <cellStyle name="Nota 9" xfId="163"/>
    <cellStyle name="Nota 9 2" xfId="350"/>
    <cellStyle name="Nota 9 2 2" xfId="739"/>
    <cellStyle name="Nota 9 2 2 2" xfId="1516"/>
    <cellStyle name="Nota 9 2 2 2 2" xfId="3081"/>
    <cellStyle name="Nota 9 2 2 2 2 2" xfId="6210"/>
    <cellStyle name="Nota 9 2 2 2 3" xfId="4646"/>
    <cellStyle name="Nota 9 2 2 3" xfId="2305"/>
    <cellStyle name="Nota 9 2 2 3 2" xfId="5434"/>
    <cellStyle name="Nota 9 2 2 4" xfId="3870"/>
    <cellStyle name="Nota 9 2 3" xfId="1128"/>
    <cellStyle name="Nota 9 2 3 2" xfId="2693"/>
    <cellStyle name="Nota 9 2 3 2 2" xfId="5822"/>
    <cellStyle name="Nota 9 2 3 3" xfId="4258"/>
    <cellStyle name="Nota 9 2 4" xfId="1917"/>
    <cellStyle name="Nota 9 2 4 2" xfId="5046"/>
    <cellStyle name="Nota 9 2 5" xfId="3482"/>
    <cellStyle name="Nota 9 3" xfId="552"/>
    <cellStyle name="Nota 9 3 2" xfId="1329"/>
    <cellStyle name="Nota 9 3 2 2" xfId="2894"/>
    <cellStyle name="Nota 9 3 2 2 2" xfId="6023"/>
    <cellStyle name="Nota 9 3 2 3" xfId="4459"/>
    <cellStyle name="Nota 9 3 3" xfId="2118"/>
    <cellStyle name="Nota 9 3 3 2" xfId="5247"/>
    <cellStyle name="Nota 9 3 4" xfId="3683"/>
    <cellStyle name="Nota 9 4" xfId="941"/>
    <cellStyle name="Nota 9 4 2" xfId="2506"/>
    <cellStyle name="Nota 9 4 2 2" xfId="5635"/>
    <cellStyle name="Nota 9 4 3" xfId="4071"/>
    <cellStyle name="Nota 9 5" xfId="1730"/>
    <cellStyle name="Nota 9 5 2" xfId="4859"/>
    <cellStyle name="Nota 9 6" xfId="329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43297</xdr:colOff>
      <xdr:row>0</xdr:row>
      <xdr:rowOff>51956</xdr:rowOff>
    </xdr:from>
    <xdr:to>
      <xdr:col>3</xdr:col>
      <xdr:colOff>1006187</xdr:colOff>
      <xdr:row>5</xdr:row>
      <xdr:rowOff>103909</xdr:rowOff>
    </xdr:to>
    <xdr:pic>
      <xdr:nvPicPr>
        <xdr:cNvPr id="1030" name="Picture 6" descr="lafe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774" y="51956"/>
          <a:ext cx="2199408" cy="83127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662417</xdr:colOff>
      <xdr:row>0</xdr:row>
      <xdr:rowOff>66964</xdr:rowOff>
    </xdr:from>
    <xdr:to>
      <xdr:col>11</xdr:col>
      <xdr:colOff>923924</xdr:colOff>
      <xdr:row>5</xdr:row>
      <xdr:rowOff>76309</xdr:rowOff>
    </xdr:to>
    <xdr:pic>
      <xdr:nvPicPr>
        <xdr:cNvPr id="1034" name="Picture 10" descr="https://encrypted-tbn0.gstatic.com/images?q=tbn%3AANd9GcQbViBHNXg1a3jzrh0Wc9I7s2_WyBNoU2Sy6gDxTlGzSvFXAN9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53992" y="66964"/>
          <a:ext cx="2566557" cy="77134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ao/F&#201;RIAS/2021/PROGRAMA&#199;&#195;O%20ANUAL%20DE%20F&#201;RIAS%202020-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gramação Anual"/>
      <sheetName val="SRA"/>
      <sheetName val="C.Custo"/>
      <sheetName val="2019-2020"/>
    </sheetNames>
    <sheetDataSet>
      <sheetData sheetId="0"/>
      <sheetData sheetId="1">
        <row r="1">
          <cell r="B1">
            <v>0</v>
          </cell>
          <cell r="C1" t="str">
            <v>SRA</v>
          </cell>
          <cell r="D1">
            <v>0</v>
          </cell>
          <cell r="E1">
            <v>0</v>
          </cell>
        </row>
        <row r="3">
          <cell r="B3" t="str">
            <v>Matricula</v>
          </cell>
          <cell r="C3" t="str">
            <v>Filial</v>
          </cell>
          <cell r="D3" t="str">
            <v>Nome</v>
          </cell>
          <cell r="E3" t="str">
            <v>Centro Custo</v>
          </cell>
        </row>
        <row r="4">
          <cell r="B4">
            <v>200</v>
          </cell>
          <cell r="C4">
            <v>1</v>
          </cell>
          <cell r="D4" t="str">
            <v>MARIA DO CARMO DE SOUSA</v>
          </cell>
          <cell r="E4">
            <v>3111</v>
          </cell>
        </row>
        <row r="5">
          <cell r="B5">
            <v>397</v>
          </cell>
          <cell r="C5">
            <v>1</v>
          </cell>
          <cell r="D5" t="str">
            <v>MARIA AMARA MEDEIROS</v>
          </cell>
          <cell r="E5">
            <v>1114</v>
          </cell>
        </row>
        <row r="6">
          <cell r="B6">
            <v>508</v>
          </cell>
          <cell r="C6">
            <v>1</v>
          </cell>
          <cell r="D6" t="str">
            <v>SANDRA EMIDIO PEREIRA</v>
          </cell>
          <cell r="E6">
            <v>1114</v>
          </cell>
        </row>
        <row r="7">
          <cell r="B7">
            <v>510</v>
          </cell>
          <cell r="C7">
            <v>1</v>
          </cell>
          <cell r="D7" t="str">
            <v>FRANCISCO FERREIRA DE SOUSA</v>
          </cell>
          <cell r="E7">
            <v>1152</v>
          </cell>
        </row>
        <row r="8">
          <cell r="B8">
            <v>542</v>
          </cell>
          <cell r="C8">
            <v>1</v>
          </cell>
          <cell r="D8" t="str">
            <v>ANA MARTA MARCELINO DA SILVA</v>
          </cell>
          <cell r="E8">
            <v>4172</v>
          </cell>
        </row>
        <row r="9">
          <cell r="B9">
            <v>788</v>
          </cell>
          <cell r="C9">
            <v>1</v>
          </cell>
          <cell r="D9" t="str">
            <v>IVONEIDE FRANCISCA S ALMEIDA</v>
          </cell>
          <cell r="E9">
            <v>1170</v>
          </cell>
        </row>
        <row r="10">
          <cell r="B10">
            <v>820</v>
          </cell>
          <cell r="C10">
            <v>1</v>
          </cell>
          <cell r="D10" t="str">
            <v>JOSE TELMO DA PAIXAO</v>
          </cell>
          <cell r="E10">
            <v>1151</v>
          </cell>
        </row>
        <row r="11">
          <cell r="B11">
            <v>830</v>
          </cell>
          <cell r="C11">
            <v>1</v>
          </cell>
          <cell r="D11" t="str">
            <v>CARLOS ANTONIO DA SILVA</v>
          </cell>
          <cell r="E11">
            <v>4153</v>
          </cell>
        </row>
        <row r="12">
          <cell r="B12">
            <v>863</v>
          </cell>
          <cell r="C12">
            <v>1</v>
          </cell>
          <cell r="D12" t="str">
            <v>JOSE AMARO DOS SANTOS</v>
          </cell>
          <cell r="E12">
            <v>1152</v>
          </cell>
        </row>
        <row r="13">
          <cell r="B13">
            <v>871</v>
          </cell>
          <cell r="C13">
            <v>1</v>
          </cell>
          <cell r="D13" t="str">
            <v>MARIA LUISA P DE LEMOS</v>
          </cell>
          <cell r="E13">
            <v>1130</v>
          </cell>
        </row>
        <row r="14">
          <cell r="B14">
            <v>897</v>
          </cell>
          <cell r="C14">
            <v>1</v>
          </cell>
          <cell r="D14" t="str">
            <v>EUNICE DE ASSIS CALIXTO</v>
          </cell>
          <cell r="E14">
            <v>1150</v>
          </cell>
        </row>
        <row r="15">
          <cell r="B15">
            <v>996</v>
          </cell>
          <cell r="C15">
            <v>1</v>
          </cell>
          <cell r="D15" t="str">
            <v>FIRMINO SIQUEIRA DA SILVA</v>
          </cell>
          <cell r="E15">
            <v>3111</v>
          </cell>
        </row>
        <row r="16">
          <cell r="B16">
            <v>1008</v>
          </cell>
          <cell r="C16">
            <v>1</v>
          </cell>
          <cell r="D16" t="str">
            <v>MARIO JOSE DO NASCIMENTO</v>
          </cell>
          <cell r="E16">
            <v>1070</v>
          </cell>
        </row>
        <row r="17">
          <cell r="B17">
            <v>1037</v>
          </cell>
          <cell r="C17">
            <v>1</v>
          </cell>
          <cell r="D17" t="str">
            <v>DAVI INACIO FILHO</v>
          </cell>
          <cell r="E17">
            <v>3111</v>
          </cell>
        </row>
        <row r="18">
          <cell r="B18">
            <v>1051</v>
          </cell>
          <cell r="C18">
            <v>1</v>
          </cell>
          <cell r="D18" t="str">
            <v>GEORGE HAROLD DE B  WALMSLEY</v>
          </cell>
          <cell r="E18">
            <v>1160</v>
          </cell>
        </row>
        <row r="19">
          <cell r="B19">
            <v>1056</v>
          </cell>
          <cell r="C19">
            <v>1</v>
          </cell>
          <cell r="D19" t="str">
            <v>VALERIA MARIA DA SILVA</v>
          </cell>
          <cell r="E19">
            <v>4172</v>
          </cell>
        </row>
        <row r="20">
          <cell r="B20">
            <v>1067</v>
          </cell>
          <cell r="C20">
            <v>1</v>
          </cell>
          <cell r="D20" t="str">
            <v>ALCINEIA JOSE CABRAL DE MELO</v>
          </cell>
          <cell r="E20">
            <v>3111</v>
          </cell>
        </row>
        <row r="21">
          <cell r="B21">
            <v>1071</v>
          </cell>
          <cell r="C21">
            <v>1</v>
          </cell>
          <cell r="D21" t="str">
            <v>MARIA JOSE DA HORA</v>
          </cell>
          <cell r="E21">
            <v>3111</v>
          </cell>
        </row>
        <row r="22">
          <cell r="B22">
            <v>1080</v>
          </cell>
          <cell r="C22">
            <v>1</v>
          </cell>
          <cell r="D22" t="str">
            <v>VALDIRENE ANDRE PEREIRA</v>
          </cell>
          <cell r="E22">
            <v>2102</v>
          </cell>
        </row>
        <row r="23">
          <cell r="B23">
            <v>1099</v>
          </cell>
          <cell r="C23">
            <v>1</v>
          </cell>
          <cell r="D23" t="str">
            <v>VALERIA DA SILVA SOUZA</v>
          </cell>
          <cell r="E23">
            <v>3111</v>
          </cell>
        </row>
        <row r="24">
          <cell r="B24">
            <v>1125</v>
          </cell>
          <cell r="C24">
            <v>1</v>
          </cell>
          <cell r="D24" t="str">
            <v>IVANILDO FELIX DA SILVA</v>
          </cell>
          <cell r="E24">
            <v>1193</v>
          </cell>
        </row>
        <row r="25">
          <cell r="B25">
            <v>1126</v>
          </cell>
          <cell r="C25">
            <v>1</v>
          </cell>
          <cell r="D25" t="str">
            <v>ALUISIO GOMES FERREIRA FILHO</v>
          </cell>
          <cell r="E25">
            <v>1114</v>
          </cell>
        </row>
        <row r="26">
          <cell r="B26">
            <v>1135</v>
          </cell>
          <cell r="C26">
            <v>2</v>
          </cell>
          <cell r="D26" t="str">
            <v>ANTONIO LUIZ DOS SANTOS</v>
          </cell>
          <cell r="E26">
            <v>2201</v>
          </cell>
        </row>
        <row r="27">
          <cell r="B27">
            <v>1159</v>
          </cell>
          <cell r="C27">
            <v>1</v>
          </cell>
          <cell r="D27" t="str">
            <v>VERA LUCIA MARIA C  DA SILVA</v>
          </cell>
          <cell r="E27">
            <v>3111</v>
          </cell>
        </row>
        <row r="28">
          <cell r="B28">
            <v>1164</v>
          </cell>
          <cell r="C28">
            <v>1</v>
          </cell>
          <cell r="D28" t="str">
            <v>TERESINHA MARIA DE F  FELIX</v>
          </cell>
          <cell r="E28">
            <v>1140</v>
          </cell>
        </row>
        <row r="29">
          <cell r="B29">
            <v>1169</v>
          </cell>
          <cell r="C29">
            <v>1</v>
          </cell>
          <cell r="D29" t="str">
            <v>MARIA DO CARMO SANTOS</v>
          </cell>
          <cell r="E29">
            <v>3111</v>
          </cell>
        </row>
        <row r="30">
          <cell r="B30">
            <v>1177</v>
          </cell>
          <cell r="C30">
            <v>1</v>
          </cell>
          <cell r="D30" t="str">
            <v>SELMA MARIA P DO NASCIMENTO</v>
          </cell>
          <cell r="E30">
            <v>4153</v>
          </cell>
        </row>
        <row r="31">
          <cell r="B31">
            <v>1221</v>
          </cell>
          <cell r="C31">
            <v>1</v>
          </cell>
          <cell r="D31" t="str">
            <v>JOSE CARLOS TENORIO DE MELO</v>
          </cell>
          <cell r="E31">
            <v>4174</v>
          </cell>
        </row>
        <row r="32">
          <cell r="B32">
            <v>1229</v>
          </cell>
          <cell r="C32">
            <v>1</v>
          </cell>
          <cell r="D32" t="str">
            <v>IVANETE RODRIGUES DOS SANTOS</v>
          </cell>
          <cell r="E32">
            <v>3111</v>
          </cell>
        </row>
        <row r="33">
          <cell r="B33">
            <v>1243</v>
          </cell>
          <cell r="C33">
            <v>1</v>
          </cell>
          <cell r="D33" t="str">
            <v>MARIA EUGENIA VILARIM LIMA</v>
          </cell>
          <cell r="E33">
            <v>3111</v>
          </cell>
        </row>
        <row r="34">
          <cell r="B34">
            <v>1258</v>
          </cell>
          <cell r="C34">
            <v>1</v>
          </cell>
          <cell r="D34" t="str">
            <v>ADIGALENE RODRIGUES DA SILVA</v>
          </cell>
          <cell r="E34">
            <v>4113</v>
          </cell>
        </row>
        <row r="35">
          <cell r="B35">
            <v>1263</v>
          </cell>
          <cell r="C35">
            <v>1</v>
          </cell>
          <cell r="D35" t="str">
            <v>JOVITA MARIA DE FARIAS BRAGA</v>
          </cell>
          <cell r="E35">
            <v>4171</v>
          </cell>
        </row>
        <row r="36">
          <cell r="B36">
            <v>1267</v>
          </cell>
          <cell r="C36">
            <v>1</v>
          </cell>
          <cell r="D36" t="str">
            <v>MARCO AURELIO O DE OLIVEIRA</v>
          </cell>
          <cell r="E36">
            <v>3111</v>
          </cell>
        </row>
        <row r="37">
          <cell r="B37">
            <v>1269</v>
          </cell>
          <cell r="C37">
            <v>1</v>
          </cell>
          <cell r="D37" t="str">
            <v>VALDECY FERREIRA DA COSTA</v>
          </cell>
          <cell r="E37">
            <v>2101</v>
          </cell>
        </row>
        <row r="38">
          <cell r="B38">
            <v>1284</v>
          </cell>
          <cell r="C38">
            <v>1</v>
          </cell>
          <cell r="D38" t="str">
            <v>NOEMI MARIA DA SILVA</v>
          </cell>
          <cell r="E38">
            <v>3111</v>
          </cell>
        </row>
        <row r="39">
          <cell r="B39">
            <v>1328</v>
          </cell>
          <cell r="C39">
            <v>1</v>
          </cell>
          <cell r="D39" t="str">
            <v>LIZETE ALFREDINA DA SILVA</v>
          </cell>
          <cell r="E39">
            <v>1151</v>
          </cell>
        </row>
        <row r="40">
          <cell r="B40">
            <v>1330</v>
          </cell>
          <cell r="C40">
            <v>1</v>
          </cell>
          <cell r="D40" t="str">
            <v>IVANISE MARIA DA LUZ SANTOS</v>
          </cell>
          <cell r="E40">
            <v>3111</v>
          </cell>
        </row>
        <row r="41">
          <cell r="B41">
            <v>1333</v>
          </cell>
          <cell r="C41">
            <v>1</v>
          </cell>
          <cell r="D41" t="str">
            <v>JORGE CUNHA OLIVEIRA</v>
          </cell>
          <cell r="E41">
            <v>1193</v>
          </cell>
        </row>
        <row r="42">
          <cell r="B42">
            <v>1337</v>
          </cell>
          <cell r="C42">
            <v>1</v>
          </cell>
          <cell r="D42" t="str">
            <v>ROSILDA BARBOSA DOS SANTOS</v>
          </cell>
          <cell r="E42">
            <v>4153</v>
          </cell>
        </row>
        <row r="43">
          <cell r="B43">
            <v>1363</v>
          </cell>
          <cell r="C43">
            <v>1</v>
          </cell>
          <cell r="D43" t="str">
            <v>JOSE CARLOS FERREIRA DE ARRUDA</v>
          </cell>
          <cell r="E43">
            <v>1171</v>
          </cell>
        </row>
        <row r="44">
          <cell r="B44">
            <v>1369</v>
          </cell>
          <cell r="C44">
            <v>1</v>
          </cell>
          <cell r="D44" t="str">
            <v>ELIANE BATISTA DE CASTILHO</v>
          </cell>
          <cell r="E44">
            <v>4172</v>
          </cell>
        </row>
        <row r="45">
          <cell r="B45">
            <v>1393</v>
          </cell>
          <cell r="C45">
            <v>1</v>
          </cell>
          <cell r="D45" t="str">
            <v>MANOEL CORREIA DOS SANTOS</v>
          </cell>
          <cell r="E45">
            <v>1192</v>
          </cell>
        </row>
        <row r="46">
          <cell r="B46">
            <v>1413</v>
          </cell>
          <cell r="C46">
            <v>1</v>
          </cell>
          <cell r="D46" t="str">
            <v>LEDUAR GUEDES DE LIMA</v>
          </cell>
          <cell r="E46">
            <v>1010</v>
          </cell>
        </row>
        <row r="47">
          <cell r="B47">
            <v>1418</v>
          </cell>
          <cell r="C47">
            <v>1</v>
          </cell>
          <cell r="D47" t="str">
            <v>ELVIS GOMES PEREIRA</v>
          </cell>
          <cell r="E47">
            <v>2101</v>
          </cell>
        </row>
        <row r="48">
          <cell r="B48">
            <v>1427</v>
          </cell>
          <cell r="C48">
            <v>1</v>
          </cell>
          <cell r="D48" t="str">
            <v>ANA MARIA ELOI DA H  DA SILVA</v>
          </cell>
          <cell r="E48">
            <v>4171</v>
          </cell>
        </row>
        <row r="49">
          <cell r="B49">
            <v>1429</v>
          </cell>
          <cell r="C49">
            <v>1</v>
          </cell>
          <cell r="D49" t="str">
            <v>JOSE HENRIQUE DA PAZ</v>
          </cell>
          <cell r="E49">
            <v>3111</v>
          </cell>
        </row>
        <row r="50">
          <cell r="B50">
            <v>1454</v>
          </cell>
          <cell r="C50">
            <v>1</v>
          </cell>
          <cell r="D50" t="str">
            <v>MAURICIO LOPES DA SILVA</v>
          </cell>
          <cell r="E50">
            <v>3111</v>
          </cell>
        </row>
        <row r="51">
          <cell r="B51">
            <v>1475</v>
          </cell>
          <cell r="C51">
            <v>1</v>
          </cell>
          <cell r="D51" t="str">
            <v>MARTA ARAUJO DA F  SANTANA</v>
          </cell>
          <cell r="E51">
            <v>1141</v>
          </cell>
        </row>
        <row r="52">
          <cell r="B52">
            <v>1483</v>
          </cell>
          <cell r="C52">
            <v>1</v>
          </cell>
          <cell r="D52" t="str">
            <v>REGINA LEANDRO SANTOS DE LIMA</v>
          </cell>
          <cell r="E52">
            <v>3111</v>
          </cell>
        </row>
        <row r="53">
          <cell r="B53">
            <v>1522</v>
          </cell>
          <cell r="C53">
            <v>1</v>
          </cell>
          <cell r="D53" t="str">
            <v>TEREZINHA P  DA SILVA CORREIA</v>
          </cell>
          <cell r="E53">
            <v>3111</v>
          </cell>
        </row>
        <row r="54">
          <cell r="B54">
            <v>1536</v>
          </cell>
          <cell r="C54">
            <v>1</v>
          </cell>
          <cell r="D54" t="str">
            <v>MARIA ADRIAO DA SILVA</v>
          </cell>
          <cell r="E54">
            <v>1170</v>
          </cell>
        </row>
        <row r="55">
          <cell r="B55">
            <v>1545</v>
          </cell>
          <cell r="C55">
            <v>1</v>
          </cell>
          <cell r="D55" t="str">
            <v>HERON VILAR DE ANDRADE</v>
          </cell>
          <cell r="E55">
            <v>1114</v>
          </cell>
        </row>
        <row r="56">
          <cell r="B56">
            <v>1549</v>
          </cell>
          <cell r="C56">
            <v>1</v>
          </cell>
          <cell r="D56" t="str">
            <v>JOSE JOAQUIM DA SILVA FILHO</v>
          </cell>
          <cell r="E56">
            <v>2101</v>
          </cell>
        </row>
        <row r="57">
          <cell r="B57">
            <v>1553</v>
          </cell>
          <cell r="C57">
            <v>1</v>
          </cell>
          <cell r="D57" t="str">
            <v>MARIA DO CARMO A DOS SANTOS</v>
          </cell>
          <cell r="E57">
            <v>3111</v>
          </cell>
        </row>
        <row r="58">
          <cell r="B58">
            <v>1554</v>
          </cell>
          <cell r="C58">
            <v>1</v>
          </cell>
          <cell r="D58" t="str">
            <v>SONEIDE P DO NASCIMENTO CORREA</v>
          </cell>
          <cell r="E58">
            <v>2101</v>
          </cell>
        </row>
        <row r="59">
          <cell r="B59">
            <v>1561</v>
          </cell>
          <cell r="C59">
            <v>1</v>
          </cell>
          <cell r="D59" t="str">
            <v>ANDRE LUIZ MACIEL FERREIRA</v>
          </cell>
          <cell r="E59">
            <v>4171</v>
          </cell>
        </row>
        <row r="60">
          <cell r="B60">
            <v>1577</v>
          </cell>
          <cell r="C60">
            <v>1</v>
          </cell>
          <cell r="D60" t="str">
            <v>ANTONIA TAVARES DE FRANCA</v>
          </cell>
          <cell r="E60">
            <v>3111</v>
          </cell>
        </row>
        <row r="61">
          <cell r="B61">
            <v>1588</v>
          </cell>
          <cell r="C61">
            <v>1</v>
          </cell>
          <cell r="D61" t="str">
            <v>MARIA ANDREA DOS SANTOS</v>
          </cell>
          <cell r="E61">
            <v>1114</v>
          </cell>
        </row>
        <row r="62">
          <cell r="B62">
            <v>1589</v>
          </cell>
          <cell r="C62">
            <v>1</v>
          </cell>
          <cell r="D62" t="str">
            <v>SEVERINA DE SANTANA NEVES</v>
          </cell>
          <cell r="E62">
            <v>3111</v>
          </cell>
        </row>
        <row r="63">
          <cell r="B63">
            <v>1596</v>
          </cell>
          <cell r="C63">
            <v>1</v>
          </cell>
          <cell r="D63" t="str">
            <v>IVANE FRANCISCO DE AZEVEDO</v>
          </cell>
          <cell r="E63">
            <v>1114</v>
          </cell>
        </row>
        <row r="64">
          <cell r="B64">
            <v>1597</v>
          </cell>
          <cell r="C64">
            <v>1</v>
          </cell>
          <cell r="D64" t="str">
            <v>DILMA NEUZA DAS MERCES</v>
          </cell>
          <cell r="E64">
            <v>1151</v>
          </cell>
        </row>
        <row r="65">
          <cell r="B65">
            <v>1631</v>
          </cell>
          <cell r="C65">
            <v>1</v>
          </cell>
          <cell r="D65" t="str">
            <v>GERSON MARTINS DA SILVA</v>
          </cell>
          <cell r="E65">
            <v>1152</v>
          </cell>
        </row>
        <row r="66">
          <cell r="B66">
            <v>1641</v>
          </cell>
          <cell r="C66">
            <v>1</v>
          </cell>
          <cell r="D66" t="str">
            <v>JOAO FELICIANO ALVES</v>
          </cell>
          <cell r="E66">
            <v>3111</v>
          </cell>
        </row>
        <row r="67">
          <cell r="B67">
            <v>1650</v>
          </cell>
          <cell r="C67">
            <v>1</v>
          </cell>
          <cell r="D67" t="str">
            <v>JANETE MARIA DA SILVA</v>
          </cell>
          <cell r="E67">
            <v>3111</v>
          </cell>
        </row>
        <row r="68">
          <cell r="B68">
            <v>1652</v>
          </cell>
          <cell r="C68">
            <v>1</v>
          </cell>
          <cell r="D68" t="str">
            <v>ROMILDO NUNES DIAS</v>
          </cell>
          <cell r="E68">
            <v>3111</v>
          </cell>
        </row>
        <row r="69">
          <cell r="B69">
            <v>1665</v>
          </cell>
          <cell r="C69">
            <v>1</v>
          </cell>
          <cell r="D69" t="str">
            <v>LUZIA BERNARDO DE SOUSA</v>
          </cell>
          <cell r="E69">
            <v>1114</v>
          </cell>
        </row>
        <row r="70">
          <cell r="B70">
            <v>1672</v>
          </cell>
          <cell r="C70">
            <v>1</v>
          </cell>
          <cell r="D70" t="str">
            <v>JOSE KENNEDY DA SILVA</v>
          </cell>
          <cell r="E70">
            <v>1114</v>
          </cell>
        </row>
        <row r="71">
          <cell r="B71">
            <v>1674</v>
          </cell>
          <cell r="C71">
            <v>1</v>
          </cell>
          <cell r="D71" t="str">
            <v>MARIA HELENA FERREIRA DA SILVA</v>
          </cell>
          <cell r="E71">
            <v>3111</v>
          </cell>
        </row>
        <row r="72">
          <cell r="B72">
            <v>1682</v>
          </cell>
          <cell r="C72">
            <v>16</v>
          </cell>
          <cell r="D72" t="str">
            <v>MOISES MARTINS DE MELO NETO</v>
          </cell>
          <cell r="E72">
            <v>2209</v>
          </cell>
        </row>
        <row r="73">
          <cell r="B73">
            <v>1683</v>
          </cell>
          <cell r="C73">
            <v>2</v>
          </cell>
          <cell r="D73" t="str">
            <v>ADEMIR LOPES DA SILVA</v>
          </cell>
          <cell r="E73">
            <v>2201</v>
          </cell>
        </row>
        <row r="74">
          <cell r="B74">
            <v>1726</v>
          </cell>
          <cell r="C74">
            <v>51</v>
          </cell>
          <cell r="D74" t="str">
            <v>JOSE CARLOS VIEIRA</v>
          </cell>
          <cell r="E74">
            <v>2238</v>
          </cell>
        </row>
        <row r="75">
          <cell r="B75">
            <v>1741</v>
          </cell>
          <cell r="C75">
            <v>1</v>
          </cell>
          <cell r="D75" t="str">
            <v>MARCONDES C  DE OLIVEIRA</v>
          </cell>
          <cell r="E75">
            <v>1074</v>
          </cell>
        </row>
        <row r="76">
          <cell r="B76">
            <v>1749</v>
          </cell>
          <cell r="C76">
            <v>1</v>
          </cell>
          <cell r="D76" t="str">
            <v>MANOEL MARTINS LEITE NETO</v>
          </cell>
          <cell r="E76">
            <v>1140</v>
          </cell>
        </row>
        <row r="77">
          <cell r="B77">
            <v>1774</v>
          </cell>
          <cell r="C77">
            <v>1</v>
          </cell>
          <cell r="D77" t="str">
            <v>FRANCISCO DE ASSIS BEZERRA</v>
          </cell>
          <cell r="E77">
            <v>3111</v>
          </cell>
        </row>
        <row r="78">
          <cell r="B78">
            <v>1794</v>
          </cell>
          <cell r="C78">
            <v>1</v>
          </cell>
          <cell r="D78" t="str">
            <v>LUCIENE MARIA DE ANDRADE</v>
          </cell>
          <cell r="E78">
            <v>4171</v>
          </cell>
        </row>
        <row r="79">
          <cell r="B79">
            <v>1796</v>
          </cell>
          <cell r="C79">
            <v>1</v>
          </cell>
          <cell r="D79" t="str">
            <v>NEUZA ANUNCIACAO COELHO</v>
          </cell>
          <cell r="E79">
            <v>3111</v>
          </cell>
        </row>
        <row r="80">
          <cell r="B80">
            <v>1809</v>
          </cell>
          <cell r="C80">
            <v>1</v>
          </cell>
          <cell r="D80" t="str">
            <v>JOSE IRANILDO DE ANDRADE SILVA</v>
          </cell>
          <cell r="E80">
            <v>1193</v>
          </cell>
        </row>
        <row r="81">
          <cell r="B81">
            <v>1821</v>
          </cell>
          <cell r="C81">
            <v>1</v>
          </cell>
          <cell r="D81" t="str">
            <v>CARLOS STENIO DE DEUS</v>
          </cell>
          <cell r="E81">
            <v>4113</v>
          </cell>
        </row>
        <row r="82">
          <cell r="B82">
            <v>1822</v>
          </cell>
          <cell r="C82">
            <v>1</v>
          </cell>
          <cell r="D82" t="str">
            <v>GILMAR BEZERRA DE OLIVEIRA</v>
          </cell>
          <cell r="E82">
            <v>1114</v>
          </cell>
        </row>
        <row r="83">
          <cell r="B83">
            <v>1906</v>
          </cell>
          <cell r="C83">
            <v>1</v>
          </cell>
          <cell r="D83" t="str">
            <v>IZABEL CRISTINA F DE ARRUDA</v>
          </cell>
          <cell r="E83">
            <v>4153</v>
          </cell>
        </row>
        <row r="84">
          <cell r="B84">
            <v>1907</v>
          </cell>
          <cell r="C84">
            <v>1</v>
          </cell>
          <cell r="D84" t="str">
            <v>SUELY RICARDO DE FIGUEIREDO</v>
          </cell>
          <cell r="E84">
            <v>2101</v>
          </cell>
        </row>
        <row r="85">
          <cell r="B85">
            <v>1908</v>
          </cell>
          <cell r="C85">
            <v>1</v>
          </cell>
          <cell r="D85" t="str">
            <v>LUCIA MARIA ARAUJO LAVOR</v>
          </cell>
          <cell r="E85">
            <v>1020</v>
          </cell>
        </row>
        <row r="86">
          <cell r="B86">
            <v>1909</v>
          </cell>
          <cell r="C86">
            <v>1</v>
          </cell>
          <cell r="D86" t="str">
            <v>IVANILDO BATISTA DA SILVA</v>
          </cell>
          <cell r="E86">
            <v>3111</v>
          </cell>
        </row>
        <row r="87">
          <cell r="B87">
            <v>1916</v>
          </cell>
          <cell r="C87">
            <v>14</v>
          </cell>
          <cell r="D87" t="str">
            <v>FABIOLA ALBUQUERQUE PINHEIRO</v>
          </cell>
          <cell r="E87">
            <v>2208</v>
          </cell>
        </row>
        <row r="88">
          <cell r="B88">
            <v>1921</v>
          </cell>
          <cell r="C88">
            <v>1</v>
          </cell>
          <cell r="D88" t="str">
            <v>MARCIA APARECIDA DA SILVA</v>
          </cell>
          <cell r="E88">
            <v>4140</v>
          </cell>
        </row>
        <row r="89">
          <cell r="B89">
            <v>1924</v>
          </cell>
          <cell r="C89">
            <v>1</v>
          </cell>
          <cell r="D89" t="str">
            <v>CARLOS HENRIQUE LIMA DE MELO</v>
          </cell>
          <cell r="E89">
            <v>1171</v>
          </cell>
        </row>
        <row r="90">
          <cell r="B90">
            <v>1927</v>
          </cell>
          <cell r="C90">
            <v>1</v>
          </cell>
          <cell r="D90" t="str">
            <v>RITA DE CASSIA CHAGAS</v>
          </cell>
          <cell r="E90">
            <v>4190</v>
          </cell>
        </row>
        <row r="91">
          <cell r="B91">
            <v>1932</v>
          </cell>
          <cell r="C91">
            <v>1</v>
          </cell>
          <cell r="D91" t="str">
            <v>ROSILENE MARIA ANACLETO</v>
          </cell>
          <cell r="E91">
            <v>2100</v>
          </cell>
        </row>
        <row r="92">
          <cell r="B92">
            <v>1937</v>
          </cell>
          <cell r="C92">
            <v>1</v>
          </cell>
          <cell r="D92" t="str">
            <v>RILDA MARIA DA SILVA</v>
          </cell>
          <cell r="E92">
            <v>3111</v>
          </cell>
        </row>
        <row r="93">
          <cell r="B93">
            <v>1980</v>
          </cell>
          <cell r="C93">
            <v>1</v>
          </cell>
          <cell r="D93" t="str">
            <v>MANOEL NETO DINIZ</v>
          </cell>
          <cell r="E93">
            <v>1192</v>
          </cell>
        </row>
        <row r="94">
          <cell r="B94">
            <v>1988</v>
          </cell>
          <cell r="C94">
            <v>1</v>
          </cell>
          <cell r="D94" t="str">
            <v>FRANCISCA CARVALHO NASCIMENTO</v>
          </cell>
          <cell r="E94">
            <v>1161</v>
          </cell>
        </row>
        <row r="95">
          <cell r="B95">
            <v>1994</v>
          </cell>
          <cell r="C95">
            <v>1</v>
          </cell>
          <cell r="D95" t="str">
            <v>PAULO JOSE DA SILVA</v>
          </cell>
          <cell r="E95">
            <v>3101</v>
          </cell>
        </row>
        <row r="96">
          <cell r="B96">
            <v>1999</v>
          </cell>
          <cell r="C96">
            <v>1</v>
          </cell>
          <cell r="D96" t="str">
            <v>ELIAS RIBEIRO DA SILVA FILHO</v>
          </cell>
          <cell r="E96">
            <v>3103</v>
          </cell>
        </row>
        <row r="97">
          <cell r="B97">
            <v>2008</v>
          </cell>
          <cell r="C97">
            <v>1</v>
          </cell>
          <cell r="D97" t="str">
            <v>AMAURI GONCALO DA SILVA</v>
          </cell>
          <cell r="E97">
            <v>1192</v>
          </cell>
        </row>
        <row r="98">
          <cell r="B98">
            <v>2014</v>
          </cell>
          <cell r="C98">
            <v>1</v>
          </cell>
          <cell r="D98" t="str">
            <v>SOLANGE NASCIMENTO DE LIMA</v>
          </cell>
          <cell r="E98">
            <v>3111</v>
          </cell>
        </row>
        <row r="99">
          <cell r="B99">
            <v>2015</v>
          </cell>
          <cell r="C99">
            <v>1</v>
          </cell>
          <cell r="D99" t="str">
            <v>MARIA SANDRA PONTES MENDONCA</v>
          </cell>
          <cell r="E99">
            <v>1182</v>
          </cell>
        </row>
        <row r="100">
          <cell r="B100">
            <v>2019</v>
          </cell>
          <cell r="C100">
            <v>1</v>
          </cell>
          <cell r="D100" t="str">
            <v>MARCOS DO NASCIMENTO</v>
          </cell>
          <cell r="E100">
            <v>3101</v>
          </cell>
        </row>
        <row r="101">
          <cell r="B101">
            <v>2038</v>
          </cell>
          <cell r="C101">
            <v>1</v>
          </cell>
          <cell r="D101" t="str">
            <v>IRONILDA FERREIRA DA SILVA</v>
          </cell>
          <cell r="E101">
            <v>1181</v>
          </cell>
        </row>
        <row r="102">
          <cell r="B102">
            <v>2043</v>
          </cell>
          <cell r="C102">
            <v>1</v>
          </cell>
          <cell r="D102" t="str">
            <v>JOAO LUIZ BRAGA DE PONTES</v>
          </cell>
          <cell r="E102">
            <v>3111</v>
          </cell>
        </row>
        <row r="103">
          <cell r="B103">
            <v>2052</v>
          </cell>
          <cell r="C103">
            <v>1</v>
          </cell>
          <cell r="D103" t="str">
            <v>JOSE FERNANDO PEREIRA DA COSTA</v>
          </cell>
          <cell r="E103">
            <v>3111</v>
          </cell>
        </row>
        <row r="104">
          <cell r="B104">
            <v>2063</v>
          </cell>
          <cell r="C104">
            <v>1</v>
          </cell>
          <cell r="D104" t="str">
            <v>JOAQUIM PEDRO CARNEIRO C NETO</v>
          </cell>
          <cell r="E104">
            <v>1181</v>
          </cell>
        </row>
        <row r="105">
          <cell r="B105">
            <v>2065</v>
          </cell>
          <cell r="C105">
            <v>1</v>
          </cell>
          <cell r="D105" t="str">
            <v>MARIA CLAUDIA DE A  LIMA LEMOS</v>
          </cell>
          <cell r="E105">
            <v>1005</v>
          </cell>
        </row>
        <row r="106">
          <cell r="B106">
            <v>2069</v>
          </cell>
          <cell r="C106">
            <v>1</v>
          </cell>
          <cell r="D106" t="str">
            <v>SELMA VERONICA VIEIRA RAMOS</v>
          </cell>
          <cell r="E106">
            <v>1070</v>
          </cell>
        </row>
        <row r="107">
          <cell r="B107">
            <v>2079</v>
          </cell>
          <cell r="C107">
            <v>1</v>
          </cell>
          <cell r="D107" t="str">
            <v>SANDRO JOSE MARTINS</v>
          </cell>
          <cell r="E107">
            <v>3111</v>
          </cell>
        </row>
        <row r="108">
          <cell r="B108">
            <v>2086</v>
          </cell>
          <cell r="C108">
            <v>1</v>
          </cell>
          <cell r="D108" t="str">
            <v>ALBANITA LUCIANA DA SILVA</v>
          </cell>
          <cell r="E108">
            <v>4140</v>
          </cell>
        </row>
        <row r="109">
          <cell r="B109">
            <v>2092</v>
          </cell>
          <cell r="C109">
            <v>1</v>
          </cell>
          <cell r="D109" t="str">
            <v>REINALDO PEREIRA DA SILVA</v>
          </cell>
          <cell r="E109">
            <v>3101</v>
          </cell>
        </row>
        <row r="110">
          <cell r="B110">
            <v>2093</v>
          </cell>
          <cell r="C110">
            <v>1</v>
          </cell>
          <cell r="D110" t="str">
            <v>GILBERTO RIBEIRO DA SILVA</v>
          </cell>
          <cell r="E110">
            <v>3101</v>
          </cell>
        </row>
        <row r="111">
          <cell r="B111">
            <v>2096</v>
          </cell>
          <cell r="C111">
            <v>2</v>
          </cell>
          <cell r="D111" t="str">
            <v>MARCELO MORAIS DE OLIVEIRA</v>
          </cell>
          <cell r="E111">
            <v>2201</v>
          </cell>
        </row>
        <row r="112">
          <cell r="B112">
            <v>2101</v>
          </cell>
          <cell r="C112">
            <v>1</v>
          </cell>
          <cell r="D112" t="str">
            <v>JOSE LUCIANO CANDIDO DA SILVA</v>
          </cell>
          <cell r="E112">
            <v>3111</v>
          </cell>
        </row>
        <row r="113">
          <cell r="B113">
            <v>2115</v>
          </cell>
          <cell r="C113">
            <v>16</v>
          </cell>
          <cell r="D113" t="str">
            <v>SEVERINO JOSE RAMOS DE SOUZA</v>
          </cell>
          <cell r="E113">
            <v>2209</v>
          </cell>
        </row>
        <row r="114">
          <cell r="B114">
            <v>2117</v>
          </cell>
          <cell r="C114">
            <v>1</v>
          </cell>
          <cell r="D114" t="str">
            <v>WILSON JOSE QUEIROZ DE LIMA</v>
          </cell>
          <cell r="E114">
            <v>1161</v>
          </cell>
        </row>
        <row r="115">
          <cell r="B115">
            <v>2120</v>
          </cell>
          <cell r="C115">
            <v>1</v>
          </cell>
          <cell r="D115" t="str">
            <v>ANTONIO SOARES DE MELO</v>
          </cell>
          <cell r="E115">
            <v>2200</v>
          </cell>
        </row>
        <row r="116">
          <cell r="B116">
            <v>2121</v>
          </cell>
          <cell r="C116">
            <v>1</v>
          </cell>
          <cell r="D116" t="str">
            <v>SAMUEL MAURICIO</v>
          </cell>
          <cell r="E116">
            <v>3103</v>
          </cell>
        </row>
        <row r="117">
          <cell r="B117">
            <v>2122</v>
          </cell>
          <cell r="C117">
            <v>1</v>
          </cell>
          <cell r="D117" t="str">
            <v>JOSE MARIO MACHADO G  LINS</v>
          </cell>
          <cell r="E117">
            <v>3103</v>
          </cell>
        </row>
        <row r="118">
          <cell r="B118">
            <v>2124</v>
          </cell>
          <cell r="C118">
            <v>10</v>
          </cell>
          <cell r="D118" t="str">
            <v>JOSE ALVES FIGUEIREDO FILHO</v>
          </cell>
          <cell r="E118">
            <v>2207</v>
          </cell>
        </row>
        <row r="119">
          <cell r="B119">
            <v>2125</v>
          </cell>
          <cell r="C119">
            <v>1</v>
          </cell>
          <cell r="D119" t="str">
            <v>GILMAR GALVAO SANTANA</v>
          </cell>
          <cell r="E119">
            <v>1181</v>
          </cell>
        </row>
        <row r="120">
          <cell r="B120">
            <v>2126</v>
          </cell>
          <cell r="C120">
            <v>1</v>
          </cell>
          <cell r="D120" t="str">
            <v>JAFFE JOSE LIMA XAVIER</v>
          </cell>
          <cell r="E120">
            <v>1005</v>
          </cell>
        </row>
        <row r="121">
          <cell r="B121">
            <v>2128</v>
          </cell>
          <cell r="C121">
            <v>1</v>
          </cell>
          <cell r="D121" t="str">
            <v>JORGE DA SILVA LIMA</v>
          </cell>
          <cell r="E121">
            <v>2101</v>
          </cell>
        </row>
        <row r="122">
          <cell r="B122">
            <v>2129</v>
          </cell>
          <cell r="C122">
            <v>1</v>
          </cell>
          <cell r="D122" t="str">
            <v>RICARDO JORGE XAVIER</v>
          </cell>
          <cell r="E122">
            <v>1192</v>
          </cell>
        </row>
        <row r="123">
          <cell r="B123">
            <v>2130</v>
          </cell>
          <cell r="C123">
            <v>1</v>
          </cell>
          <cell r="D123" t="str">
            <v>HELVIO MOZART MONTENEGRO</v>
          </cell>
          <cell r="E123">
            <v>1005</v>
          </cell>
        </row>
        <row r="124">
          <cell r="B124">
            <v>2131</v>
          </cell>
          <cell r="C124">
            <v>1</v>
          </cell>
          <cell r="D124" t="str">
            <v>ALEXANDRE BARBOSA DA SILVA</v>
          </cell>
          <cell r="E124">
            <v>3111</v>
          </cell>
        </row>
        <row r="125">
          <cell r="B125">
            <v>2134</v>
          </cell>
          <cell r="C125">
            <v>1</v>
          </cell>
          <cell r="D125" t="str">
            <v>ROSIVALDO SATIRO DOS SANTOS</v>
          </cell>
          <cell r="E125">
            <v>3111</v>
          </cell>
        </row>
        <row r="126">
          <cell r="B126">
            <v>2136</v>
          </cell>
          <cell r="C126">
            <v>1</v>
          </cell>
          <cell r="D126" t="str">
            <v>GESIEL DAVID DE CASTRO</v>
          </cell>
          <cell r="E126">
            <v>1181</v>
          </cell>
        </row>
        <row r="127">
          <cell r="B127">
            <v>2137</v>
          </cell>
          <cell r="C127">
            <v>1</v>
          </cell>
          <cell r="D127" t="str">
            <v>FRANCISCO DE ASSIS DE OLIVEIRA</v>
          </cell>
          <cell r="E127">
            <v>1142</v>
          </cell>
        </row>
        <row r="128">
          <cell r="B128">
            <v>2140</v>
          </cell>
          <cell r="C128">
            <v>1</v>
          </cell>
          <cell r="D128" t="str">
            <v>LUCIENE PEREIRA DE A NASCIMENT</v>
          </cell>
          <cell r="E128">
            <v>3111</v>
          </cell>
        </row>
        <row r="129">
          <cell r="B129">
            <v>2142</v>
          </cell>
          <cell r="C129">
            <v>1</v>
          </cell>
          <cell r="D129" t="str">
            <v>LAERCIO LUIZ SANTOS A  ASSIS</v>
          </cell>
          <cell r="E129">
            <v>3111</v>
          </cell>
        </row>
        <row r="130">
          <cell r="B130">
            <v>2143</v>
          </cell>
          <cell r="C130">
            <v>1</v>
          </cell>
          <cell r="D130" t="str">
            <v>RUBEM JOSE DOS S DE PAULA</v>
          </cell>
          <cell r="E130">
            <v>3111</v>
          </cell>
        </row>
        <row r="131">
          <cell r="B131">
            <v>2145</v>
          </cell>
          <cell r="C131">
            <v>1</v>
          </cell>
          <cell r="D131" t="str">
            <v>EVERALDO DA SILVA CABRAL</v>
          </cell>
          <cell r="E131">
            <v>3111</v>
          </cell>
        </row>
        <row r="132">
          <cell r="B132">
            <v>2146</v>
          </cell>
          <cell r="C132">
            <v>1</v>
          </cell>
          <cell r="D132" t="str">
            <v>ROGERIO BARROS DOS SANTOS</v>
          </cell>
          <cell r="E132">
            <v>3111</v>
          </cell>
        </row>
        <row r="133">
          <cell r="B133">
            <v>2149</v>
          </cell>
          <cell r="C133">
            <v>1</v>
          </cell>
          <cell r="D133" t="str">
            <v>CARLOS AUGUSTO O  DA SILVA</v>
          </cell>
          <cell r="E133">
            <v>3111</v>
          </cell>
        </row>
        <row r="134">
          <cell r="B134">
            <v>2151</v>
          </cell>
          <cell r="C134">
            <v>14</v>
          </cell>
          <cell r="D134" t="str">
            <v>JUREMA MARIA BONGALHARDO</v>
          </cell>
          <cell r="E134">
            <v>2208</v>
          </cell>
        </row>
        <row r="135">
          <cell r="B135">
            <v>2153</v>
          </cell>
          <cell r="C135">
            <v>1</v>
          </cell>
          <cell r="D135" t="str">
            <v>SERGIO PEREIRA DA COSTA</v>
          </cell>
          <cell r="E135">
            <v>3111</v>
          </cell>
        </row>
        <row r="136">
          <cell r="B136">
            <v>2156</v>
          </cell>
          <cell r="C136">
            <v>1</v>
          </cell>
          <cell r="D136" t="str">
            <v>EDLEUSA LUCIA BATISTA DA SILVA</v>
          </cell>
          <cell r="E136">
            <v>4174</v>
          </cell>
        </row>
        <row r="137">
          <cell r="B137">
            <v>2159</v>
          </cell>
          <cell r="C137">
            <v>1</v>
          </cell>
          <cell r="D137" t="str">
            <v>FREDERICO JOSE C  DA NOBREGA</v>
          </cell>
          <cell r="E137">
            <v>2102</v>
          </cell>
        </row>
        <row r="138">
          <cell r="B138">
            <v>2161</v>
          </cell>
          <cell r="C138">
            <v>1</v>
          </cell>
          <cell r="D138" t="str">
            <v>WLADIMIR MACHADO DO E  SANTO</v>
          </cell>
          <cell r="E138">
            <v>3111</v>
          </cell>
        </row>
        <row r="139">
          <cell r="B139">
            <v>2181</v>
          </cell>
          <cell r="C139">
            <v>1</v>
          </cell>
          <cell r="D139" t="str">
            <v>ELCY SILVA DE ARAUJO</v>
          </cell>
          <cell r="E139">
            <v>1074</v>
          </cell>
        </row>
        <row r="140">
          <cell r="B140">
            <v>2274</v>
          </cell>
          <cell r="C140">
            <v>1</v>
          </cell>
          <cell r="D140" t="str">
            <v>DJALMA LIMA DE OLIVEIRA DANTAS</v>
          </cell>
          <cell r="E140">
            <v>2000</v>
          </cell>
        </row>
        <row r="141">
          <cell r="B141">
            <v>2279</v>
          </cell>
          <cell r="C141">
            <v>1</v>
          </cell>
          <cell r="D141" t="str">
            <v>THERESA CRISTINA DE Q J EMEREN</v>
          </cell>
          <cell r="E141">
            <v>1160</v>
          </cell>
        </row>
        <row r="142">
          <cell r="B142">
            <v>2280</v>
          </cell>
          <cell r="C142">
            <v>1</v>
          </cell>
          <cell r="D142" t="str">
            <v>JACQUELINE CESAR DE GUSMAO</v>
          </cell>
          <cell r="E142">
            <v>2000</v>
          </cell>
        </row>
        <row r="143">
          <cell r="B143">
            <v>2291</v>
          </cell>
          <cell r="C143">
            <v>1</v>
          </cell>
          <cell r="D143" t="str">
            <v>PAULO PEDROSA VICTOR NETO</v>
          </cell>
          <cell r="E143">
            <v>1071</v>
          </cell>
        </row>
        <row r="144">
          <cell r="B144">
            <v>2295</v>
          </cell>
          <cell r="C144">
            <v>1</v>
          </cell>
          <cell r="D144" t="str">
            <v>VINCENZO PAPARIELLO</v>
          </cell>
          <cell r="E144">
            <v>1192</v>
          </cell>
        </row>
        <row r="145">
          <cell r="B145">
            <v>2308</v>
          </cell>
          <cell r="C145">
            <v>1</v>
          </cell>
          <cell r="D145" t="str">
            <v>ADEILDO CARLOS DIAS BEZERRA</v>
          </cell>
          <cell r="E145">
            <v>3111</v>
          </cell>
        </row>
        <row r="146">
          <cell r="B146">
            <v>2330</v>
          </cell>
          <cell r="C146">
            <v>1</v>
          </cell>
          <cell r="D146" t="str">
            <v>ERICK RENAN PEREIRA DE ACIOLI</v>
          </cell>
          <cell r="E146">
            <v>1120</v>
          </cell>
        </row>
        <row r="147">
          <cell r="B147">
            <v>2337</v>
          </cell>
          <cell r="C147">
            <v>1</v>
          </cell>
          <cell r="D147" t="str">
            <v>FLAVIA PATRICIA M  MEDEIROS</v>
          </cell>
          <cell r="E147">
            <v>1005</v>
          </cell>
        </row>
        <row r="148">
          <cell r="B148">
            <v>2339</v>
          </cell>
          <cell r="C148">
            <v>1</v>
          </cell>
          <cell r="D148" t="str">
            <v>DEBORAH BEZERRA MONTEIRO</v>
          </cell>
          <cell r="E148">
            <v>4140</v>
          </cell>
        </row>
        <row r="149">
          <cell r="B149">
            <v>2342</v>
          </cell>
          <cell r="C149">
            <v>1</v>
          </cell>
          <cell r="D149" t="str">
            <v>MARCOS ANDRE CUNHA DE OLIVEIRA</v>
          </cell>
          <cell r="E149">
            <v>4171</v>
          </cell>
        </row>
        <row r="150">
          <cell r="B150">
            <v>2343</v>
          </cell>
          <cell r="C150">
            <v>1</v>
          </cell>
          <cell r="D150" t="str">
            <v>SEVERINO GRANGEIRO JUNIOR</v>
          </cell>
          <cell r="E150">
            <v>4171</v>
          </cell>
        </row>
        <row r="151">
          <cell r="B151">
            <v>2344</v>
          </cell>
          <cell r="C151">
            <v>1</v>
          </cell>
          <cell r="D151" t="str">
            <v>AMANDA TATIANE C  DE OLIVEIRA</v>
          </cell>
          <cell r="E151">
            <v>1070</v>
          </cell>
        </row>
        <row r="152">
          <cell r="B152">
            <v>2351</v>
          </cell>
          <cell r="C152">
            <v>1</v>
          </cell>
          <cell r="D152" t="str">
            <v>CLAUDIA SALVINA DE SANTANA</v>
          </cell>
          <cell r="E152">
            <v>3111</v>
          </cell>
        </row>
        <row r="153">
          <cell r="B153">
            <v>2363</v>
          </cell>
          <cell r="C153">
            <v>1</v>
          </cell>
          <cell r="D153" t="str">
            <v>MIRIAM ALVES BASTOS DA SILVA</v>
          </cell>
          <cell r="E153">
            <v>3111</v>
          </cell>
        </row>
        <row r="154">
          <cell r="B154">
            <v>2367</v>
          </cell>
          <cell r="C154">
            <v>1</v>
          </cell>
          <cell r="D154" t="str">
            <v>PRISCILLA RODRIGUES P DA SILVA</v>
          </cell>
          <cell r="E154">
            <v>4170</v>
          </cell>
        </row>
        <row r="155">
          <cell r="B155">
            <v>2371</v>
          </cell>
          <cell r="C155">
            <v>1</v>
          </cell>
          <cell r="D155" t="str">
            <v>SUZELLE TRAJANO BENTO</v>
          </cell>
          <cell r="E155">
            <v>1160</v>
          </cell>
        </row>
        <row r="156">
          <cell r="B156">
            <v>2382</v>
          </cell>
          <cell r="C156">
            <v>1</v>
          </cell>
          <cell r="D156" t="str">
            <v>AILA KARLA MOTA SANTANA</v>
          </cell>
          <cell r="E156">
            <v>4140</v>
          </cell>
        </row>
        <row r="157">
          <cell r="B157">
            <v>2384</v>
          </cell>
          <cell r="C157">
            <v>1</v>
          </cell>
          <cell r="D157" t="str">
            <v>KATIA MIRANDA DE ARAUJO LOPES</v>
          </cell>
          <cell r="E157">
            <v>4172</v>
          </cell>
        </row>
        <row r="158">
          <cell r="B158">
            <v>2392</v>
          </cell>
          <cell r="C158">
            <v>1</v>
          </cell>
          <cell r="D158" t="str">
            <v>KLEYTON DA SILVA A PEREIRA</v>
          </cell>
          <cell r="E158">
            <v>1192</v>
          </cell>
        </row>
        <row r="159">
          <cell r="B159">
            <v>2403</v>
          </cell>
          <cell r="C159">
            <v>1</v>
          </cell>
          <cell r="D159" t="str">
            <v>ANDRE HENRIQUE DE S  MAFRA</v>
          </cell>
          <cell r="E159">
            <v>3111</v>
          </cell>
        </row>
        <row r="160">
          <cell r="B160">
            <v>2406</v>
          </cell>
          <cell r="C160">
            <v>1</v>
          </cell>
          <cell r="D160" t="str">
            <v>DEYSE MARIA DOS SANTOS SILVA</v>
          </cell>
          <cell r="E160">
            <v>3111</v>
          </cell>
        </row>
        <row r="161">
          <cell r="B161">
            <v>2414</v>
          </cell>
          <cell r="C161">
            <v>1</v>
          </cell>
          <cell r="D161" t="str">
            <v>SILAS PINTO BEZERRA</v>
          </cell>
          <cell r="E161">
            <v>3111</v>
          </cell>
        </row>
        <row r="162">
          <cell r="B162">
            <v>2415</v>
          </cell>
          <cell r="C162">
            <v>1</v>
          </cell>
          <cell r="D162" t="str">
            <v>SILVIA RENATA QUEIROZ DE FARIA</v>
          </cell>
          <cell r="E162">
            <v>4150</v>
          </cell>
        </row>
        <row r="163">
          <cell r="B163">
            <v>2417</v>
          </cell>
          <cell r="C163">
            <v>1</v>
          </cell>
          <cell r="D163" t="str">
            <v>ZILDA FRUTUOSO DA SILVA</v>
          </cell>
          <cell r="E163">
            <v>3111</v>
          </cell>
        </row>
        <row r="164">
          <cell r="B164">
            <v>2420</v>
          </cell>
          <cell r="C164">
            <v>1</v>
          </cell>
          <cell r="D164" t="str">
            <v>TEREZA RAQUEL F ALMEIDA</v>
          </cell>
          <cell r="E164">
            <v>4174</v>
          </cell>
        </row>
        <row r="165">
          <cell r="B165">
            <v>2421</v>
          </cell>
          <cell r="C165">
            <v>1</v>
          </cell>
          <cell r="D165" t="str">
            <v>ANA CLAUDIA NUNES DE MOURA</v>
          </cell>
          <cell r="E165">
            <v>1162</v>
          </cell>
        </row>
        <row r="166">
          <cell r="B166">
            <v>2437</v>
          </cell>
          <cell r="C166">
            <v>1</v>
          </cell>
          <cell r="D166" t="str">
            <v>CLAUDILENE DE LIMA</v>
          </cell>
          <cell r="E166">
            <v>4171</v>
          </cell>
        </row>
        <row r="167">
          <cell r="B167">
            <v>2440</v>
          </cell>
          <cell r="C167">
            <v>1</v>
          </cell>
          <cell r="D167" t="str">
            <v>ELIANE MOREIRA DE SOUZA</v>
          </cell>
          <cell r="E167">
            <v>3111</v>
          </cell>
        </row>
        <row r="168">
          <cell r="B168">
            <v>2441</v>
          </cell>
          <cell r="C168">
            <v>1</v>
          </cell>
          <cell r="D168" t="str">
            <v>ERIC JOSE SILVA VELOZO</v>
          </cell>
          <cell r="E168">
            <v>3111</v>
          </cell>
        </row>
        <row r="169">
          <cell r="B169">
            <v>2443</v>
          </cell>
          <cell r="C169">
            <v>1</v>
          </cell>
          <cell r="D169" t="str">
            <v>GEYZA JANAINA FERREIRA DE LIMA</v>
          </cell>
          <cell r="E169">
            <v>3111</v>
          </cell>
        </row>
        <row r="170">
          <cell r="B170">
            <v>2448</v>
          </cell>
          <cell r="C170">
            <v>1</v>
          </cell>
          <cell r="D170" t="str">
            <v>JULIO CESAR DA SILVA</v>
          </cell>
          <cell r="E170">
            <v>3111</v>
          </cell>
        </row>
        <row r="171">
          <cell r="B171">
            <v>2451</v>
          </cell>
          <cell r="C171">
            <v>1</v>
          </cell>
          <cell r="D171" t="str">
            <v>MANUELLA BOMFIM DA SILVA</v>
          </cell>
          <cell r="E171">
            <v>3111</v>
          </cell>
        </row>
        <row r="172">
          <cell r="B172">
            <v>2460</v>
          </cell>
          <cell r="C172">
            <v>1</v>
          </cell>
          <cell r="D172" t="str">
            <v>VIVIANE OLIMPIO DOS SANTOS</v>
          </cell>
          <cell r="E172">
            <v>3111</v>
          </cell>
        </row>
        <row r="173">
          <cell r="B173">
            <v>2468</v>
          </cell>
          <cell r="C173">
            <v>1</v>
          </cell>
          <cell r="D173" t="str">
            <v>ANA GERTRUDES DE A F GUERRA</v>
          </cell>
          <cell r="E173">
            <v>1171</v>
          </cell>
        </row>
        <row r="174">
          <cell r="B174">
            <v>2474</v>
          </cell>
          <cell r="C174">
            <v>1</v>
          </cell>
          <cell r="D174" t="str">
            <v>MARIA ROSEANE DOS A CLEMENTINO</v>
          </cell>
          <cell r="E174">
            <v>4114</v>
          </cell>
        </row>
        <row r="175">
          <cell r="B175">
            <v>2478</v>
          </cell>
          <cell r="C175">
            <v>50</v>
          </cell>
          <cell r="D175" t="str">
            <v>ROGERIO MOURA VIEIRA</v>
          </cell>
          <cell r="E175">
            <v>2239</v>
          </cell>
        </row>
        <row r="176">
          <cell r="B176">
            <v>2481</v>
          </cell>
          <cell r="C176">
            <v>20</v>
          </cell>
          <cell r="D176" t="str">
            <v>RAFAELLA MICHELLE DE L MIRANDA</v>
          </cell>
          <cell r="E176">
            <v>2215</v>
          </cell>
        </row>
        <row r="177">
          <cell r="B177">
            <v>2484</v>
          </cell>
          <cell r="C177">
            <v>39</v>
          </cell>
          <cell r="D177" t="str">
            <v>ARLEY ANDERSON TAVARES MOREIRA</v>
          </cell>
          <cell r="E177">
            <v>2226</v>
          </cell>
        </row>
        <row r="178">
          <cell r="B178">
            <v>2490</v>
          </cell>
          <cell r="C178">
            <v>1</v>
          </cell>
          <cell r="D178" t="str">
            <v>PAULO EDUARDO SANTOS FERREIRA</v>
          </cell>
          <cell r="E178">
            <v>2101</v>
          </cell>
        </row>
        <row r="179">
          <cell r="B179">
            <v>2493</v>
          </cell>
          <cell r="C179">
            <v>1</v>
          </cell>
          <cell r="D179" t="str">
            <v>CRISTIANE R  DE O  GONCALVES</v>
          </cell>
          <cell r="E179">
            <v>4153</v>
          </cell>
        </row>
        <row r="180">
          <cell r="B180">
            <v>2498</v>
          </cell>
          <cell r="C180">
            <v>1</v>
          </cell>
          <cell r="D180" t="str">
            <v>TEREZINHA DE J  DE L  M  NETA</v>
          </cell>
          <cell r="E180">
            <v>3103</v>
          </cell>
        </row>
        <row r="181">
          <cell r="B181">
            <v>2502</v>
          </cell>
          <cell r="C181">
            <v>1</v>
          </cell>
          <cell r="D181" t="str">
            <v>PAULO ROBERTO DA SILVA CUNHA</v>
          </cell>
          <cell r="E181">
            <v>3103</v>
          </cell>
        </row>
        <row r="182">
          <cell r="B182">
            <v>2503</v>
          </cell>
          <cell r="C182">
            <v>1</v>
          </cell>
          <cell r="D182" t="str">
            <v>TACIZO LUIZ PEREIRA DA SILVA</v>
          </cell>
          <cell r="E182">
            <v>1005</v>
          </cell>
        </row>
        <row r="183">
          <cell r="B183">
            <v>2504</v>
          </cell>
          <cell r="C183">
            <v>1</v>
          </cell>
          <cell r="D183" t="str">
            <v>RIVALDO GOMES DA SILVA</v>
          </cell>
          <cell r="E183">
            <v>3111</v>
          </cell>
        </row>
        <row r="184">
          <cell r="B184">
            <v>2506</v>
          </cell>
          <cell r="C184">
            <v>1</v>
          </cell>
          <cell r="D184" t="str">
            <v>IVETE ANTONIETA B  DE CARVALHO</v>
          </cell>
          <cell r="E184">
            <v>3111</v>
          </cell>
        </row>
        <row r="185">
          <cell r="B185">
            <v>2507</v>
          </cell>
          <cell r="C185">
            <v>1</v>
          </cell>
          <cell r="D185" t="str">
            <v>ANANIAS TEIXEIRA DE LIMA</v>
          </cell>
          <cell r="E185">
            <v>3111</v>
          </cell>
        </row>
        <row r="186">
          <cell r="B186">
            <v>2508</v>
          </cell>
          <cell r="C186">
            <v>1</v>
          </cell>
          <cell r="D186" t="str">
            <v>JOSE ALEXANDRE DE BARROS ALVES</v>
          </cell>
          <cell r="E186">
            <v>3111</v>
          </cell>
        </row>
        <row r="187">
          <cell r="B187">
            <v>2509</v>
          </cell>
          <cell r="C187">
            <v>1</v>
          </cell>
          <cell r="D187" t="str">
            <v>ALDEMIR NASCIMENTO DA SILVA</v>
          </cell>
          <cell r="E187">
            <v>3111</v>
          </cell>
        </row>
        <row r="188">
          <cell r="B188">
            <v>2512</v>
          </cell>
          <cell r="C188">
            <v>27</v>
          </cell>
          <cell r="D188" t="str">
            <v>JOSENILDO JOSE TORRES</v>
          </cell>
          <cell r="E188">
            <v>2220</v>
          </cell>
        </row>
        <row r="189">
          <cell r="B189">
            <v>2513</v>
          </cell>
          <cell r="C189">
            <v>1</v>
          </cell>
          <cell r="D189" t="str">
            <v>DENILSON DE SANTANA NEVES</v>
          </cell>
          <cell r="E189">
            <v>1170</v>
          </cell>
        </row>
        <row r="190">
          <cell r="B190">
            <v>2514</v>
          </cell>
          <cell r="C190">
            <v>1</v>
          </cell>
          <cell r="D190" t="str">
            <v>JULIANA CAVALCANTI DE SOUSA</v>
          </cell>
          <cell r="E190">
            <v>1131</v>
          </cell>
        </row>
        <row r="191">
          <cell r="B191">
            <v>2518</v>
          </cell>
          <cell r="C191">
            <v>26</v>
          </cell>
          <cell r="D191" t="str">
            <v>ROSA MARIA BARROS VALOES</v>
          </cell>
          <cell r="E191">
            <v>2222</v>
          </cell>
        </row>
        <row r="192">
          <cell r="B192">
            <v>2520</v>
          </cell>
          <cell r="C192">
            <v>27</v>
          </cell>
          <cell r="D192" t="str">
            <v>SELMA CRISTIANIA LIMA RORIZ</v>
          </cell>
          <cell r="E192">
            <v>2220</v>
          </cell>
        </row>
        <row r="193">
          <cell r="B193">
            <v>2523</v>
          </cell>
          <cell r="C193">
            <v>39</v>
          </cell>
          <cell r="D193" t="str">
            <v>JANISSON COELHO DE VASCONCELOS</v>
          </cell>
          <cell r="E193">
            <v>2226</v>
          </cell>
        </row>
        <row r="194">
          <cell r="B194">
            <v>2525</v>
          </cell>
          <cell r="C194">
            <v>2</v>
          </cell>
          <cell r="D194" t="str">
            <v>FABIANE TAVARES DE SOUZA</v>
          </cell>
          <cell r="E194">
            <v>2201</v>
          </cell>
        </row>
        <row r="195">
          <cell r="B195">
            <v>2526</v>
          </cell>
          <cell r="C195">
            <v>1</v>
          </cell>
          <cell r="D195" t="str">
            <v>JARBAS FERREIRA DE LIMA JUNIOR</v>
          </cell>
          <cell r="E195">
            <v>1193</v>
          </cell>
        </row>
        <row r="196">
          <cell r="B196">
            <v>2530</v>
          </cell>
          <cell r="C196">
            <v>1</v>
          </cell>
          <cell r="D196" t="str">
            <v>ARLEILDA MENDES DA SILVA</v>
          </cell>
          <cell r="E196">
            <v>3111</v>
          </cell>
        </row>
        <row r="197">
          <cell r="B197">
            <v>2534</v>
          </cell>
          <cell r="C197">
            <v>1</v>
          </cell>
          <cell r="D197" t="str">
            <v>EMANUEL MESSIAS RIBEIRO COSTA</v>
          </cell>
          <cell r="E197">
            <v>3111</v>
          </cell>
        </row>
        <row r="198">
          <cell r="B198">
            <v>2539</v>
          </cell>
          <cell r="C198">
            <v>1</v>
          </cell>
          <cell r="D198" t="str">
            <v>JOSENILDA BEZERRA DA SILVA</v>
          </cell>
          <cell r="E198">
            <v>3111</v>
          </cell>
        </row>
        <row r="199">
          <cell r="B199">
            <v>2541</v>
          </cell>
          <cell r="C199">
            <v>1</v>
          </cell>
          <cell r="D199" t="str">
            <v>MARCELA SALLES DA SILVA</v>
          </cell>
          <cell r="E199">
            <v>3111</v>
          </cell>
        </row>
        <row r="200">
          <cell r="B200">
            <v>2547</v>
          </cell>
          <cell r="C200">
            <v>59</v>
          </cell>
          <cell r="D200" t="str">
            <v>CYNTHIA RODRIGUES DE ALMEIDA</v>
          </cell>
          <cell r="E200">
            <v>2252</v>
          </cell>
        </row>
        <row r="201">
          <cell r="B201">
            <v>2548</v>
          </cell>
          <cell r="C201">
            <v>1</v>
          </cell>
          <cell r="D201" t="str">
            <v>ELIANA PEREIRA SANTANA</v>
          </cell>
          <cell r="E201">
            <v>1100</v>
          </cell>
        </row>
        <row r="202">
          <cell r="B202">
            <v>2553</v>
          </cell>
          <cell r="C202">
            <v>1</v>
          </cell>
          <cell r="D202" t="str">
            <v>LIVIA DA SILVA LIMA</v>
          </cell>
          <cell r="E202">
            <v>1182</v>
          </cell>
        </row>
        <row r="203">
          <cell r="B203">
            <v>2559</v>
          </cell>
          <cell r="C203">
            <v>1</v>
          </cell>
          <cell r="D203" t="str">
            <v>SANDRO DE MIRANDA SANTOS</v>
          </cell>
          <cell r="E203">
            <v>1073</v>
          </cell>
        </row>
        <row r="204">
          <cell r="B204">
            <v>2562</v>
          </cell>
          <cell r="C204">
            <v>22</v>
          </cell>
          <cell r="D204" t="str">
            <v>ERIKA MARQUES BEZERRA</v>
          </cell>
          <cell r="E204">
            <v>2216</v>
          </cell>
        </row>
        <row r="205">
          <cell r="B205">
            <v>2568</v>
          </cell>
          <cell r="C205">
            <v>50</v>
          </cell>
          <cell r="D205" t="str">
            <v>CATARINA DANIELLE DA S AMORIM</v>
          </cell>
          <cell r="E205">
            <v>2239</v>
          </cell>
        </row>
        <row r="206">
          <cell r="B206">
            <v>2574</v>
          </cell>
          <cell r="C206">
            <v>1</v>
          </cell>
          <cell r="D206" t="str">
            <v>ANDERSON SANTOS DE LIMA FARIAS</v>
          </cell>
          <cell r="E206">
            <v>2102</v>
          </cell>
        </row>
        <row r="207">
          <cell r="B207">
            <v>2577</v>
          </cell>
          <cell r="C207">
            <v>1</v>
          </cell>
          <cell r="D207" t="str">
            <v>CARLA CRISTINA OLIVEIRA MATOS</v>
          </cell>
          <cell r="E207">
            <v>1150</v>
          </cell>
        </row>
        <row r="208">
          <cell r="B208">
            <v>2584</v>
          </cell>
          <cell r="C208">
            <v>1</v>
          </cell>
          <cell r="D208" t="str">
            <v>HELIA MARIA ALEXANDRE DE SOUZA</v>
          </cell>
          <cell r="E208">
            <v>1181</v>
          </cell>
        </row>
        <row r="209">
          <cell r="B209">
            <v>2585</v>
          </cell>
          <cell r="C209">
            <v>1</v>
          </cell>
          <cell r="D209" t="str">
            <v>HELIO DO N BARBOZA JUNIOR</v>
          </cell>
          <cell r="E209">
            <v>1160</v>
          </cell>
        </row>
        <row r="210">
          <cell r="B210">
            <v>2586</v>
          </cell>
          <cell r="C210">
            <v>1</v>
          </cell>
          <cell r="D210" t="str">
            <v>JAQUELINE P F DE OLIVEIRA</v>
          </cell>
          <cell r="E210">
            <v>1161</v>
          </cell>
        </row>
        <row r="211">
          <cell r="B211">
            <v>2588</v>
          </cell>
          <cell r="C211">
            <v>1</v>
          </cell>
          <cell r="D211" t="str">
            <v>JOSE NEVES DA SILVA JUNIOR</v>
          </cell>
          <cell r="E211">
            <v>1131</v>
          </cell>
        </row>
        <row r="212">
          <cell r="B212">
            <v>2596</v>
          </cell>
          <cell r="C212">
            <v>35</v>
          </cell>
          <cell r="D212" t="str">
            <v>WELLIDA CRISTIANE DE M  GUERRA</v>
          </cell>
          <cell r="E212">
            <v>2227</v>
          </cell>
        </row>
        <row r="213">
          <cell r="B213">
            <v>2602</v>
          </cell>
          <cell r="C213">
            <v>47</v>
          </cell>
          <cell r="D213" t="str">
            <v>DIANA ATALECIA NEVES DE SA</v>
          </cell>
          <cell r="E213">
            <v>2240</v>
          </cell>
        </row>
        <row r="214">
          <cell r="B214">
            <v>2604</v>
          </cell>
          <cell r="C214">
            <v>59</v>
          </cell>
          <cell r="D214" t="str">
            <v>JAMINE K  G  DA ROCHA MARTINS</v>
          </cell>
          <cell r="E214">
            <v>2252</v>
          </cell>
        </row>
        <row r="215">
          <cell r="B215">
            <v>2614</v>
          </cell>
          <cell r="C215">
            <v>1</v>
          </cell>
          <cell r="D215" t="str">
            <v>EDVANIA GOMES DE SOUZA PONTES</v>
          </cell>
          <cell r="E215">
            <v>4150</v>
          </cell>
        </row>
        <row r="216">
          <cell r="B216">
            <v>2618</v>
          </cell>
          <cell r="C216">
            <v>1</v>
          </cell>
          <cell r="D216" t="str">
            <v>MARIA DA CONCEICAO O DOS SANTO</v>
          </cell>
          <cell r="E216">
            <v>1190</v>
          </cell>
        </row>
        <row r="217">
          <cell r="B217">
            <v>2623</v>
          </cell>
          <cell r="C217">
            <v>1</v>
          </cell>
          <cell r="D217" t="str">
            <v>RUTH BARBOSA DE ARAUJO</v>
          </cell>
          <cell r="E217">
            <v>3111</v>
          </cell>
        </row>
        <row r="218">
          <cell r="B218">
            <v>2627</v>
          </cell>
          <cell r="C218">
            <v>1</v>
          </cell>
          <cell r="D218" t="str">
            <v>LIBNI DE MEDEIROS MELO</v>
          </cell>
          <cell r="E218">
            <v>4171</v>
          </cell>
        </row>
        <row r="219">
          <cell r="B219">
            <v>2628</v>
          </cell>
          <cell r="C219">
            <v>1</v>
          </cell>
          <cell r="D219" t="str">
            <v>ADELE GOMES DE SANTANA</v>
          </cell>
          <cell r="E219">
            <v>1031</v>
          </cell>
        </row>
        <row r="220">
          <cell r="B220">
            <v>2634</v>
          </cell>
          <cell r="C220">
            <v>35</v>
          </cell>
          <cell r="D220" t="str">
            <v>KATHYWSKY MELO PINHEIRO</v>
          </cell>
          <cell r="E220">
            <v>2227</v>
          </cell>
        </row>
        <row r="221">
          <cell r="B221">
            <v>2642</v>
          </cell>
          <cell r="C221">
            <v>1</v>
          </cell>
          <cell r="D221" t="str">
            <v>THAMIRYS CLAUDIA R  BATISTA</v>
          </cell>
          <cell r="E221">
            <v>1070</v>
          </cell>
        </row>
        <row r="222">
          <cell r="B222">
            <v>2644</v>
          </cell>
          <cell r="C222">
            <v>48</v>
          </cell>
          <cell r="D222" t="str">
            <v>FABRICIO MENEZES DE SOUSA MELO</v>
          </cell>
          <cell r="E222">
            <v>2242</v>
          </cell>
        </row>
        <row r="223">
          <cell r="B223">
            <v>2651</v>
          </cell>
          <cell r="C223">
            <v>59</v>
          </cell>
          <cell r="D223" t="str">
            <v>PAULO ANDRE R DOS SANTOS</v>
          </cell>
          <cell r="E223">
            <v>2252</v>
          </cell>
        </row>
        <row r="224">
          <cell r="B224">
            <v>2656</v>
          </cell>
          <cell r="C224">
            <v>1</v>
          </cell>
          <cell r="D224" t="str">
            <v>RAFAELLA ALVES DE ARAUJO SILVA</v>
          </cell>
          <cell r="E224">
            <v>1070</v>
          </cell>
        </row>
        <row r="225">
          <cell r="B225">
            <v>2659</v>
          </cell>
          <cell r="C225">
            <v>1</v>
          </cell>
          <cell r="D225" t="str">
            <v>THIAGO SANTOS DE OLIVEIRA</v>
          </cell>
          <cell r="E225">
            <v>1161</v>
          </cell>
        </row>
        <row r="226">
          <cell r="B226">
            <v>2661</v>
          </cell>
          <cell r="C226">
            <v>1</v>
          </cell>
          <cell r="D226" t="str">
            <v>IVALDA XAVIER DE CARVALHO</v>
          </cell>
          <cell r="E226">
            <v>3111</v>
          </cell>
        </row>
        <row r="227">
          <cell r="B227">
            <v>2664</v>
          </cell>
          <cell r="C227">
            <v>1</v>
          </cell>
          <cell r="D227" t="str">
            <v>BRUNO AIRES DOS SANTOS</v>
          </cell>
          <cell r="E227">
            <v>4141</v>
          </cell>
        </row>
        <row r="228">
          <cell r="B228">
            <v>2665</v>
          </cell>
          <cell r="C228">
            <v>1</v>
          </cell>
          <cell r="D228" t="str">
            <v>MARCELO BARLAVENTO DAS C SILVA</v>
          </cell>
          <cell r="E228">
            <v>1161</v>
          </cell>
        </row>
        <row r="229">
          <cell r="B229">
            <v>2666</v>
          </cell>
          <cell r="C229">
            <v>1</v>
          </cell>
          <cell r="D229" t="str">
            <v>RODRIGO VASCONCELOS DINIZ</v>
          </cell>
          <cell r="E229">
            <v>1151</v>
          </cell>
        </row>
        <row r="230">
          <cell r="B230">
            <v>2668</v>
          </cell>
          <cell r="C230">
            <v>1</v>
          </cell>
          <cell r="D230" t="str">
            <v>CARLA BRANDAO DE C  FIGUEIREDO</v>
          </cell>
          <cell r="E230">
            <v>1005</v>
          </cell>
        </row>
        <row r="231">
          <cell r="B231">
            <v>2671</v>
          </cell>
          <cell r="C231">
            <v>1</v>
          </cell>
          <cell r="D231" t="str">
            <v>KATIA ADRIANA F D SILVA SOARES</v>
          </cell>
          <cell r="E231">
            <v>3111</v>
          </cell>
        </row>
        <row r="232">
          <cell r="B232">
            <v>2672</v>
          </cell>
          <cell r="C232">
            <v>1</v>
          </cell>
          <cell r="D232" t="str">
            <v>IVANISE VIANA ALBUQUERQUE</v>
          </cell>
          <cell r="E232">
            <v>3111</v>
          </cell>
        </row>
        <row r="233">
          <cell r="B233">
            <v>2675</v>
          </cell>
          <cell r="C233">
            <v>1</v>
          </cell>
          <cell r="D233" t="str">
            <v>RUTE FERNANDES BORBA</v>
          </cell>
          <cell r="E233">
            <v>3111</v>
          </cell>
        </row>
        <row r="234">
          <cell r="B234">
            <v>2682</v>
          </cell>
          <cell r="C234">
            <v>1</v>
          </cell>
          <cell r="D234" t="str">
            <v>JENARIO LUCENA DA SILVA</v>
          </cell>
          <cell r="E234">
            <v>4153</v>
          </cell>
        </row>
        <row r="235">
          <cell r="B235">
            <v>2684</v>
          </cell>
          <cell r="C235">
            <v>10</v>
          </cell>
          <cell r="D235" t="str">
            <v>DULCE NARIELE ANHAIA LEMES</v>
          </cell>
          <cell r="E235">
            <v>2207</v>
          </cell>
        </row>
        <row r="236">
          <cell r="B236">
            <v>2687</v>
          </cell>
          <cell r="C236">
            <v>1</v>
          </cell>
          <cell r="D236" t="str">
            <v>MONICA MARIA G R F DE OLIVEIRA</v>
          </cell>
          <cell r="E236">
            <v>1170</v>
          </cell>
        </row>
        <row r="237">
          <cell r="B237">
            <v>2689</v>
          </cell>
          <cell r="C237">
            <v>1</v>
          </cell>
          <cell r="D237" t="str">
            <v>ILMA DE ALBUQUERQUE PEREIRA</v>
          </cell>
          <cell r="E237">
            <v>4170</v>
          </cell>
        </row>
        <row r="238">
          <cell r="B238">
            <v>2692</v>
          </cell>
          <cell r="C238">
            <v>25</v>
          </cell>
          <cell r="D238" t="str">
            <v>SANDRA MARIA MENDES FERREIRA</v>
          </cell>
          <cell r="E238">
            <v>2221</v>
          </cell>
        </row>
        <row r="239">
          <cell r="B239">
            <v>2696</v>
          </cell>
          <cell r="C239">
            <v>59</v>
          </cell>
          <cell r="D239" t="str">
            <v>ANDREA DE OLIVEIRA SILVA</v>
          </cell>
          <cell r="E239">
            <v>2252</v>
          </cell>
        </row>
        <row r="240">
          <cell r="B240">
            <v>2697</v>
          </cell>
          <cell r="C240">
            <v>1</v>
          </cell>
          <cell r="D240" t="str">
            <v>ELIANA BEZERRA CARVALHO</v>
          </cell>
          <cell r="E240">
            <v>1005</v>
          </cell>
        </row>
        <row r="241">
          <cell r="B241">
            <v>2701</v>
          </cell>
          <cell r="C241">
            <v>1</v>
          </cell>
          <cell r="D241" t="str">
            <v>PETULLA DE MOURA E SILVA</v>
          </cell>
          <cell r="E241">
            <v>1182</v>
          </cell>
        </row>
        <row r="242">
          <cell r="B242">
            <v>2702</v>
          </cell>
          <cell r="C242">
            <v>35</v>
          </cell>
          <cell r="D242" t="str">
            <v>DANILO DAVI DA SILVA DIAS</v>
          </cell>
          <cell r="E242">
            <v>2227</v>
          </cell>
        </row>
        <row r="243">
          <cell r="B243">
            <v>2705</v>
          </cell>
          <cell r="C243">
            <v>35</v>
          </cell>
          <cell r="D243" t="str">
            <v>JOSINALDO OLIVEIRA DE ANDRADE</v>
          </cell>
          <cell r="E243">
            <v>2227</v>
          </cell>
        </row>
        <row r="244">
          <cell r="B244">
            <v>2706</v>
          </cell>
          <cell r="C244">
            <v>3</v>
          </cell>
          <cell r="D244" t="str">
            <v>AMANDA FREITAS BASILIO</v>
          </cell>
          <cell r="E244">
            <v>2202</v>
          </cell>
        </row>
        <row r="245">
          <cell r="B245">
            <v>2707</v>
          </cell>
          <cell r="C245">
            <v>1</v>
          </cell>
          <cell r="D245" t="str">
            <v>ROMARIO LUIZ DO NASCIMENTO</v>
          </cell>
          <cell r="E245">
            <v>1140</v>
          </cell>
        </row>
        <row r="246">
          <cell r="B246">
            <v>2709</v>
          </cell>
          <cell r="C246">
            <v>1</v>
          </cell>
          <cell r="D246" t="str">
            <v>KATIA DA CONCEICAO DA SILVA</v>
          </cell>
          <cell r="E246">
            <v>1140</v>
          </cell>
        </row>
        <row r="247">
          <cell r="B247">
            <v>2710</v>
          </cell>
          <cell r="C247">
            <v>1</v>
          </cell>
          <cell r="D247" t="str">
            <v>PAULA FRASSINETTI S L BELIAN</v>
          </cell>
          <cell r="E247">
            <v>1131</v>
          </cell>
        </row>
        <row r="248">
          <cell r="B248">
            <v>2712</v>
          </cell>
          <cell r="C248">
            <v>1</v>
          </cell>
          <cell r="D248" t="str">
            <v>AUGUSTO CESAR N  A  DA SILVA</v>
          </cell>
          <cell r="E248">
            <v>2102</v>
          </cell>
        </row>
        <row r="249">
          <cell r="B249">
            <v>2715</v>
          </cell>
          <cell r="C249">
            <v>1</v>
          </cell>
          <cell r="D249" t="str">
            <v>ADIJENE RODRIGUES DA SILVA</v>
          </cell>
          <cell r="E249">
            <v>3111</v>
          </cell>
        </row>
        <row r="250">
          <cell r="B250">
            <v>2717</v>
          </cell>
          <cell r="C250">
            <v>1</v>
          </cell>
          <cell r="D250" t="str">
            <v>MARCIA ANDREA F SECUNDINO</v>
          </cell>
          <cell r="E250">
            <v>1074</v>
          </cell>
        </row>
        <row r="251">
          <cell r="B251">
            <v>2718</v>
          </cell>
          <cell r="C251">
            <v>2</v>
          </cell>
          <cell r="D251" t="str">
            <v>PAULA SHEMILLY GALDINO SANTIAG</v>
          </cell>
          <cell r="E251">
            <v>2201</v>
          </cell>
        </row>
        <row r="252">
          <cell r="B252">
            <v>2719</v>
          </cell>
          <cell r="C252">
            <v>14</v>
          </cell>
          <cell r="D252" t="str">
            <v>DANIELLE MEDEIROS PONTES</v>
          </cell>
          <cell r="E252">
            <v>2208</v>
          </cell>
        </row>
        <row r="253">
          <cell r="B253">
            <v>2720</v>
          </cell>
          <cell r="C253">
            <v>37</v>
          </cell>
          <cell r="D253" t="str">
            <v>JONATAS BERNARDINO R  DA SILVA</v>
          </cell>
          <cell r="E253">
            <v>2236</v>
          </cell>
        </row>
        <row r="254">
          <cell r="B254">
            <v>2721</v>
          </cell>
          <cell r="C254">
            <v>50</v>
          </cell>
          <cell r="D254" t="str">
            <v>CLECIO JOSE DA SILVA</v>
          </cell>
          <cell r="E254">
            <v>2239</v>
          </cell>
        </row>
        <row r="255">
          <cell r="B255">
            <v>2726</v>
          </cell>
          <cell r="C255">
            <v>1</v>
          </cell>
          <cell r="D255" t="str">
            <v>MARIA GILVANEIDE SANTOS LIMA</v>
          </cell>
          <cell r="E255">
            <v>2101</v>
          </cell>
        </row>
        <row r="256">
          <cell r="B256">
            <v>2732</v>
          </cell>
          <cell r="C256">
            <v>1</v>
          </cell>
          <cell r="D256" t="str">
            <v>LILIANE DA SILVA SALVADOR</v>
          </cell>
          <cell r="E256">
            <v>1181</v>
          </cell>
        </row>
        <row r="257">
          <cell r="B257">
            <v>2736</v>
          </cell>
          <cell r="C257">
            <v>47</v>
          </cell>
          <cell r="D257" t="str">
            <v>LUCENILDO JOSE DA SILVA</v>
          </cell>
          <cell r="E257">
            <v>2240</v>
          </cell>
        </row>
        <row r="258">
          <cell r="B258">
            <v>2748</v>
          </cell>
          <cell r="C258">
            <v>1</v>
          </cell>
          <cell r="D258" t="str">
            <v>LEONINO CLEMENTE DA SILVA</v>
          </cell>
          <cell r="E258">
            <v>3111</v>
          </cell>
        </row>
        <row r="259">
          <cell r="B259">
            <v>2751</v>
          </cell>
          <cell r="C259">
            <v>1</v>
          </cell>
          <cell r="D259" t="str">
            <v>DENNYS RYAN GUILHERME PEREIRA</v>
          </cell>
          <cell r="E259">
            <v>3111</v>
          </cell>
        </row>
        <row r="260">
          <cell r="B260">
            <v>2754</v>
          </cell>
          <cell r="C260">
            <v>1</v>
          </cell>
          <cell r="D260" t="str">
            <v>ROSANGELA BARROS CANTALICE</v>
          </cell>
          <cell r="E260">
            <v>3111</v>
          </cell>
        </row>
        <row r="261">
          <cell r="B261">
            <v>2757</v>
          </cell>
          <cell r="C261">
            <v>1</v>
          </cell>
          <cell r="D261" t="str">
            <v>CLAUDIA REGINA NEVES DE MELO</v>
          </cell>
          <cell r="E261">
            <v>3111</v>
          </cell>
        </row>
        <row r="262">
          <cell r="B262">
            <v>2764</v>
          </cell>
          <cell r="C262">
            <v>1</v>
          </cell>
          <cell r="D262" t="str">
            <v>MARIA DANIELA SILVA TORRES</v>
          </cell>
          <cell r="E262">
            <v>3111</v>
          </cell>
        </row>
        <row r="263">
          <cell r="B263">
            <v>2766</v>
          </cell>
          <cell r="C263">
            <v>1</v>
          </cell>
          <cell r="D263" t="str">
            <v>EMANOEL VIEIRA LAURIA</v>
          </cell>
          <cell r="E263">
            <v>4171</v>
          </cell>
        </row>
        <row r="264">
          <cell r="B264">
            <v>2768</v>
          </cell>
          <cell r="C264">
            <v>1</v>
          </cell>
          <cell r="D264" t="str">
            <v>IZABEL LUIZA SOARES DE SOUZA</v>
          </cell>
          <cell r="E264">
            <v>3111</v>
          </cell>
        </row>
        <row r="265">
          <cell r="B265">
            <v>2770</v>
          </cell>
          <cell r="C265">
            <v>1</v>
          </cell>
          <cell r="D265" t="str">
            <v>JOSE PIMENTEL SILVA</v>
          </cell>
          <cell r="E265">
            <v>3111</v>
          </cell>
        </row>
        <row r="266">
          <cell r="B266">
            <v>2772</v>
          </cell>
          <cell r="C266">
            <v>3</v>
          </cell>
          <cell r="D266" t="str">
            <v>CARMEM ALUISIA LEITE DE ANDRAD</v>
          </cell>
          <cell r="E266">
            <v>2202</v>
          </cell>
        </row>
        <row r="267">
          <cell r="B267">
            <v>2773</v>
          </cell>
          <cell r="C267">
            <v>1</v>
          </cell>
          <cell r="D267" t="str">
            <v>WALDNER NERTAM F  DE ALENCAR</v>
          </cell>
          <cell r="E267">
            <v>4172</v>
          </cell>
        </row>
        <row r="268">
          <cell r="B268">
            <v>2775</v>
          </cell>
          <cell r="C268">
            <v>1</v>
          </cell>
          <cell r="D268" t="str">
            <v>MARCELA FREITAS DA C SALLES</v>
          </cell>
          <cell r="E268">
            <v>1131</v>
          </cell>
        </row>
        <row r="269">
          <cell r="B269">
            <v>2779</v>
          </cell>
          <cell r="C269">
            <v>1</v>
          </cell>
          <cell r="D269" t="str">
            <v>THAIS REGINA BORGES LOPES</v>
          </cell>
          <cell r="E269">
            <v>3111</v>
          </cell>
        </row>
        <row r="270">
          <cell r="B270">
            <v>2782</v>
          </cell>
          <cell r="C270">
            <v>1</v>
          </cell>
          <cell r="D270" t="str">
            <v>ELVIS ALVES DA COSTA</v>
          </cell>
          <cell r="E270">
            <v>3111</v>
          </cell>
        </row>
        <row r="271">
          <cell r="B271">
            <v>2784</v>
          </cell>
          <cell r="C271">
            <v>1</v>
          </cell>
          <cell r="D271" t="str">
            <v>FERNANDO ALVES DO NASCIMENTO</v>
          </cell>
          <cell r="E271">
            <v>3111</v>
          </cell>
        </row>
        <row r="272">
          <cell r="B272">
            <v>2785</v>
          </cell>
          <cell r="C272">
            <v>1</v>
          </cell>
          <cell r="D272" t="str">
            <v>JEANNE D ARC PEDROSA PESSOA</v>
          </cell>
          <cell r="E272">
            <v>3111</v>
          </cell>
        </row>
        <row r="273">
          <cell r="B273">
            <v>2788</v>
          </cell>
          <cell r="C273">
            <v>1</v>
          </cell>
          <cell r="D273" t="str">
            <v>ROSANIA EMIDIA PEREIRA</v>
          </cell>
          <cell r="E273">
            <v>3111</v>
          </cell>
        </row>
        <row r="274">
          <cell r="B274">
            <v>2790</v>
          </cell>
          <cell r="C274">
            <v>1</v>
          </cell>
          <cell r="D274" t="str">
            <v>ROSANA DE FATIMA UCHOA  AREDE</v>
          </cell>
          <cell r="E274">
            <v>1120</v>
          </cell>
        </row>
        <row r="275">
          <cell r="B275">
            <v>2791</v>
          </cell>
          <cell r="C275">
            <v>1</v>
          </cell>
          <cell r="D275" t="str">
            <v>JOSIMAR SILVA</v>
          </cell>
          <cell r="E275">
            <v>3110</v>
          </cell>
        </row>
        <row r="276">
          <cell r="B276">
            <v>2797</v>
          </cell>
          <cell r="C276">
            <v>1</v>
          </cell>
          <cell r="D276" t="str">
            <v>JULIANA SILVA CEDRIM</v>
          </cell>
          <cell r="E276">
            <v>2304</v>
          </cell>
        </row>
        <row r="277">
          <cell r="B277">
            <v>2798</v>
          </cell>
          <cell r="C277">
            <v>1</v>
          </cell>
          <cell r="D277" t="str">
            <v>MARCO ANDRE ANTUNES CORREIA</v>
          </cell>
          <cell r="E277">
            <v>1152</v>
          </cell>
        </row>
        <row r="278">
          <cell r="B278">
            <v>2799</v>
          </cell>
          <cell r="C278">
            <v>20</v>
          </cell>
          <cell r="D278" t="str">
            <v>ALYSSON FABIO O FLORENCIO</v>
          </cell>
          <cell r="E278">
            <v>2215</v>
          </cell>
        </row>
        <row r="279">
          <cell r="B279">
            <v>2801</v>
          </cell>
          <cell r="C279">
            <v>1</v>
          </cell>
          <cell r="D279" t="str">
            <v>VALERIA JALES DA SILVA</v>
          </cell>
          <cell r="E279">
            <v>1140</v>
          </cell>
        </row>
        <row r="280">
          <cell r="B280">
            <v>2806</v>
          </cell>
          <cell r="C280">
            <v>1</v>
          </cell>
          <cell r="D280" t="str">
            <v>ANA APARECIDA DE ANDRADE LIMA</v>
          </cell>
          <cell r="E280">
            <v>1141</v>
          </cell>
        </row>
        <row r="281">
          <cell r="B281">
            <v>2808</v>
          </cell>
          <cell r="C281">
            <v>16</v>
          </cell>
          <cell r="D281" t="str">
            <v>GABRIELA FERNANDA M  G  CEAN</v>
          </cell>
          <cell r="E281">
            <v>2209</v>
          </cell>
        </row>
        <row r="282">
          <cell r="B282">
            <v>2816</v>
          </cell>
          <cell r="C282">
            <v>1</v>
          </cell>
          <cell r="D282" t="str">
            <v>MIRIAM DA SILVA FONSECA</v>
          </cell>
          <cell r="E282">
            <v>4172</v>
          </cell>
        </row>
        <row r="283">
          <cell r="B283">
            <v>2819</v>
          </cell>
          <cell r="C283">
            <v>1</v>
          </cell>
          <cell r="D283" t="str">
            <v>RAFAEL LEITAO DE A  G DA SILVA</v>
          </cell>
          <cell r="E283">
            <v>1160</v>
          </cell>
        </row>
        <row r="284">
          <cell r="B284">
            <v>2820</v>
          </cell>
          <cell r="C284">
            <v>1</v>
          </cell>
          <cell r="D284" t="str">
            <v>ROSIANE SANTOS BRITO</v>
          </cell>
          <cell r="E284">
            <v>1020</v>
          </cell>
        </row>
        <row r="285">
          <cell r="B285">
            <v>2821</v>
          </cell>
          <cell r="C285">
            <v>25</v>
          </cell>
          <cell r="D285" t="str">
            <v>HERBET CANDEIA MAIA</v>
          </cell>
          <cell r="E285">
            <v>2221</v>
          </cell>
        </row>
        <row r="286">
          <cell r="B286">
            <v>2823</v>
          </cell>
          <cell r="C286">
            <v>14</v>
          </cell>
          <cell r="D286" t="str">
            <v>ADRIANA MARIA DA SILVA</v>
          </cell>
          <cell r="E286">
            <v>2208</v>
          </cell>
        </row>
        <row r="287">
          <cell r="B287">
            <v>2824</v>
          </cell>
          <cell r="C287">
            <v>25</v>
          </cell>
          <cell r="D287" t="str">
            <v>ANA PAULA BARBOSA CAVALCANTI</v>
          </cell>
          <cell r="E287">
            <v>2221</v>
          </cell>
        </row>
        <row r="288">
          <cell r="B288">
            <v>2827</v>
          </cell>
          <cell r="C288">
            <v>37</v>
          </cell>
          <cell r="D288" t="str">
            <v>FABIO BARBOSA S  DE LIMA</v>
          </cell>
          <cell r="E288">
            <v>2236</v>
          </cell>
        </row>
        <row r="289">
          <cell r="B289">
            <v>2831</v>
          </cell>
          <cell r="C289">
            <v>1</v>
          </cell>
          <cell r="D289" t="str">
            <v>AMANDA BEZERRA MASCARENHAS</v>
          </cell>
          <cell r="E289">
            <v>1020</v>
          </cell>
        </row>
        <row r="290">
          <cell r="B290">
            <v>2833</v>
          </cell>
          <cell r="C290">
            <v>1</v>
          </cell>
          <cell r="D290" t="str">
            <v>JAMESSON AMANCIO DA ROCHA</v>
          </cell>
          <cell r="E290">
            <v>1114</v>
          </cell>
        </row>
        <row r="291">
          <cell r="B291">
            <v>2834</v>
          </cell>
          <cell r="C291">
            <v>1</v>
          </cell>
          <cell r="D291" t="str">
            <v>LUIZ F  DE LIMA CAVALCANTI</v>
          </cell>
          <cell r="E291">
            <v>1171</v>
          </cell>
        </row>
        <row r="292">
          <cell r="B292">
            <v>2835</v>
          </cell>
          <cell r="C292">
            <v>1</v>
          </cell>
          <cell r="D292" t="str">
            <v>JOSE MARCELO DE FRANCA MATOS</v>
          </cell>
          <cell r="E292">
            <v>3122</v>
          </cell>
        </row>
        <row r="293">
          <cell r="B293">
            <v>2836</v>
          </cell>
          <cell r="C293">
            <v>50</v>
          </cell>
          <cell r="D293" t="str">
            <v>MONALISA MARIA LEANDRO RIBEIRO</v>
          </cell>
          <cell r="E293">
            <v>2239</v>
          </cell>
        </row>
        <row r="294">
          <cell r="B294">
            <v>2837</v>
          </cell>
          <cell r="C294">
            <v>1</v>
          </cell>
          <cell r="D294" t="str">
            <v>BEZALIEL ROSA DOS S JUNIOR</v>
          </cell>
          <cell r="E294">
            <v>1171</v>
          </cell>
        </row>
        <row r="295">
          <cell r="B295">
            <v>2838</v>
          </cell>
          <cell r="C295">
            <v>16</v>
          </cell>
          <cell r="D295" t="str">
            <v>CAIO CEZAR F  E  DO NASCIMENTO</v>
          </cell>
          <cell r="E295">
            <v>2209</v>
          </cell>
        </row>
        <row r="296">
          <cell r="B296">
            <v>2839</v>
          </cell>
          <cell r="C296">
            <v>1</v>
          </cell>
          <cell r="D296" t="str">
            <v>ANGELINA MEDEIROS VERONESE</v>
          </cell>
          <cell r="E296">
            <v>1142</v>
          </cell>
        </row>
        <row r="297">
          <cell r="B297">
            <v>2849</v>
          </cell>
          <cell r="C297">
            <v>1</v>
          </cell>
          <cell r="D297" t="str">
            <v>JULIANA CESAR MARTINS DE LIMA</v>
          </cell>
          <cell r="E297">
            <v>3111</v>
          </cell>
        </row>
        <row r="298">
          <cell r="B298">
            <v>2850</v>
          </cell>
          <cell r="C298">
            <v>1</v>
          </cell>
          <cell r="D298" t="str">
            <v>JAMERSON A  RAFAEL DE LIMA</v>
          </cell>
          <cell r="E298">
            <v>3111</v>
          </cell>
        </row>
        <row r="299">
          <cell r="B299">
            <v>2853</v>
          </cell>
          <cell r="C299">
            <v>1</v>
          </cell>
          <cell r="D299" t="str">
            <v>ALCILEIDE MONTE DA SILVA LIMA</v>
          </cell>
          <cell r="E299">
            <v>3111</v>
          </cell>
        </row>
        <row r="300">
          <cell r="B300">
            <v>2854</v>
          </cell>
          <cell r="C300">
            <v>1</v>
          </cell>
          <cell r="D300" t="str">
            <v>ANDRE RICARDO CAMARA TORRES</v>
          </cell>
          <cell r="E300">
            <v>3111</v>
          </cell>
        </row>
        <row r="301">
          <cell r="B301">
            <v>2856</v>
          </cell>
          <cell r="C301">
            <v>1</v>
          </cell>
          <cell r="D301" t="str">
            <v>ALEXSANDRA DA SILVA M  CABRAL</v>
          </cell>
          <cell r="E301">
            <v>4171</v>
          </cell>
        </row>
        <row r="302">
          <cell r="B302">
            <v>2857</v>
          </cell>
          <cell r="C302">
            <v>1</v>
          </cell>
          <cell r="D302" t="str">
            <v>CAROLINE ALVES LEAL</v>
          </cell>
          <cell r="E302">
            <v>1114</v>
          </cell>
        </row>
        <row r="303">
          <cell r="B303">
            <v>2860</v>
          </cell>
          <cell r="C303">
            <v>1</v>
          </cell>
          <cell r="D303" t="str">
            <v>ADRIANA MAYO DE SOUZA E SILVA</v>
          </cell>
          <cell r="E303">
            <v>3111</v>
          </cell>
        </row>
        <row r="304">
          <cell r="B304">
            <v>2863</v>
          </cell>
          <cell r="C304">
            <v>1</v>
          </cell>
          <cell r="D304" t="str">
            <v>CINTIA ROBERTA DE SOUZA</v>
          </cell>
          <cell r="E304">
            <v>3111</v>
          </cell>
        </row>
        <row r="305">
          <cell r="B305">
            <v>2864</v>
          </cell>
          <cell r="C305">
            <v>1</v>
          </cell>
          <cell r="D305" t="str">
            <v>DULCE HELENA PEREIRA</v>
          </cell>
          <cell r="E305">
            <v>3111</v>
          </cell>
        </row>
        <row r="306">
          <cell r="B306">
            <v>2866</v>
          </cell>
          <cell r="C306">
            <v>1</v>
          </cell>
          <cell r="D306" t="str">
            <v>LUCICLEIDE M  DE A  CAMPOS</v>
          </cell>
          <cell r="E306">
            <v>4170</v>
          </cell>
        </row>
        <row r="307">
          <cell r="B307">
            <v>2867</v>
          </cell>
          <cell r="C307">
            <v>1</v>
          </cell>
          <cell r="D307" t="str">
            <v>MARIA CONCEICAO D DO AMARAL</v>
          </cell>
          <cell r="E307">
            <v>1192</v>
          </cell>
        </row>
        <row r="308">
          <cell r="B308">
            <v>2869</v>
          </cell>
          <cell r="C308">
            <v>1</v>
          </cell>
          <cell r="D308" t="str">
            <v>RICARDO J FERNANDES DA CUNHA</v>
          </cell>
          <cell r="E308">
            <v>3111</v>
          </cell>
        </row>
        <row r="309">
          <cell r="B309">
            <v>2870</v>
          </cell>
          <cell r="C309">
            <v>1</v>
          </cell>
          <cell r="D309" t="str">
            <v>SUZANA VALERIA PINHEIRO</v>
          </cell>
          <cell r="E309">
            <v>3111</v>
          </cell>
        </row>
        <row r="310">
          <cell r="B310">
            <v>2871</v>
          </cell>
          <cell r="C310">
            <v>1</v>
          </cell>
          <cell r="D310" t="str">
            <v>SUZELY ARANTES DA S MELO</v>
          </cell>
          <cell r="E310">
            <v>3111</v>
          </cell>
        </row>
        <row r="311">
          <cell r="B311">
            <v>2873</v>
          </cell>
          <cell r="C311">
            <v>16</v>
          </cell>
          <cell r="D311" t="str">
            <v>AURELIA RODRIGUES TORREIRO</v>
          </cell>
          <cell r="E311">
            <v>2209</v>
          </cell>
        </row>
        <row r="312">
          <cell r="B312">
            <v>2878</v>
          </cell>
          <cell r="C312">
            <v>25</v>
          </cell>
          <cell r="D312" t="str">
            <v>JAMSON ALESSANDRO DA SILVA</v>
          </cell>
          <cell r="E312">
            <v>2221</v>
          </cell>
        </row>
        <row r="313">
          <cell r="B313">
            <v>2882</v>
          </cell>
          <cell r="C313">
            <v>1</v>
          </cell>
          <cell r="D313" t="str">
            <v>CINTIA GOMES DA SILVA</v>
          </cell>
          <cell r="E313">
            <v>3111</v>
          </cell>
        </row>
        <row r="314">
          <cell r="B314">
            <v>2887</v>
          </cell>
          <cell r="C314">
            <v>1</v>
          </cell>
          <cell r="D314" t="str">
            <v>MARIA EUZENI DA SILVA GARCEZ</v>
          </cell>
          <cell r="E314">
            <v>1162</v>
          </cell>
        </row>
        <row r="315">
          <cell r="B315">
            <v>2889</v>
          </cell>
          <cell r="C315">
            <v>1</v>
          </cell>
          <cell r="D315" t="str">
            <v>EJANE FERREIRA TEXEIRA</v>
          </cell>
          <cell r="E315">
            <v>1141</v>
          </cell>
        </row>
        <row r="316">
          <cell r="B316">
            <v>2890</v>
          </cell>
          <cell r="C316">
            <v>1</v>
          </cell>
          <cell r="D316" t="str">
            <v>CLELIO FIRMINO SILVA</v>
          </cell>
          <cell r="E316">
            <v>3111</v>
          </cell>
        </row>
        <row r="317">
          <cell r="B317">
            <v>2891</v>
          </cell>
          <cell r="C317">
            <v>1</v>
          </cell>
          <cell r="D317" t="str">
            <v>ERICK MEDEIROS</v>
          </cell>
          <cell r="E317">
            <v>3111</v>
          </cell>
        </row>
        <row r="318">
          <cell r="B318">
            <v>2894</v>
          </cell>
          <cell r="C318">
            <v>1</v>
          </cell>
          <cell r="D318" t="str">
            <v>JOELNA DINIZ PEREIRA DE SOUSA</v>
          </cell>
          <cell r="E318">
            <v>3111</v>
          </cell>
        </row>
        <row r="319">
          <cell r="B319">
            <v>2895</v>
          </cell>
          <cell r="C319">
            <v>1</v>
          </cell>
          <cell r="D319" t="str">
            <v>KLEBER DE OLIVEIRA GALDINO</v>
          </cell>
          <cell r="E319">
            <v>3111</v>
          </cell>
        </row>
        <row r="320">
          <cell r="B320">
            <v>2904</v>
          </cell>
          <cell r="C320">
            <v>47</v>
          </cell>
          <cell r="D320" t="str">
            <v>ANTONIO S ALVES DE O JUNIOR</v>
          </cell>
          <cell r="E320">
            <v>2240</v>
          </cell>
        </row>
        <row r="321">
          <cell r="B321">
            <v>2906</v>
          </cell>
          <cell r="C321">
            <v>14</v>
          </cell>
          <cell r="D321" t="str">
            <v>ARTHUR A SANTOS WANDERLEY</v>
          </cell>
          <cell r="E321">
            <v>2208</v>
          </cell>
        </row>
        <row r="322">
          <cell r="B322">
            <v>2907</v>
          </cell>
          <cell r="C322">
            <v>1</v>
          </cell>
          <cell r="D322" t="str">
            <v>JOELINE LIMA DO NASCIMENTO</v>
          </cell>
          <cell r="E322">
            <v>4153</v>
          </cell>
        </row>
        <row r="323">
          <cell r="B323">
            <v>2909</v>
          </cell>
          <cell r="C323">
            <v>1</v>
          </cell>
          <cell r="D323" t="str">
            <v>ROBSON CARNEIRO DA SILVA</v>
          </cell>
          <cell r="E323">
            <v>1120</v>
          </cell>
        </row>
        <row r="324">
          <cell r="B324">
            <v>2910</v>
          </cell>
          <cell r="C324">
            <v>1</v>
          </cell>
          <cell r="D324" t="str">
            <v>JOSE VITAL DUARTE JUNIOR</v>
          </cell>
          <cell r="E324">
            <v>1110</v>
          </cell>
        </row>
        <row r="325">
          <cell r="B325">
            <v>2911</v>
          </cell>
          <cell r="C325">
            <v>1</v>
          </cell>
          <cell r="D325" t="str">
            <v>ALDJANE MARIA DOS SANTOS</v>
          </cell>
          <cell r="E325">
            <v>3111</v>
          </cell>
        </row>
        <row r="326">
          <cell r="B326">
            <v>2913</v>
          </cell>
          <cell r="C326">
            <v>1</v>
          </cell>
          <cell r="D326" t="str">
            <v>CRISTIANE MARIA DA SILVA</v>
          </cell>
          <cell r="E326">
            <v>3111</v>
          </cell>
        </row>
        <row r="327">
          <cell r="B327">
            <v>2915</v>
          </cell>
          <cell r="C327">
            <v>1</v>
          </cell>
          <cell r="D327" t="str">
            <v>HAMILTON LINO ALVES</v>
          </cell>
          <cell r="E327">
            <v>1192</v>
          </cell>
        </row>
        <row r="328">
          <cell r="B328">
            <v>2917</v>
          </cell>
          <cell r="C328">
            <v>1</v>
          </cell>
          <cell r="D328" t="str">
            <v>LUCICLEIDE PEREIRA DEODATO</v>
          </cell>
          <cell r="E328">
            <v>3111</v>
          </cell>
        </row>
        <row r="329">
          <cell r="B329">
            <v>2918</v>
          </cell>
          <cell r="C329">
            <v>1</v>
          </cell>
          <cell r="D329" t="str">
            <v>MARIA DAS NEVES DE BARROS</v>
          </cell>
          <cell r="E329">
            <v>3111</v>
          </cell>
        </row>
        <row r="330">
          <cell r="B330">
            <v>2921</v>
          </cell>
          <cell r="C330">
            <v>1</v>
          </cell>
          <cell r="D330" t="str">
            <v>TIAGO MANOEL DE SOUSA LEITE</v>
          </cell>
          <cell r="E330">
            <v>3111</v>
          </cell>
        </row>
        <row r="331">
          <cell r="B331">
            <v>2922</v>
          </cell>
          <cell r="C331">
            <v>1</v>
          </cell>
          <cell r="D331" t="str">
            <v>XENIA KELY VERISSIMO DINIZ</v>
          </cell>
          <cell r="E331">
            <v>3111</v>
          </cell>
        </row>
        <row r="332">
          <cell r="B332">
            <v>2924</v>
          </cell>
          <cell r="C332">
            <v>1</v>
          </cell>
          <cell r="D332" t="str">
            <v>MARCO AURELIO DE ARAUJO</v>
          </cell>
          <cell r="E332">
            <v>4153</v>
          </cell>
        </row>
        <row r="333">
          <cell r="B333">
            <v>2926</v>
          </cell>
          <cell r="C333">
            <v>1</v>
          </cell>
          <cell r="D333" t="str">
            <v>ANTONIO CARLOS DE LUNA MATOS</v>
          </cell>
          <cell r="E333">
            <v>3111</v>
          </cell>
        </row>
        <row r="334">
          <cell r="B334">
            <v>2927</v>
          </cell>
          <cell r="C334">
            <v>1</v>
          </cell>
          <cell r="D334" t="str">
            <v>DEYVISON MACHADO DA SILVA</v>
          </cell>
          <cell r="E334">
            <v>3111</v>
          </cell>
        </row>
        <row r="335">
          <cell r="B335">
            <v>2930</v>
          </cell>
          <cell r="C335">
            <v>1</v>
          </cell>
          <cell r="D335" t="str">
            <v>JOSE AURICELIO C DE ARAUJO</v>
          </cell>
          <cell r="E335">
            <v>3111</v>
          </cell>
        </row>
        <row r="336">
          <cell r="B336">
            <v>2931</v>
          </cell>
          <cell r="C336">
            <v>1</v>
          </cell>
          <cell r="D336" t="str">
            <v>JOSILENE FARIAS DOS SANTOS ALM</v>
          </cell>
          <cell r="E336">
            <v>3111</v>
          </cell>
        </row>
        <row r="337">
          <cell r="B337">
            <v>2933</v>
          </cell>
          <cell r="C337">
            <v>1</v>
          </cell>
          <cell r="D337" t="str">
            <v>LUCY DIAS DE ANDRADE</v>
          </cell>
          <cell r="E337">
            <v>3111</v>
          </cell>
        </row>
        <row r="338">
          <cell r="B338">
            <v>2936</v>
          </cell>
          <cell r="C338">
            <v>1</v>
          </cell>
          <cell r="D338" t="str">
            <v>ROSIMERE SOARES DA SILVA</v>
          </cell>
          <cell r="E338">
            <v>3111</v>
          </cell>
        </row>
        <row r="339">
          <cell r="B339">
            <v>2937</v>
          </cell>
          <cell r="C339">
            <v>1</v>
          </cell>
          <cell r="D339" t="str">
            <v>SANDRA REGINA V DOS SANTOS</v>
          </cell>
          <cell r="E339">
            <v>3111</v>
          </cell>
        </row>
        <row r="340">
          <cell r="B340">
            <v>2941</v>
          </cell>
          <cell r="C340">
            <v>1</v>
          </cell>
          <cell r="D340" t="str">
            <v>DANIELLE MARIA P NASCIMENTO</v>
          </cell>
          <cell r="E340">
            <v>2200</v>
          </cell>
        </row>
        <row r="341">
          <cell r="B341">
            <v>2942</v>
          </cell>
          <cell r="C341">
            <v>1</v>
          </cell>
          <cell r="D341" t="str">
            <v>ELIDIANE BARROS DA CRUZ</v>
          </cell>
          <cell r="E341">
            <v>3111</v>
          </cell>
        </row>
        <row r="342">
          <cell r="B342">
            <v>2943</v>
          </cell>
          <cell r="C342">
            <v>1</v>
          </cell>
          <cell r="D342" t="str">
            <v>MARIA JOSE GUILHERME</v>
          </cell>
          <cell r="E342">
            <v>4150</v>
          </cell>
        </row>
        <row r="343">
          <cell r="B343">
            <v>2952</v>
          </cell>
          <cell r="C343">
            <v>1</v>
          </cell>
          <cell r="D343" t="str">
            <v>FILIPE PETRUS B DE FIGUEIREDO</v>
          </cell>
          <cell r="E343">
            <v>1007</v>
          </cell>
        </row>
        <row r="344">
          <cell r="B344">
            <v>2962</v>
          </cell>
          <cell r="C344">
            <v>59</v>
          </cell>
          <cell r="D344" t="str">
            <v>GYSELLE SANTOS AZEVEDO</v>
          </cell>
          <cell r="E344">
            <v>2252</v>
          </cell>
        </row>
        <row r="345">
          <cell r="B345">
            <v>2967</v>
          </cell>
          <cell r="C345">
            <v>1</v>
          </cell>
          <cell r="D345" t="str">
            <v>ALBERT ROCHA DE OLIVEIRA</v>
          </cell>
          <cell r="E345">
            <v>1072</v>
          </cell>
        </row>
        <row r="346">
          <cell r="B346">
            <v>2969</v>
          </cell>
          <cell r="C346">
            <v>1</v>
          </cell>
          <cell r="D346" t="str">
            <v>LEYRIANE TELMA V FARIAS</v>
          </cell>
          <cell r="E346">
            <v>1161</v>
          </cell>
        </row>
        <row r="347">
          <cell r="B347">
            <v>2970</v>
          </cell>
          <cell r="C347">
            <v>3</v>
          </cell>
          <cell r="D347" t="str">
            <v>DAYANE M VALENCA DE OLIVEIRA</v>
          </cell>
          <cell r="E347">
            <v>2202</v>
          </cell>
        </row>
        <row r="348">
          <cell r="B348">
            <v>2971</v>
          </cell>
          <cell r="C348">
            <v>51</v>
          </cell>
          <cell r="D348" t="str">
            <v>LETYCIA THAISA V FARIAS</v>
          </cell>
          <cell r="E348">
            <v>2238</v>
          </cell>
        </row>
        <row r="349">
          <cell r="B349">
            <v>2973</v>
          </cell>
          <cell r="C349">
            <v>10</v>
          </cell>
          <cell r="D349" t="str">
            <v>ELDERSON GOMES DA CUNHA</v>
          </cell>
          <cell r="E349">
            <v>2207</v>
          </cell>
        </row>
        <row r="350">
          <cell r="B350">
            <v>2974</v>
          </cell>
          <cell r="C350">
            <v>10</v>
          </cell>
          <cell r="D350" t="str">
            <v>MARCELO DIEDERICHS PRATES</v>
          </cell>
          <cell r="E350">
            <v>2207</v>
          </cell>
        </row>
        <row r="351">
          <cell r="B351">
            <v>2977</v>
          </cell>
          <cell r="C351">
            <v>23</v>
          </cell>
          <cell r="D351" t="str">
            <v>VENILTON CARLOS M CARDOSO</v>
          </cell>
          <cell r="E351">
            <v>2217</v>
          </cell>
        </row>
        <row r="352">
          <cell r="B352">
            <v>2978</v>
          </cell>
          <cell r="C352">
            <v>23</v>
          </cell>
          <cell r="D352" t="str">
            <v>CARLOS BRUNO GOMES MACEDO</v>
          </cell>
          <cell r="E352">
            <v>2217</v>
          </cell>
        </row>
        <row r="353">
          <cell r="B353">
            <v>2982</v>
          </cell>
          <cell r="C353">
            <v>1</v>
          </cell>
          <cell r="D353" t="str">
            <v>CINTIA MARIA LEITE DO N AVELAR</v>
          </cell>
          <cell r="E353">
            <v>1181</v>
          </cell>
        </row>
        <row r="354">
          <cell r="B354">
            <v>2983</v>
          </cell>
          <cell r="C354">
            <v>1</v>
          </cell>
          <cell r="D354" t="str">
            <v>EMILLY INOCENCIO DA SILVA</v>
          </cell>
          <cell r="E354">
            <v>1181</v>
          </cell>
        </row>
        <row r="355">
          <cell r="B355">
            <v>2988</v>
          </cell>
          <cell r="C355">
            <v>1</v>
          </cell>
          <cell r="D355" t="str">
            <v>GERALDO CRISTOVAO DE O FILHO</v>
          </cell>
          <cell r="E355">
            <v>1131</v>
          </cell>
        </row>
        <row r="356">
          <cell r="B356">
            <v>2990</v>
          </cell>
          <cell r="C356">
            <v>1</v>
          </cell>
          <cell r="D356" t="str">
            <v>ANA CRISTINA DA SILVA</v>
          </cell>
          <cell r="E356">
            <v>1142</v>
          </cell>
        </row>
        <row r="357">
          <cell r="B357">
            <v>2991</v>
          </cell>
          <cell r="C357">
            <v>1</v>
          </cell>
          <cell r="D357" t="str">
            <v>MARILENE ARRUDA DE BARROS</v>
          </cell>
          <cell r="E357">
            <v>1142</v>
          </cell>
        </row>
        <row r="358">
          <cell r="B358">
            <v>2995</v>
          </cell>
          <cell r="C358">
            <v>1</v>
          </cell>
          <cell r="D358" t="str">
            <v>FLAVIELLE MARTINS DE MELO</v>
          </cell>
          <cell r="E358">
            <v>1071</v>
          </cell>
        </row>
        <row r="359">
          <cell r="B359">
            <v>2996</v>
          </cell>
          <cell r="C359">
            <v>1</v>
          </cell>
          <cell r="D359" t="str">
            <v>LUCIANO BARROS COSTA</v>
          </cell>
          <cell r="E359">
            <v>1151</v>
          </cell>
        </row>
        <row r="360">
          <cell r="B360">
            <v>2997</v>
          </cell>
          <cell r="C360">
            <v>1</v>
          </cell>
          <cell r="D360" t="str">
            <v>LUIZA BEATRIZ DE M SANTOS</v>
          </cell>
          <cell r="E360">
            <v>1072</v>
          </cell>
        </row>
        <row r="361">
          <cell r="B361">
            <v>2998</v>
          </cell>
          <cell r="C361">
            <v>1</v>
          </cell>
          <cell r="D361" t="str">
            <v>MIGUEL WILSON REGUEIRA RIBEIRO</v>
          </cell>
          <cell r="E361">
            <v>4170</v>
          </cell>
        </row>
        <row r="362">
          <cell r="B362">
            <v>3000</v>
          </cell>
          <cell r="C362">
            <v>1</v>
          </cell>
          <cell r="D362" t="str">
            <v>JOAO VITOR LIMA DA SILVA</v>
          </cell>
          <cell r="E362">
            <v>1072</v>
          </cell>
        </row>
        <row r="363">
          <cell r="B363">
            <v>3003</v>
          </cell>
          <cell r="C363">
            <v>1</v>
          </cell>
          <cell r="D363" t="str">
            <v>CAETANO SILVA DIAS</v>
          </cell>
          <cell r="E363">
            <v>1141</v>
          </cell>
        </row>
        <row r="364">
          <cell r="B364">
            <v>3004</v>
          </cell>
          <cell r="C364">
            <v>1</v>
          </cell>
          <cell r="D364" t="str">
            <v>ITHALO IGOR DANTAS E SILVA</v>
          </cell>
          <cell r="E364">
            <v>1141</v>
          </cell>
        </row>
        <row r="365">
          <cell r="B365">
            <v>3012</v>
          </cell>
          <cell r="C365">
            <v>1</v>
          </cell>
          <cell r="D365" t="str">
            <v>ESTELA FELIPE DE OLIVEIRA</v>
          </cell>
          <cell r="E365">
            <v>4171</v>
          </cell>
        </row>
        <row r="366">
          <cell r="B366">
            <v>3015</v>
          </cell>
          <cell r="C366">
            <v>1</v>
          </cell>
          <cell r="D366" t="str">
            <v>MARIA DANIELLE DE SOUZA SANTOS</v>
          </cell>
          <cell r="E366">
            <v>4172</v>
          </cell>
        </row>
        <row r="367">
          <cell r="B367">
            <v>3016</v>
          </cell>
          <cell r="C367">
            <v>1</v>
          </cell>
          <cell r="D367" t="str">
            <v>MARIANA SILVA MONTEIRO</v>
          </cell>
          <cell r="E367">
            <v>4171</v>
          </cell>
        </row>
        <row r="368">
          <cell r="B368">
            <v>3019</v>
          </cell>
          <cell r="C368">
            <v>1</v>
          </cell>
          <cell r="D368" t="str">
            <v>SUIANNE P PASSOS B MONTEIRO</v>
          </cell>
          <cell r="E368">
            <v>4171</v>
          </cell>
        </row>
        <row r="369">
          <cell r="B369">
            <v>3020</v>
          </cell>
          <cell r="C369">
            <v>1</v>
          </cell>
          <cell r="D369" t="str">
            <v>GIVANICE MARIA MACHADO</v>
          </cell>
          <cell r="E369">
            <v>2102</v>
          </cell>
        </row>
        <row r="370">
          <cell r="B370">
            <v>3023</v>
          </cell>
          <cell r="C370">
            <v>3</v>
          </cell>
          <cell r="D370" t="str">
            <v>SERGIO ARAUJO DE OLIVEIRA</v>
          </cell>
          <cell r="E370">
            <v>2202</v>
          </cell>
        </row>
        <row r="371">
          <cell r="B371">
            <v>3025</v>
          </cell>
          <cell r="C371">
            <v>3</v>
          </cell>
          <cell r="D371" t="str">
            <v>MARIANA KAROLYNE G DE SOUZA</v>
          </cell>
          <cell r="E371">
            <v>2202</v>
          </cell>
        </row>
        <row r="372">
          <cell r="B372">
            <v>3027</v>
          </cell>
          <cell r="C372">
            <v>48</v>
          </cell>
          <cell r="D372" t="str">
            <v>MARILIA MILENA R PIRES</v>
          </cell>
          <cell r="E372">
            <v>2242</v>
          </cell>
        </row>
        <row r="373">
          <cell r="B373">
            <v>3028</v>
          </cell>
          <cell r="C373">
            <v>1</v>
          </cell>
          <cell r="D373" t="str">
            <v>KATIA RAQUEL DE A OLIVEIRA</v>
          </cell>
          <cell r="E373">
            <v>1073</v>
          </cell>
        </row>
        <row r="374">
          <cell r="B374">
            <v>3029</v>
          </cell>
          <cell r="C374">
            <v>51</v>
          </cell>
          <cell r="D374" t="str">
            <v>RISOALDO DUARTE DA S JUNIOR</v>
          </cell>
          <cell r="E374">
            <v>2238</v>
          </cell>
        </row>
        <row r="375">
          <cell r="B375">
            <v>3031</v>
          </cell>
          <cell r="C375">
            <v>1</v>
          </cell>
          <cell r="D375" t="str">
            <v>DENNYS LAPENDA FAGUNDES</v>
          </cell>
          <cell r="E375">
            <v>1181</v>
          </cell>
        </row>
        <row r="376">
          <cell r="B376">
            <v>3032</v>
          </cell>
          <cell r="C376">
            <v>2</v>
          </cell>
          <cell r="D376" t="str">
            <v>KELEN CRISTINA DE AL F E SILVA</v>
          </cell>
          <cell r="E376">
            <v>2201</v>
          </cell>
        </row>
        <row r="377">
          <cell r="B377">
            <v>3036</v>
          </cell>
          <cell r="C377">
            <v>1</v>
          </cell>
          <cell r="D377" t="str">
            <v>CECILIA REGINA DO N S CABRAL</v>
          </cell>
          <cell r="E377">
            <v>4140</v>
          </cell>
        </row>
        <row r="378">
          <cell r="B378">
            <v>3037</v>
          </cell>
          <cell r="C378">
            <v>1</v>
          </cell>
          <cell r="D378" t="str">
            <v>JADON JORGE OLIVEIRA DA SILVA</v>
          </cell>
          <cell r="E378">
            <v>4140</v>
          </cell>
        </row>
        <row r="379">
          <cell r="B379">
            <v>3039</v>
          </cell>
          <cell r="C379">
            <v>1</v>
          </cell>
          <cell r="D379" t="str">
            <v>CARLOS FREDERICO DOS SANTOS</v>
          </cell>
          <cell r="E379">
            <v>3101</v>
          </cell>
        </row>
        <row r="380">
          <cell r="B380">
            <v>3040</v>
          </cell>
          <cell r="C380">
            <v>1</v>
          </cell>
          <cell r="D380" t="str">
            <v>LORENA ESTHER L M CAVALCANTI</v>
          </cell>
          <cell r="E380">
            <v>3101</v>
          </cell>
        </row>
        <row r="381">
          <cell r="B381">
            <v>3044</v>
          </cell>
          <cell r="C381">
            <v>1</v>
          </cell>
          <cell r="D381" t="str">
            <v>THIANE NASCIMENTO PAIXAO</v>
          </cell>
          <cell r="E381">
            <v>1073</v>
          </cell>
        </row>
        <row r="382">
          <cell r="B382">
            <v>3045</v>
          </cell>
          <cell r="C382">
            <v>37</v>
          </cell>
          <cell r="D382" t="str">
            <v>ANDRE VICTOR RODRIGUES FONSECA</v>
          </cell>
          <cell r="E382">
            <v>2236</v>
          </cell>
        </row>
        <row r="383">
          <cell r="B383">
            <v>3046</v>
          </cell>
          <cell r="C383">
            <v>56</v>
          </cell>
          <cell r="D383" t="str">
            <v>RONALDO GOMINHO BISPO FILHO</v>
          </cell>
          <cell r="E383">
            <v>2247</v>
          </cell>
        </row>
        <row r="384">
          <cell r="B384">
            <v>3047</v>
          </cell>
          <cell r="C384">
            <v>1</v>
          </cell>
          <cell r="D384" t="str">
            <v>SWEET GALLEGHER CAETANO COSTA</v>
          </cell>
          <cell r="E384">
            <v>1120</v>
          </cell>
        </row>
        <row r="385">
          <cell r="B385">
            <v>3049</v>
          </cell>
          <cell r="C385">
            <v>1</v>
          </cell>
          <cell r="D385" t="str">
            <v>DEBORA GUEDES NERES</v>
          </cell>
          <cell r="E385">
            <v>1181</v>
          </cell>
        </row>
        <row r="386">
          <cell r="B386">
            <v>3052</v>
          </cell>
          <cell r="C386">
            <v>1</v>
          </cell>
          <cell r="D386" t="str">
            <v>LEIDIANE CARLA L DE OLIVEIRA</v>
          </cell>
          <cell r="E386">
            <v>1072</v>
          </cell>
        </row>
        <row r="387">
          <cell r="B387">
            <v>3055</v>
          </cell>
          <cell r="C387">
            <v>50</v>
          </cell>
          <cell r="D387" t="str">
            <v>ANA PAULA SABINO L DE SOUZA</v>
          </cell>
          <cell r="E387">
            <v>2239</v>
          </cell>
        </row>
        <row r="388">
          <cell r="B388">
            <v>3057</v>
          </cell>
          <cell r="C388">
            <v>1</v>
          </cell>
          <cell r="D388" t="str">
            <v>YANNE TALITA PEREIRA CALIXTO</v>
          </cell>
          <cell r="E388">
            <v>1074</v>
          </cell>
        </row>
        <row r="389">
          <cell r="B389">
            <v>3061</v>
          </cell>
          <cell r="C389">
            <v>1</v>
          </cell>
          <cell r="D389" t="str">
            <v>JOAO VICTOR RIBEIRO</v>
          </cell>
          <cell r="E389">
            <v>4140</v>
          </cell>
        </row>
        <row r="390">
          <cell r="B390">
            <v>3062</v>
          </cell>
          <cell r="C390">
            <v>1</v>
          </cell>
          <cell r="D390" t="str">
            <v>GRAZIELE MARIA DA SILVA</v>
          </cell>
          <cell r="E390">
            <v>4172</v>
          </cell>
        </row>
        <row r="391">
          <cell r="B391">
            <v>3063</v>
          </cell>
          <cell r="C391">
            <v>1</v>
          </cell>
          <cell r="D391" t="str">
            <v>DEYBISON AFONSO PEREIRA</v>
          </cell>
          <cell r="E391">
            <v>1005</v>
          </cell>
        </row>
        <row r="392">
          <cell r="B392">
            <v>3066</v>
          </cell>
          <cell r="C392">
            <v>1</v>
          </cell>
          <cell r="D392" t="str">
            <v>GENIVAL F DA SILVA JUNIOR</v>
          </cell>
          <cell r="E392">
            <v>1162</v>
          </cell>
        </row>
        <row r="393">
          <cell r="B393">
            <v>3067</v>
          </cell>
          <cell r="C393">
            <v>1</v>
          </cell>
          <cell r="D393" t="str">
            <v>EMANUELA AMELIA DE A  AGUIAR</v>
          </cell>
          <cell r="E393">
            <v>1171</v>
          </cell>
        </row>
        <row r="394">
          <cell r="B394">
            <v>3069</v>
          </cell>
          <cell r="C394">
            <v>51</v>
          </cell>
          <cell r="D394" t="str">
            <v>ANDRE LUIS MOTA PIRES</v>
          </cell>
          <cell r="E394">
            <v>2238</v>
          </cell>
        </row>
        <row r="395">
          <cell r="B395">
            <v>3080</v>
          </cell>
          <cell r="C395">
            <v>1</v>
          </cell>
          <cell r="D395" t="str">
            <v>ALICE JULIANA X DE PONTES</v>
          </cell>
          <cell r="E395">
            <v>1120</v>
          </cell>
        </row>
        <row r="396">
          <cell r="B396">
            <v>3081</v>
          </cell>
          <cell r="C396">
            <v>1</v>
          </cell>
          <cell r="D396" t="str">
            <v>MAILTON NOBRE DE MEDEIROS</v>
          </cell>
          <cell r="E396">
            <v>1150</v>
          </cell>
        </row>
        <row r="397">
          <cell r="B397">
            <v>3084</v>
          </cell>
          <cell r="C397">
            <v>1</v>
          </cell>
          <cell r="D397" t="str">
            <v>NATHALIA V DE A ITAPARICA</v>
          </cell>
          <cell r="E397">
            <v>1072</v>
          </cell>
        </row>
        <row r="398">
          <cell r="B398">
            <v>3085</v>
          </cell>
          <cell r="C398">
            <v>1</v>
          </cell>
          <cell r="D398" t="str">
            <v>IVO LOURENCO DA SILVA</v>
          </cell>
          <cell r="E398">
            <v>4140</v>
          </cell>
        </row>
        <row r="399">
          <cell r="B399">
            <v>3086</v>
          </cell>
          <cell r="C399">
            <v>3</v>
          </cell>
          <cell r="D399" t="str">
            <v>DIMAS CARDOSO CAMPOS</v>
          </cell>
          <cell r="E399">
            <v>2202</v>
          </cell>
        </row>
        <row r="400">
          <cell r="B400">
            <v>3092</v>
          </cell>
          <cell r="C400">
            <v>1</v>
          </cell>
          <cell r="D400" t="str">
            <v>BETY ANNE DE A S CORDULA</v>
          </cell>
          <cell r="E400">
            <v>4113</v>
          </cell>
        </row>
        <row r="401">
          <cell r="B401">
            <v>3112</v>
          </cell>
          <cell r="C401">
            <v>1</v>
          </cell>
          <cell r="D401" t="str">
            <v>DIEGO SCHMITH OLIVEIRA DE LIMA</v>
          </cell>
          <cell r="E401">
            <v>1120</v>
          </cell>
        </row>
        <row r="402">
          <cell r="B402">
            <v>3113</v>
          </cell>
          <cell r="C402">
            <v>1</v>
          </cell>
          <cell r="D402" t="str">
            <v>CYNTHIA MARIA REGIS SIQUEIRA</v>
          </cell>
          <cell r="E402">
            <v>1071</v>
          </cell>
        </row>
        <row r="403">
          <cell r="B403">
            <v>3132</v>
          </cell>
          <cell r="C403">
            <v>1</v>
          </cell>
          <cell r="D403" t="str">
            <v>TALITA ANDREIA MARTINS GONZAGA</v>
          </cell>
          <cell r="E403">
            <v>1151</v>
          </cell>
        </row>
        <row r="404">
          <cell r="B404">
            <v>3134</v>
          </cell>
          <cell r="C404">
            <v>1</v>
          </cell>
          <cell r="D404" t="str">
            <v>ESTEVAN DE ALMEIDA FALCAO</v>
          </cell>
          <cell r="E404">
            <v>4172</v>
          </cell>
        </row>
        <row r="405">
          <cell r="B405">
            <v>3135</v>
          </cell>
          <cell r="C405">
            <v>1</v>
          </cell>
          <cell r="D405" t="str">
            <v>RAFAEL DE MENEZES E S PIRES</v>
          </cell>
          <cell r="E405">
            <v>4190</v>
          </cell>
        </row>
        <row r="406">
          <cell r="B406">
            <v>3136</v>
          </cell>
          <cell r="C406">
            <v>1</v>
          </cell>
          <cell r="D406" t="str">
            <v>ALEXANDER BEZERRA</v>
          </cell>
          <cell r="E406">
            <v>1193</v>
          </cell>
        </row>
        <row r="407">
          <cell r="B407">
            <v>3137</v>
          </cell>
          <cell r="C407">
            <v>1</v>
          </cell>
          <cell r="D407" t="str">
            <v>JULIANA DE BARROS S LOPES DIAS</v>
          </cell>
          <cell r="E407">
            <v>1171</v>
          </cell>
        </row>
        <row r="408">
          <cell r="B408">
            <v>3138</v>
          </cell>
          <cell r="C408">
            <v>1</v>
          </cell>
          <cell r="D408" t="str">
            <v>MANUELA SILVA DE LIMA B DA PAZ</v>
          </cell>
          <cell r="E408">
            <v>4171</v>
          </cell>
        </row>
        <row r="409">
          <cell r="B409">
            <v>3139</v>
          </cell>
          <cell r="C409">
            <v>1</v>
          </cell>
          <cell r="D409" t="str">
            <v>JOAO ROBERTO  MACHADO ARAUJO</v>
          </cell>
          <cell r="E409">
            <v>4171</v>
          </cell>
        </row>
        <row r="410">
          <cell r="B410">
            <v>3141</v>
          </cell>
          <cell r="C410">
            <v>1</v>
          </cell>
          <cell r="D410" t="str">
            <v>LIVIA QUEIROZ DE OLIVEIRA</v>
          </cell>
          <cell r="E410">
            <v>1073</v>
          </cell>
        </row>
        <row r="411">
          <cell r="B411">
            <v>3147</v>
          </cell>
          <cell r="C411">
            <v>1</v>
          </cell>
          <cell r="D411" t="str">
            <v>ALZENIRA PEREIRA DA SILVA</v>
          </cell>
          <cell r="E411">
            <v>3111</v>
          </cell>
        </row>
        <row r="412">
          <cell r="B412">
            <v>3150</v>
          </cell>
          <cell r="C412">
            <v>1</v>
          </cell>
          <cell r="D412" t="str">
            <v>BRUNA ALVES DE SOUSA</v>
          </cell>
          <cell r="E412">
            <v>3111</v>
          </cell>
        </row>
        <row r="413">
          <cell r="B413">
            <v>3152</v>
          </cell>
          <cell r="C413">
            <v>1</v>
          </cell>
          <cell r="D413" t="str">
            <v>DANIEL CIRILO DOS SANTOS</v>
          </cell>
          <cell r="E413">
            <v>1074</v>
          </cell>
        </row>
        <row r="414">
          <cell r="B414">
            <v>3154</v>
          </cell>
          <cell r="C414">
            <v>1</v>
          </cell>
          <cell r="D414" t="str">
            <v>DANIELLE D O A DE MIRANDA</v>
          </cell>
          <cell r="E414">
            <v>4171</v>
          </cell>
        </row>
        <row r="415">
          <cell r="B415">
            <v>3155</v>
          </cell>
          <cell r="C415">
            <v>1</v>
          </cell>
          <cell r="D415" t="str">
            <v>DANIELLY R C DE LIRA</v>
          </cell>
          <cell r="E415">
            <v>1074</v>
          </cell>
        </row>
        <row r="416">
          <cell r="B416">
            <v>3156</v>
          </cell>
          <cell r="C416">
            <v>1</v>
          </cell>
          <cell r="D416" t="str">
            <v>GILVANEIDE LAURENTINO MARTINS</v>
          </cell>
          <cell r="E416">
            <v>3111</v>
          </cell>
        </row>
        <row r="417">
          <cell r="B417">
            <v>3158</v>
          </cell>
          <cell r="C417">
            <v>1</v>
          </cell>
          <cell r="D417" t="str">
            <v>HYWRE CESAR DE BRITO PINTO</v>
          </cell>
          <cell r="E417">
            <v>4171</v>
          </cell>
        </row>
        <row r="418">
          <cell r="B418">
            <v>3159</v>
          </cell>
          <cell r="C418">
            <v>1</v>
          </cell>
          <cell r="D418" t="str">
            <v>JOSE ELIVELTON G DE OLIVEIRA</v>
          </cell>
          <cell r="E418">
            <v>1074</v>
          </cell>
        </row>
        <row r="419">
          <cell r="B419">
            <v>3160</v>
          </cell>
          <cell r="C419">
            <v>1</v>
          </cell>
          <cell r="D419" t="str">
            <v>LUCIANNA NUNES LIRA</v>
          </cell>
          <cell r="E419">
            <v>4171</v>
          </cell>
        </row>
        <row r="420">
          <cell r="B420">
            <v>3164</v>
          </cell>
          <cell r="C420">
            <v>1</v>
          </cell>
          <cell r="D420" t="str">
            <v>MONIQUE FERRAZ PEREIRA</v>
          </cell>
          <cell r="E420">
            <v>4171</v>
          </cell>
        </row>
        <row r="421">
          <cell r="B421">
            <v>3165</v>
          </cell>
          <cell r="C421">
            <v>1</v>
          </cell>
          <cell r="D421" t="str">
            <v>PATRICIA SERPA PEIXOTO</v>
          </cell>
          <cell r="E421">
            <v>4172</v>
          </cell>
        </row>
        <row r="422">
          <cell r="B422">
            <v>3167</v>
          </cell>
          <cell r="C422">
            <v>1</v>
          </cell>
          <cell r="D422" t="str">
            <v>POLYANA BEZERRA SOUTO SANTOS</v>
          </cell>
          <cell r="E422">
            <v>3111</v>
          </cell>
        </row>
        <row r="423">
          <cell r="B423">
            <v>3169</v>
          </cell>
          <cell r="C423">
            <v>1</v>
          </cell>
          <cell r="D423" t="str">
            <v>RENATA BEZERRA DA SILVA</v>
          </cell>
          <cell r="E423">
            <v>1074</v>
          </cell>
        </row>
        <row r="424">
          <cell r="B424">
            <v>3171</v>
          </cell>
          <cell r="C424">
            <v>1</v>
          </cell>
          <cell r="D424" t="str">
            <v>ROSY KELLY LIMA DA S PIMENTEL</v>
          </cell>
          <cell r="E424">
            <v>4171</v>
          </cell>
        </row>
        <row r="425">
          <cell r="B425">
            <v>3172</v>
          </cell>
          <cell r="C425">
            <v>1</v>
          </cell>
          <cell r="D425" t="str">
            <v>SAVIO BARCELOS DE MELO</v>
          </cell>
          <cell r="E425">
            <v>3111</v>
          </cell>
        </row>
        <row r="426">
          <cell r="B426">
            <v>3175</v>
          </cell>
          <cell r="C426">
            <v>1</v>
          </cell>
          <cell r="D426" t="str">
            <v>VIVIANE SOARES DE JESUS</v>
          </cell>
          <cell r="E426">
            <v>4172</v>
          </cell>
        </row>
        <row r="427">
          <cell r="B427">
            <v>3177</v>
          </cell>
          <cell r="C427">
            <v>1</v>
          </cell>
          <cell r="D427" t="str">
            <v>DEMOSTENES FIGUEIREDO DE SOUSA</v>
          </cell>
          <cell r="E427">
            <v>1074</v>
          </cell>
        </row>
        <row r="428">
          <cell r="B428">
            <v>3178</v>
          </cell>
          <cell r="C428">
            <v>1</v>
          </cell>
          <cell r="D428" t="str">
            <v>HOSANA SUELEM S DE MIRANDA</v>
          </cell>
          <cell r="E428">
            <v>1074</v>
          </cell>
        </row>
        <row r="429">
          <cell r="B429">
            <v>3180</v>
          </cell>
          <cell r="C429">
            <v>1</v>
          </cell>
          <cell r="D429" t="str">
            <v>CAIO CESAR DE A R SILVA</v>
          </cell>
          <cell r="E429">
            <v>3122</v>
          </cell>
        </row>
        <row r="430">
          <cell r="B430">
            <v>3182</v>
          </cell>
          <cell r="C430">
            <v>1</v>
          </cell>
          <cell r="D430" t="str">
            <v>VANELLY FERREIRA DE SOUZA</v>
          </cell>
          <cell r="E430">
            <v>4170</v>
          </cell>
        </row>
        <row r="431">
          <cell r="B431">
            <v>3183</v>
          </cell>
          <cell r="C431">
            <v>1</v>
          </cell>
          <cell r="D431" t="str">
            <v>DALETE VICENTE DE LIMA</v>
          </cell>
          <cell r="E431">
            <v>1181</v>
          </cell>
        </row>
        <row r="432">
          <cell r="B432">
            <v>3194</v>
          </cell>
          <cell r="C432">
            <v>1</v>
          </cell>
          <cell r="D432" t="str">
            <v>ODAYANNA KESSY F MONTEIRO</v>
          </cell>
          <cell r="E432">
            <v>1180</v>
          </cell>
        </row>
        <row r="433">
          <cell r="B433">
            <v>3201</v>
          </cell>
          <cell r="C433">
            <v>1</v>
          </cell>
          <cell r="D433" t="str">
            <v>LUCIENE TORRES GALINDO DE MELO</v>
          </cell>
          <cell r="E433">
            <v>1190</v>
          </cell>
        </row>
        <row r="434">
          <cell r="B434">
            <v>3206</v>
          </cell>
          <cell r="C434">
            <v>1</v>
          </cell>
          <cell r="D434" t="str">
            <v>MARCELO JOSE XIMENES MENELAU</v>
          </cell>
          <cell r="E434">
            <v>1190</v>
          </cell>
        </row>
        <row r="435">
          <cell r="B435">
            <v>3208</v>
          </cell>
          <cell r="C435">
            <v>1</v>
          </cell>
          <cell r="D435" t="str">
            <v>FABIOLA LAPORTE DE A TRINDADE</v>
          </cell>
          <cell r="E435">
            <v>1160</v>
          </cell>
        </row>
        <row r="436">
          <cell r="B436">
            <v>3210</v>
          </cell>
          <cell r="C436">
            <v>1</v>
          </cell>
          <cell r="D436" t="str">
            <v>GILVANIA MARIA DE S MENDES</v>
          </cell>
          <cell r="E436">
            <v>1114</v>
          </cell>
        </row>
        <row r="437">
          <cell r="B437">
            <v>3220</v>
          </cell>
          <cell r="C437">
            <v>1</v>
          </cell>
          <cell r="D437" t="str">
            <v>RENATA RODRIGUES C DE MELO</v>
          </cell>
          <cell r="E437">
            <v>1230</v>
          </cell>
        </row>
        <row r="438">
          <cell r="B438">
            <v>3221</v>
          </cell>
          <cell r="C438">
            <v>1</v>
          </cell>
          <cell r="D438" t="str">
            <v>MARIA ERLANI BARBOSA SILVA</v>
          </cell>
          <cell r="E438">
            <v>1200</v>
          </cell>
        </row>
        <row r="439">
          <cell r="B439">
            <v>3228</v>
          </cell>
          <cell r="C439">
            <v>3</v>
          </cell>
          <cell r="D439" t="str">
            <v>RENATO VELOSO LINO DE OLIVEIRA</v>
          </cell>
          <cell r="E439">
            <v>2202</v>
          </cell>
        </row>
        <row r="440">
          <cell r="B440">
            <v>3229</v>
          </cell>
          <cell r="C440">
            <v>1</v>
          </cell>
          <cell r="D440" t="str">
            <v>WELTON FERNANDES DE PAULA</v>
          </cell>
          <cell r="E440">
            <v>1192</v>
          </cell>
        </row>
        <row r="441">
          <cell r="B441">
            <v>3232</v>
          </cell>
          <cell r="C441">
            <v>1</v>
          </cell>
          <cell r="D441" t="str">
            <v>MARCOS ANTONIO SILVA DE LIMA</v>
          </cell>
          <cell r="E441">
            <v>1192</v>
          </cell>
        </row>
        <row r="442">
          <cell r="B442">
            <v>3233</v>
          </cell>
          <cell r="C442">
            <v>1</v>
          </cell>
          <cell r="D442" t="str">
            <v>MARIANA JOYCE BEZERRA DA SILVA</v>
          </cell>
          <cell r="E442">
            <v>1193</v>
          </cell>
        </row>
        <row r="443">
          <cell r="B443">
            <v>3234</v>
          </cell>
          <cell r="C443">
            <v>1</v>
          </cell>
          <cell r="D443" t="str">
            <v>SANDRO FERREIRA BEZERRA</v>
          </cell>
          <cell r="E443">
            <v>1193</v>
          </cell>
        </row>
        <row r="444">
          <cell r="B444">
            <v>3237</v>
          </cell>
          <cell r="C444">
            <v>1</v>
          </cell>
          <cell r="D444" t="str">
            <v>LIVIA MARIA DE MORAES</v>
          </cell>
          <cell r="E444">
            <v>1193</v>
          </cell>
        </row>
        <row r="445">
          <cell r="B445">
            <v>3241</v>
          </cell>
          <cell r="C445">
            <v>1</v>
          </cell>
          <cell r="D445" t="str">
            <v>EDNALDO LUIZ TRAJANO</v>
          </cell>
          <cell r="E445">
            <v>1192</v>
          </cell>
        </row>
        <row r="446">
          <cell r="B446">
            <v>3242</v>
          </cell>
          <cell r="C446">
            <v>1</v>
          </cell>
          <cell r="D446" t="str">
            <v>CLAUDIO HENRIQUE G DE OLIVEIRA</v>
          </cell>
          <cell r="E446">
            <v>1192</v>
          </cell>
        </row>
        <row r="447">
          <cell r="B447">
            <v>3243</v>
          </cell>
          <cell r="C447">
            <v>1</v>
          </cell>
          <cell r="D447" t="str">
            <v>FLAVIO CLAUDEVAN DE G AMANCIO</v>
          </cell>
          <cell r="E447">
            <v>1000</v>
          </cell>
        </row>
        <row r="448">
          <cell r="B448">
            <v>3245</v>
          </cell>
          <cell r="C448">
            <v>1</v>
          </cell>
          <cell r="D448" t="str">
            <v>EUGENIO PACELLI R DE ARAUJO</v>
          </cell>
          <cell r="E448">
            <v>1101</v>
          </cell>
        </row>
        <row r="449">
          <cell r="B449">
            <v>3247</v>
          </cell>
          <cell r="C449">
            <v>1</v>
          </cell>
          <cell r="D449" t="str">
            <v>LEONARDO ARAUJO PAES BARRETO</v>
          </cell>
          <cell r="E449">
            <v>1000</v>
          </cell>
        </row>
        <row r="450">
          <cell r="B450">
            <v>3249</v>
          </cell>
          <cell r="C450">
            <v>1</v>
          </cell>
          <cell r="D450" t="str">
            <v>LUCIANA MARIA BASTO DE AQUINO</v>
          </cell>
          <cell r="E450">
            <v>2200</v>
          </cell>
        </row>
        <row r="451">
          <cell r="B451">
            <v>3250</v>
          </cell>
          <cell r="C451">
            <v>1</v>
          </cell>
          <cell r="D451" t="str">
            <v>GERMANA DE MELO LOBO FREIRE</v>
          </cell>
          <cell r="E451">
            <v>1031</v>
          </cell>
        </row>
        <row r="452">
          <cell r="B452">
            <v>3256</v>
          </cell>
          <cell r="C452">
            <v>1</v>
          </cell>
          <cell r="D452" t="str">
            <v>JOAO ALFREDO SOARES DE AVELLAR</v>
          </cell>
          <cell r="E452">
            <v>1130</v>
          </cell>
        </row>
        <row r="453">
          <cell r="B453">
            <v>3258</v>
          </cell>
          <cell r="C453">
            <v>1</v>
          </cell>
          <cell r="D453" t="str">
            <v>TIAGO CHAVIER GONCALVES</v>
          </cell>
          <cell r="E453">
            <v>4130</v>
          </cell>
        </row>
        <row r="454">
          <cell r="B454">
            <v>3260</v>
          </cell>
          <cell r="C454">
            <v>1</v>
          </cell>
          <cell r="D454" t="str">
            <v>LAMARTINE LYRA CRUZ</v>
          </cell>
          <cell r="E454">
            <v>1150</v>
          </cell>
        </row>
        <row r="455">
          <cell r="B455">
            <v>3261</v>
          </cell>
          <cell r="C455">
            <v>1</v>
          </cell>
          <cell r="D455" t="str">
            <v>JOSE EDUARDO GUEDES DE ANDRADE</v>
          </cell>
          <cell r="E455">
            <v>1120</v>
          </cell>
        </row>
        <row r="456">
          <cell r="B456">
            <v>3263</v>
          </cell>
          <cell r="C456">
            <v>1</v>
          </cell>
          <cell r="D456" t="str">
            <v>ANA CECILIA DE SENA T SOUZA</v>
          </cell>
          <cell r="E456">
            <v>1032</v>
          </cell>
        </row>
        <row r="457">
          <cell r="B457">
            <v>3278</v>
          </cell>
          <cell r="C457">
            <v>1</v>
          </cell>
          <cell r="D457" t="str">
            <v>FILIPE JOSE C F AMORIM</v>
          </cell>
          <cell r="E457">
            <v>1162</v>
          </cell>
        </row>
        <row r="458">
          <cell r="B458">
            <v>3281</v>
          </cell>
          <cell r="C458">
            <v>1</v>
          </cell>
          <cell r="D458" t="str">
            <v>PAULO AUGUSTO DA SILVA</v>
          </cell>
          <cell r="E458">
            <v>1193</v>
          </cell>
        </row>
        <row r="459">
          <cell r="B459">
            <v>3283</v>
          </cell>
          <cell r="C459">
            <v>1</v>
          </cell>
          <cell r="D459" t="str">
            <v>MANUELA A DE SENA L VENTURA</v>
          </cell>
          <cell r="E459">
            <v>1220</v>
          </cell>
        </row>
        <row r="460">
          <cell r="B460">
            <v>3287</v>
          </cell>
          <cell r="C460">
            <v>1</v>
          </cell>
          <cell r="D460" t="str">
            <v>FABIO HENRIQUE IZAIAS D MACEDO</v>
          </cell>
          <cell r="E460">
            <v>2100</v>
          </cell>
        </row>
        <row r="461">
          <cell r="B461">
            <v>3289</v>
          </cell>
          <cell r="C461">
            <v>1</v>
          </cell>
          <cell r="D461" t="str">
            <v>JOSE NIVALDO BRAYNER DE ARAUJO</v>
          </cell>
          <cell r="E461">
            <v>1100</v>
          </cell>
        </row>
        <row r="462">
          <cell r="B462">
            <v>3295</v>
          </cell>
          <cell r="C462">
            <v>1</v>
          </cell>
          <cell r="D462" t="str">
            <v>NADIELLY LAYSSA DE LIMA SILVA</v>
          </cell>
          <cell r="E462">
            <v>1162</v>
          </cell>
        </row>
        <row r="463">
          <cell r="B463">
            <v>3304</v>
          </cell>
          <cell r="C463">
            <v>1</v>
          </cell>
          <cell r="D463" t="str">
            <v>CARLOS ALBERTO DE ARAUJO FILHO</v>
          </cell>
          <cell r="E463">
            <v>1150</v>
          </cell>
        </row>
        <row r="464">
          <cell r="B464">
            <v>3312</v>
          </cell>
          <cell r="C464">
            <v>1</v>
          </cell>
          <cell r="D464" t="str">
            <v>DIMAS PEREIRA DANTAS</v>
          </cell>
          <cell r="E464">
            <v>2001</v>
          </cell>
        </row>
        <row r="465">
          <cell r="B465">
            <v>3314</v>
          </cell>
          <cell r="C465">
            <v>1</v>
          </cell>
          <cell r="D465" t="str">
            <v>LUIZ ANTONIO GRANJA DE MENEZES</v>
          </cell>
          <cell r="E465">
            <v>1190</v>
          </cell>
        </row>
        <row r="466">
          <cell r="B466">
            <v>3316</v>
          </cell>
          <cell r="C466">
            <v>1</v>
          </cell>
          <cell r="D466" t="str">
            <v>MAYARA CRISTINA NUNES DE LIRA</v>
          </cell>
          <cell r="E466">
            <v>1120</v>
          </cell>
        </row>
        <row r="467">
          <cell r="B467">
            <v>3317</v>
          </cell>
          <cell r="C467">
            <v>1</v>
          </cell>
          <cell r="D467" t="str">
            <v>KATIA CRISTINA B DA SILVA</v>
          </cell>
          <cell r="E467">
            <v>1141</v>
          </cell>
        </row>
        <row r="468">
          <cell r="B468">
            <v>3319</v>
          </cell>
          <cell r="C468">
            <v>1</v>
          </cell>
          <cell r="D468" t="str">
            <v>MARIA EMILIA DE A S E SILVA</v>
          </cell>
          <cell r="E468">
            <v>1190</v>
          </cell>
        </row>
        <row r="469">
          <cell r="B469">
            <v>3322</v>
          </cell>
          <cell r="C469">
            <v>1</v>
          </cell>
          <cell r="D469" t="str">
            <v>JOSEFINA DA SILVA RODRIGUES</v>
          </cell>
          <cell r="E469">
            <v>1181</v>
          </cell>
        </row>
        <row r="470">
          <cell r="B470">
            <v>3324</v>
          </cell>
          <cell r="C470">
            <v>1</v>
          </cell>
          <cell r="D470" t="str">
            <v>ANDRE LUIZ DE MOURA MELO</v>
          </cell>
          <cell r="E470">
            <v>1031</v>
          </cell>
        </row>
        <row r="471">
          <cell r="B471">
            <v>3325</v>
          </cell>
          <cell r="C471">
            <v>1</v>
          </cell>
          <cell r="D471" t="str">
            <v>MANOEL DE LIMA BARBOSA</v>
          </cell>
          <cell r="E471">
            <v>1140</v>
          </cell>
        </row>
        <row r="472">
          <cell r="B472">
            <v>3327</v>
          </cell>
          <cell r="C472">
            <v>1</v>
          </cell>
          <cell r="D472" t="str">
            <v>NATALIA DOURADO DA FONTE</v>
          </cell>
          <cell r="E472">
            <v>1170</v>
          </cell>
        </row>
        <row r="473">
          <cell r="B473">
            <v>3328</v>
          </cell>
          <cell r="C473">
            <v>1</v>
          </cell>
          <cell r="D473" t="str">
            <v>VINICIUS JOSE OLIVEIRA D SOUSA</v>
          </cell>
          <cell r="E473">
            <v>1110</v>
          </cell>
        </row>
        <row r="474">
          <cell r="B474">
            <v>3329</v>
          </cell>
          <cell r="C474">
            <v>1</v>
          </cell>
          <cell r="D474" t="str">
            <v>KLEBIA VIEIRA SANTOS DE LEMOS</v>
          </cell>
          <cell r="E474">
            <v>1000</v>
          </cell>
        </row>
        <row r="475">
          <cell r="B475">
            <v>3333</v>
          </cell>
          <cell r="C475">
            <v>1</v>
          </cell>
          <cell r="D475" t="str">
            <v>JOSE HIGO MARQUES RENER</v>
          </cell>
          <cell r="E475">
            <v>3111</v>
          </cell>
        </row>
        <row r="476">
          <cell r="B476">
            <v>3336</v>
          </cell>
          <cell r="C476">
            <v>1</v>
          </cell>
          <cell r="D476" t="str">
            <v>MICHELLI HELENA LIMA DA SILVA</v>
          </cell>
          <cell r="E476">
            <v>3111</v>
          </cell>
        </row>
        <row r="477">
          <cell r="B477">
            <v>3338</v>
          </cell>
          <cell r="C477">
            <v>1</v>
          </cell>
          <cell r="D477" t="str">
            <v>IAN THIAGO DE LIMA BARBOSA</v>
          </cell>
          <cell r="E477">
            <v>1050</v>
          </cell>
        </row>
        <row r="478">
          <cell r="B478">
            <v>3339</v>
          </cell>
          <cell r="C478">
            <v>1</v>
          </cell>
          <cell r="D478" t="str">
            <v>ANA CAROLINA CALLAND ROSA</v>
          </cell>
          <cell r="E478">
            <v>2100</v>
          </cell>
        </row>
        <row r="479">
          <cell r="B479">
            <v>3340</v>
          </cell>
          <cell r="C479">
            <v>1</v>
          </cell>
          <cell r="D479" t="str">
            <v>SANDRO MARQUES TEIXEIRA</v>
          </cell>
          <cell r="E479">
            <v>1210</v>
          </cell>
        </row>
        <row r="480">
          <cell r="B480">
            <v>3341</v>
          </cell>
          <cell r="C480">
            <v>1</v>
          </cell>
          <cell r="D480" t="str">
            <v>JOSE VICTOR M A BARBOSA</v>
          </cell>
          <cell r="E480">
            <v>2200</v>
          </cell>
        </row>
        <row r="481">
          <cell r="B481">
            <v>3343</v>
          </cell>
          <cell r="C481">
            <v>1</v>
          </cell>
          <cell r="D481" t="str">
            <v>MARCELO MONTEIRO DE C. FILHO</v>
          </cell>
          <cell r="E481">
            <v>1080</v>
          </cell>
        </row>
        <row r="482">
          <cell r="B482">
            <v>3344</v>
          </cell>
          <cell r="C482">
            <v>1</v>
          </cell>
          <cell r="D482" t="str">
            <v>JEANE DE ALMEIDA C REVOREDO</v>
          </cell>
          <cell r="E482">
            <v>3111</v>
          </cell>
        </row>
        <row r="483">
          <cell r="B483">
            <v>3345</v>
          </cell>
          <cell r="C483">
            <v>1</v>
          </cell>
          <cell r="D483" t="str">
            <v>ELIZABETE BARBOSA W D OLIVEIRA</v>
          </cell>
          <cell r="E483">
            <v>3111</v>
          </cell>
        </row>
        <row r="484">
          <cell r="B484">
            <v>3346</v>
          </cell>
          <cell r="C484">
            <v>1</v>
          </cell>
          <cell r="D484" t="str">
            <v>EMANOELLA RAFAELA D S A SILVA</v>
          </cell>
          <cell r="E484">
            <v>3111</v>
          </cell>
        </row>
        <row r="485">
          <cell r="B485">
            <v>3348</v>
          </cell>
          <cell r="C485">
            <v>1</v>
          </cell>
          <cell r="D485" t="str">
            <v>KARLA FERREIRA DA SILVA</v>
          </cell>
          <cell r="E485">
            <v>3111</v>
          </cell>
        </row>
        <row r="486">
          <cell r="B486">
            <v>3349</v>
          </cell>
          <cell r="C486">
            <v>1</v>
          </cell>
          <cell r="D486" t="str">
            <v>NILZA PEREIRA DA SILVA</v>
          </cell>
          <cell r="E486">
            <v>3111</v>
          </cell>
        </row>
        <row r="487">
          <cell r="B487">
            <v>3351</v>
          </cell>
          <cell r="C487">
            <v>1</v>
          </cell>
          <cell r="D487" t="str">
            <v>SIMONE ARAUJO DE ALMEIDA</v>
          </cell>
          <cell r="E487">
            <v>3111</v>
          </cell>
        </row>
        <row r="488">
          <cell r="B488">
            <v>3352</v>
          </cell>
          <cell r="C488">
            <v>1</v>
          </cell>
          <cell r="D488" t="str">
            <v>CARLA SABRINA DE FREITAS LIMA</v>
          </cell>
          <cell r="E488">
            <v>1141</v>
          </cell>
        </row>
        <row r="489">
          <cell r="B489">
            <v>3353</v>
          </cell>
          <cell r="C489">
            <v>1</v>
          </cell>
          <cell r="D489" t="str">
            <v>LUCIO ANDRE DA SILVA</v>
          </cell>
          <cell r="E489">
            <v>3111</v>
          </cell>
        </row>
        <row r="490">
          <cell r="B490">
            <v>3354</v>
          </cell>
          <cell r="C490">
            <v>1</v>
          </cell>
          <cell r="D490" t="str">
            <v>ADRIANA BASILIO DA SILVA</v>
          </cell>
          <cell r="E490">
            <v>3111</v>
          </cell>
        </row>
        <row r="491">
          <cell r="B491">
            <v>3355</v>
          </cell>
          <cell r="C491">
            <v>1</v>
          </cell>
          <cell r="D491" t="str">
            <v>ANA CAROLINE GOMES PEREIRA</v>
          </cell>
          <cell r="E491">
            <v>3111</v>
          </cell>
        </row>
        <row r="492">
          <cell r="B492">
            <v>3356</v>
          </cell>
          <cell r="C492">
            <v>1</v>
          </cell>
          <cell r="D492" t="str">
            <v>MARIA GABRIELLY DE S SANTOS</v>
          </cell>
          <cell r="E492">
            <v>4171</v>
          </cell>
        </row>
        <row r="493">
          <cell r="B493">
            <v>3358</v>
          </cell>
          <cell r="C493">
            <v>1</v>
          </cell>
          <cell r="D493" t="str">
            <v>SERGIO LUIZ DE NORONHA</v>
          </cell>
          <cell r="E493">
            <v>1200</v>
          </cell>
        </row>
        <row r="494">
          <cell r="B494">
            <v>3359</v>
          </cell>
          <cell r="C494">
            <v>1</v>
          </cell>
          <cell r="D494" t="str">
            <v>ALICE ANA BARBOSA ROSENDO</v>
          </cell>
          <cell r="E494">
            <v>1080</v>
          </cell>
        </row>
        <row r="495">
          <cell r="B495">
            <v>3361</v>
          </cell>
          <cell r="C495">
            <v>1</v>
          </cell>
          <cell r="D495" t="str">
            <v>DANIELLY C. DO NASCIMENTO</v>
          </cell>
          <cell r="E495">
            <v>1080</v>
          </cell>
        </row>
        <row r="496">
          <cell r="B496">
            <v>3362</v>
          </cell>
          <cell r="C496">
            <v>1</v>
          </cell>
          <cell r="D496" t="str">
            <v>LEANDRA NASCIMENTO ESTEFANIO</v>
          </cell>
          <cell r="E496">
            <v>1162</v>
          </cell>
        </row>
        <row r="497">
          <cell r="B497">
            <v>3363</v>
          </cell>
          <cell r="C497">
            <v>1</v>
          </cell>
          <cell r="D497" t="str">
            <v>MARIA JULIA R C DE OLIVEIRA</v>
          </cell>
          <cell r="E497">
            <v>1080</v>
          </cell>
        </row>
        <row r="498">
          <cell r="B498">
            <v>3364</v>
          </cell>
          <cell r="C498">
            <v>1</v>
          </cell>
          <cell r="D498" t="str">
            <v>ADRIANO JOSE MARTINS DA SILVA</v>
          </cell>
          <cell r="E498">
            <v>3111</v>
          </cell>
        </row>
        <row r="499">
          <cell r="B499">
            <v>3365</v>
          </cell>
          <cell r="C499">
            <v>1</v>
          </cell>
          <cell r="D499" t="str">
            <v>ANA LUIZA VELOSO DE O L COSTA</v>
          </cell>
          <cell r="E499">
            <v>1007</v>
          </cell>
        </row>
        <row r="500">
          <cell r="B500">
            <v>3366</v>
          </cell>
          <cell r="C500">
            <v>1</v>
          </cell>
          <cell r="D500" t="str">
            <v>JOSE RICARDO OLIVEIRA CHAGAS</v>
          </cell>
          <cell r="E500">
            <v>1006</v>
          </cell>
        </row>
        <row r="501">
          <cell r="B501">
            <v>3367</v>
          </cell>
          <cell r="C501">
            <v>1</v>
          </cell>
          <cell r="D501" t="str">
            <v>ROBERTA BARBOSA  DE A PACHECO</v>
          </cell>
          <cell r="E501">
            <v>1007</v>
          </cell>
        </row>
        <row r="502">
          <cell r="B502">
            <v>3370</v>
          </cell>
          <cell r="C502">
            <v>1</v>
          </cell>
          <cell r="D502" t="str">
            <v>LITIO TADEU C R  DOS SANTOS</v>
          </cell>
          <cell r="E502">
            <v>1201</v>
          </cell>
        </row>
        <row r="503">
          <cell r="B503">
            <v>3371</v>
          </cell>
          <cell r="C503">
            <v>1</v>
          </cell>
          <cell r="D503" t="str">
            <v>BIANCA DE CASTRO ALMEIDA</v>
          </cell>
          <cell r="E503">
            <v>1130</v>
          </cell>
        </row>
        <row r="504">
          <cell r="B504">
            <v>3373</v>
          </cell>
          <cell r="C504">
            <v>1</v>
          </cell>
          <cell r="D504" t="str">
            <v>LEANDRO RAMOS M DE ANDRADE</v>
          </cell>
          <cell r="E504">
            <v>1004</v>
          </cell>
        </row>
        <row r="505">
          <cell r="B505">
            <v>3374</v>
          </cell>
          <cell r="C505">
            <v>1</v>
          </cell>
          <cell r="D505" t="str">
            <v>VERANUBIA MARIA LIMA SILVA</v>
          </cell>
          <cell r="E505">
            <v>1006</v>
          </cell>
        </row>
        <row r="506">
          <cell r="B506">
            <v>3375</v>
          </cell>
          <cell r="C506">
            <v>1</v>
          </cell>
          <cell r="D506" t="str">
            <v>LETICIA LIRA DE SOUSA</v>
          </cell>
          <cell r="E506">
            <v>2200</v>
          </cell>
        </row>
        <row r="507">
          <cell r="B507">
            <v>3376</v>
          </cell>
          <cell r="C507">
            <v>1</v>
          </cell>
          <cell r="D507" t="str">
            <v>SILVIA LUIZA DE SOUZA E SILVA</v>
          </cell>
          <cell r="E507">
            <v>3111</v>
          </cell>
        </row>
        <row r="508">
          <cell r="B508">
            <v>8249</v>
          </cell>
          <cell r="C508">
            <v>1</v>
          </cell>
          <cell r="D508" t="str">
            <v>SELMA BEZERRA DE CARVALHO</v>
          </cell>
          <cell r="E508">
            <v>1000</v>
          </cell>
        </row>
      </sheetData>
      <sheetData sheetId="2">
        <row r="1">
          <cell r="A1" t="str">
            <v>CTT</v>
          </cell>
          <cell r="B1">
            <v>0</v>
          </cell>
        </row>
        <row r="3">
          <cell r="A3" t="str">
            <v>C Custo</v>
          </cell>
          <cell r="B3" t="str">
            <v>Desc Moeda 1</v>
          </cell>
        </row>
        <row r="4">
          <cell r="A4">
            <v>1</v>
          </cell>
          <cell r="B4" t="str">
            <v>DESPESAS ADMINISTRATIVAS</v>
          </cell>
        </row>
        <row r="5">
          <cell r="A5">
            <v>1000</v>
          </cell>
          <cell r="B5" t="str">
            <v>PRES- PRESIDENCIA</v>
          </cell>
        </row>
        <row r="6">
          <cell r="A6">
            <v>1002</v>
          </cell>
          <cell r="B6" t="str">
            <v>ADMINISTRACAO E CONSELHO FISCAL</v>
          </cell>
        </row>
        <row r="7">
          <cell r="A7">
            <v>1003</v>
          </cell>
          <cell r="B7" t="str">
            <v>PGI- PLANO DE GESTAO INTEGRADA</v>
          </cell>
        </row>
        <row r="8">
          <cell r="A8">
            <v>1004</v>
          </cell>
          <cell r="B8" t="str">
            <v>COGOV - COORDENADORIA DE GOVERNANCA CORP</v>
          </cell>
        </row>
        <row r="9">
          <cell r="A9">
            <v>1005</v>
          </cell>
          <cell r="B9" t="str">
            <v>PESSOAL A DISPOSICAO/BENEFICIO</v>
          </cell>
        </row>
        <row r="10">
          <cell r="A10">
            <v>1006</v>
          </cell>
          <cell r="B10" t="str">
            <v>COAUD - COORDENADORIA DE AUDITORIA INTER</v>
          </cell>
        </row>
        <row r="11">
          <cell r="A11">
            <v>1007</v>
          </cell>
          <cell r="B11" t="str">
            <v>COCGC - COORDENADORIA DE COMPLIANCE, GES</v>
          </cell>
        </row>
        <row r="12">
          <cell r="A12">
            <v>1010</v>
          </cell>
          <cell r="B12" t="str">
            <v>ASSES-ASSESSORIA</v>
          </cell>
        </row>
        <row r="13">
          <cell r="A13">
            <v>1020</v>
          </cell>
          <cell r="B13" t="str">
            <v>CPL- COMISSAO PERMANENTE DE LICITACAO</v>
          </cell>
        </row>
        <row r="14">
          <cell r="A14">
            <v>1030</v>
          </cell>
          <cell r="B14" t="str">
            <v>COJUR- COORDENADORIA JURIDICA</v>
          </cell>
        </row>
        <row r="15">
          <cell r="A15">
            <v>1031</v>
          </cell>
          <cell r="B15" t="str">
            <v>SUJUR - SUPERINTENDENTE JURIDICO</v>
          </cell>
        </row>
        <row r="16">
          <cell r="A16">
            <v>1032</v>
          </cell>
          <cell r="B16" t="str">
            <v>COTRAT - COORDENADORIA DE CONTRATOS</v>
          </cell>
        </row>
        <row r="17">
          <cell r="A17">
            <v>1040</v>
          </cell>
          <cell r="B17" t="str">
            <v>COPRE- COORDENADORIA DE PROJETOS ESPECIA</v>
          </cell>
        </row>
        <row r="18">
          <cell r="A18">
            <v>1050</v>
          </cell>
          <cell r="B18" t="str">
            <v>COGEP - COORD. DE GESTAO E PLANEJAMENTO</v>
          </cell>
        </row>
        <row r="19">
          <cell r="A19">
            <v>1060</v>
          </cell>
          <cell r="B19" t="str">
            <v>NULIC- NUCLEO DE LICITACAO</v>
          </cell>
        </row>
        <row r="20">
          <cell r="A20">
            <v>1070</v>
          </cell>
          <cell r="B20" t="str">
            <v>COBPF - COORDENADORIA DE BOAS PRATICAS</v>
          </cell>
        </row>
        <row r="21">
          <cell r="A21">
            <v>1071</v>
          </cell>
          <cell r="B21" t="str">
            <v>DIVISAO DE ASSUNTOS REGULATORIOS</v>
          </cell>
        </row>
        <row r="22">
          <cell r="A22">
            <v>1072</v>
          </cell>
          <cell r="B22" t="str">
            <v>DIVAL - DIVISAO DE VALIDACAO</v>
          </cell>
        </row>
        <row r="23">
          <cell r="A23">
            <v>1073</v>
          </cell>
          <cell r="B23" t="str">
            <v>DIVISAO DE FARMACOVIGILANCIA E SAC</v>
          </cell>
        </row>
        <row r="24">
          <cell r="A24">
            <v>1074</v>
          </cell>
          <cell r="B24" t="str">
            <v>DIVISAO DE GARANTIA DE QUALIDADE</v>
          </cell>
        </row>
        <row r="25">
          <cell r="A25">
            <v>1080</v>
          </cell>
          <cell r="B25" t="str">
            <v>COORDENADORIA DE COMUNIC. SOCIAL</v>
          </cell>
        </row>
        <row r="26">
          <cell r="A26">
            <v>1090</v>
          </cell>
          <cell r="B26" t="str">
            <v>COFAI - COORD. DE FARMACIA DO INTERIOR</v>
          </cell>
        </row>
        <row r="27">
          <cell r="A27">
            <v>1100</v>
          </cell>
          <cell r="B27" t="str">
            <v>DIRAF-DIRETORIA ADMINISTR.E FINANCEIRA</v>
          </cell>
        </row>
        <row r="28">
          <cell r="A28">
            <v>1101</v>
          </cell>
          <cell r="B28" t="str">
            <v>SUADM-SUPERINTENDENCIA ADMINISTRATIVA</v>
          </cell>
        </row>
        <row r="29">
          <cell r="A29">
            <v>1110</v>
          </cell>
          <cell r="B29" t="str">
            <v>COADM-COORDENADORIA DE ADMINISTRACAO</v>
          </cell>
        </row>
        <row r="30">
          <cell r="A30">
            <v>1112</v>
          </cell>
          <cell r="B30" t="str">
            <v>DICOD- DIVISAO DE COMUNIC. E DOCUMENTACA</v>
          </cell>
        </row>
        <row r="31">
          <cell r="A31">
            <v>1113</v>
          </cell>
          <cell r="B31" t="str">
            <v>DISEG - DIVISAO DE SERV. GERAIS (REFEIT)</v>
          </cell>
        </row>
        <row r="32">
          <cell r="A32">
            <v>1114</v>
          </cell>
          <cell r="B32" t="str">
            <v>DISEG - DIVISAO DE SERVICOS GERAIS</v>
          </cell>
        </row>
        <row r="33">
          <cell r="A33">
            <v>1115</v>
          </cell>
          <cell r="B33" t="str">
            <v>DESPESA DE PRODUCAO</v>
          </cell>
        </row>
        <row r="34">
          <cell r="A34">
            <v>1120</v>
          </cell>
          <cell r="B34" t="str">
            <v>COINF-COORDENADORIA DE INFORMATICA</v>
          </cell>
        </row>
        <row r="35">
          <cell r="A35">
            <v>1130</v>
          </cell>
          <cell r="B35" t="str">
            <v>COFIN-COORDENADORIA FINANCEIRA</v>
          </cell>
        </row>
        <row r="36">
          <cell r="A36">
            <v>1131</v>
          </cell>
          <cell r="B36" t="str">
            <v>DIFIN- DIVISAO FINANCEIRA</v>
          </cell>
        </row>
        <row r="37">
          <cell r="A37">
            <v>1140</v>
          </cell>
          <cell r="B37" t="str">
            <v>COCON- COORD. DE CONTABIL. GERAL</v>
          </cell>
        </row>
        <row r="38">
          <cell r="A38">
            <v>1141</v>
          </cell>
          <cell r="B38" t="str">
            <v>DICCP- DIVISAO DE CONTABILIDADE E CUSTOS</v>
          </cell>
        </row>
        <row r="39">
          <cell r="A39">
            <v>1142</v>
          </cell>
          <cell r="B39" t="str">
            <v>DIFIS- DIVISAO FISCAL</v>
          </cell>
        </row>
        <row r="40">
          <cell r="A40">
            <v>1143</v>
          </cell>
          <cell r="B40" t="str">
            <v>DICUP- DIVISAO DE CUSTOS</v>
          </cell>
        </row>
        <row r="41">
          <cell r="A41">
            <v>1150</v>
          </cell>
          <cell r="B41" t="str">
            <v>COLOG - COORDENADORIA DE LOGISTICA</v>
          </cell>
        </row>
        <row r="42">
          <cell r="A42">
            <v>1151</v>
          </cell>
          <cell r="B42" t="str">
            <v>DILOG - DIVISAO DE LOGISTICA</v>
          </cell>
        </row>
        <row r="43">
          <cell r="A43">
            <v>1152</v>
          </cell>
          <cell r="B43" t="str">
            <v>DIALM - DIVISAO DE ALMOXARIFADO</v>
          </cell>
        </row>
        <row r="44">
          <cell r="A44">
            <v>1160</v>
          </cell>
          <cell r="B44" t="str">
            <v>CORHU - COORD. DE RECURSOS HUMANOS</v>
          </cell>
        </row>
        <row r="45">
          <cell r="A45">
            <v>1161</v>
          </cell>
          <cell r="B45" t="str">
            <v>DIVAP - DIVISAO DE ADMINST. PESSOAL</v>
          </cell>
        </row>
        <row r="46">
          <cell r="A46">
            <v>1162</v>
          </cell>
          <cell r="B46" t="str">
            <v>DIDEP - DIVISAO DE DESENVOLV PESSOAL</v>
          </cell>
        </row>
        <row r="47">
          <cell r="A47">
            <v>1170</v>
          </cell>
          <cell r="B47" t="str">
            <v>COSUP - COORDENADORIA DE SUPRIMENTOS</v>
          </cell>
        </row>
        <row r="48">
          <cell r="A48">
            <v>1171</v>
          </cell>
          <cell r="B48" t="str">
            <v>DIVCO - DIVISAO DE COMPRAS</v>
          </cell>
        </row>
        <row r="49">
          <cell r="A49">
            <v>1180</v>
          </cell>
          <cell r="B49" t="str">
            <v>COSET - COORD. DE SEG. DO TRAB E DO MEIO</v>
          </cell>
        </row>
        <row r="50">
          <cell r="A50">
            <v>1181</v>
          </cell>
          <cell r="B50" t="str">
            <v>DISET- DIV. DE SAUDE OCUPAC. E SEG.TRAB.</v>
          </cell>
        </row>
        <row r="51">
          <cell r="A51">
            <v>1182</v>
          </cell>
          <cell r="B51" t="str">
            <v>DIMAM - DIVISAO DO MEIO AMBIENTE</v>
          </cell>
        </row>
        <row r="52">
          <cell r="A52">
            <v>1190</v>
          </cell>
          <cell r="B52" t="str">
            <v>COEMO - COORD. DE ENG. E MANUT. EM OBRAS</v>
          </cell>
        </row>
        <row r="53">
          <cell r="A53">
            <v>1191</v>
          </cell>
          <cell r="B53" t="str">
            <v>DIMEC - DIVISAO MECANICA</v>
          </cell>
        </row>
        <row r="54">
          <cell r="A54">
            <v>1192</v>
          </cell>
          <cell r="B54" t="str">
            <v>DIUTI - DIVISAO DE UTILIDADES</v>
          </cell>
        </row>
        <row r="55">
          <cell r="A55">
            <v>1193</v>
          </cell>
          <cell r="B55" t="str">
            <v>DIMAN - DIVISAO DE MANUTENCAO</v>
          </cell>
        </row>
        <row r="56">
          <cell r="A56">
            <v>1200</v>
          </cell>
          <cell r="B56" t="str">
            <v>DIRIN - DIRETORIA. DE RELAC. INSTITUC.</v>
          </cell>
        </row>
        <row r="57">
          <cell r="A57">
            <v>1201</v>
          </cell>
          <cell r="B57" t="str">
            <v>SURIN - SUPERINTENDENCIA DE REL. INST.</v>
          </cell>
        </row>
        <row r="58">
          <cell r="A58">
            <v>1210</v>
          </cell>
          <cell r="B58" t="str">
            <v>COARI- COORDENADORIA DE ARTICULACAO INST</v>
          </cell>
        </row>
        <row r="59">
          <cell r="A59">
            <v>1220</v>
          </cell>
          <cell r="B59" t="str">
            <v>COATI - COORD. DE APOIO TEC. E INSTIT.</v>
          </cell>
        </row>
        <row r="60">
          <cell r="A60">
            <v>1230</v>
          </cell>
          <cell r="B60" t="str">
            <v>CORES - COORD. DE RESPONSAB. SOCIAL</v>
          </cell>
        </row>
        <row r="61">
          <cell r="A61">
            <v>2</v>
          </cell>
          <cell r="B61" t="str">
            <v>DESPESAS COMERCIAIS</v>
          </cell>
        </row>
        <row r="62">
          <cell r="A62">
            <v>2000</v>
          </cell>
          <cell r="B62" t="str">
            <v>DICOM- DIRETORIA COMERCIAL</v>
          </cell>
        </row>
        <row r="63">
          <cell r="A63">
            <v>2001</v>
          </cell>
          <cell r="B63" t="str">
            <v>SUCOM- SUPERITENDENCIA COMERCIAL</v>
          </cell>
        </row>
        <row r="64">
          <cell r="A64">
            <v>2100</v>
          </cell>
          <cell r="B64" t="str">
            <v>COVEN- COORDENADORIA DE VENDAS</v>
          </cell>
        </row>
        <row r="65">
          <cell r="A65">
            <v>2101</v>
          </cell>
          <cell r="B65" t="str">
            <v>DIVEN- DIVISAO DE VENDAS</v>
          </cell>
        </row>
        <row r="66">
          <cell r="A66">
            <v>2102</v>
          </cell>
          <cell r="B66" t="str">
            <v>DIFAT- DIVISAO DE FATURAMENTO</v>
          </cell>
        </row>
        <row r="67">
          <cell r="A67">
            <v>2200</v>
          </cell>
          <cell r="B67" t="str">
            <v>COFAR- COORDENADORIA DE FARMACIAS</v>
          </cell>
        </row>
        <row r="68">
          <cell r="A68">
            <v>2201</v>
          </cell>
          <cell r="B68" t="str">
            <v>FARMACIA IMPERADOR</v>
          </cell>
        </row>
        <row r="69">
          <cell r="A69">
            <v>2202</v>
          </cell>
          <cell r="B69" t="str">
            <v>FARMACIA DOIS IRMAOS</v>
          </cell>
        </row>
        <row r="70">
          <cell r="A70">
            <v>2203</v>
          </cell>
          <cell r="B70" t="str">
            <v>FARMACIA TIP</v>
          </cell>
        </row>
        <row r="71">
          <cell r="A71">
            <v>2204</v>
          </cell>
          <cell r="B71" t="str">
            <v>FARMACIA DERBY</v>
          </cell>
        </row>
        <row r="72">
          <cell r="A72">
            <v>2205</v>
          </cell>
          <cell r="B72" t="str">
            <v>FARMACIA PEIXINHOS</v>
          </cell>
        </row>
        <row r="73">
          <cell r="A73">
            <v>2206</v>
          </cell>
          <cell r="B73" t="str">
            <v>FARMACIA PAULISTA</v>
          </cell>
        </row>
        <row r="74">
          <cell r="A74">
            <v>2207</v>
          </cell>
          <cell r="B74" t="str">
            <v>FARMACIA CASA AMARELA</v>
          </cell>
        </row>
        <row r="75">
          <cell r="A75">
            <v>2208</v>
          </cell>
          <cell r="B75" t="str">
            <v>FARMACIA PRAZERES</v>
          </cell>
        </row>
        <row r="76">
          <cell r="A76">
            <v>2209</v>
          </cell>
          <cell r="B76" t="str">
            <v>FARMACIA AFOGADOS</v>
          </cell>
        </row>
        <row r="77">
          <cell r="A77">
            <v>2210</v>
          </cell>
          <cell r="B77" t="str">
            <v>FARMACIA IMPERATRIZ</v>
          </cell>
        </row>
        <row r="78">
          <cell r="A78">
            <v>2211</v>
          </cell>
          <cell r="B78" t="str">
            <v>FARMACIA SAO LOURENCO</v>
          </cell>
        </row>
        <row r="79">
          <cell r="A79">
            <v>2212</v>
          </cell>
          <cell r="B79" t="str">
            <v>FARMACIA CARUARU</v>
          </cell>
        </row>
        <row r="80">
          <cell r="A80">
            <v>2213</v>
          </cell>
          <cell r="B80" t="str">
            <v>FARMACIA CARPINA</v>
          </cell>
        </row>
        <row r="81">
          <cell r="A81">
            <v>2214</v>
          </cell>
          <cell r="B81" t="str">
            <v>FARMACIA IMBIRIBEIRA (OUTLET)</v>
          </cell>
        </row>
        <row r="82">
          <cell r="A82">
            <v>2215</v>
          </cell>
          <cell r="B82" t="str">
            <v>FARMACIA BELO JARDIM</v>
          </cell>
        </row>
        <row r="83">
          <cell r="A83">
            <v>2216</v>
          </cell>
          <cell r="B83" t="str">
            <v>FARMACIA ARCOVERDE</v>
          </cell>
        </row>
        <row r="84">
          <cell r="A84">
            <v>2217</v>
          </cell>
          <cell r="B84" t="str">
            <v>FARMACIA ARARIPINA</v>
          </cell>
        </row>
        <row r="85">
          <cell r="A85">
            <v>2218</v>
          </cell>
          <cell r="B85" t="str">
            <v>FARMACIA EXPRESSO CIDADAO (CORDEIRO)</v>
          </cell>
        </row>
        <row r="86">
          <cell r="A86">
            <v>2219</v>
          </cell>
          <cell r="B86" t="str">
            <v>FARMACIA PALMARES</v>
          </cell>
        </row>
        <row r="87">
          <cell r="A87">
            <v>2220</v>
          </cell>
          <cell r="B87" t="str">
            <v>FARMACIA SALGUEIRO</v>
          </cell>
        </row>
        <row r="88">
          <cell r="A88">
            <v>2221</v>
          </cell>
          <cell r="B88" t="str">
            <v>FARMACIA VITORIA DE SANTO ANTAO</v>
          </cell>
        </row>
        <row r="89">
          <cell r="A89">
            <v>2222</v>
          </cell>
          <cell r="B89" t="str">
            <v>FARMACIA SERRA TALHADA</v>
          </cell>
        </row>
        <row r="90">
          <cell r="A90">
            <v>2223</v>
          </cell>
          <cell r="B90" t="str">
            <v>FARMACIA PETROLINA</v>
          </cell>
        </row>
        <row r="91">
          <cell r="A91">
            <v>2224</v>
          </cell>
          <cell r="B91" t="str">
            <v>FARMACIA SANTA CRUZ DO CAPIBARIBE</v>
          </cell>
        </row>
        <row r="92">
          <cell r="A92">
            <v>2225</v>
          </cell>
          <cell r="B92" t="str">
            <v>FARMACIA SURUBIM</v>
          </cell>
        </row>
        <row r="93">
          <cell r="A93">
            <v>2226</v>
          </cell>
          <cell r="B93" t="str">
            <v>FARMACIA OURICURI</v>
          </cell>
        </row>
        <row r="94">
          <cell r="A94">
            <v>2227</v>
          </cell>
          <cell r="B94" t="str">
            <v>FARMACIA LIMOEIRO</v>
          </cell>
        </row>
        <row r="95">
          <cell r="A95">
            <v>2228</v>
          </cell>
          <cell r="B95" t="str">
            <v>FARMACIA GOIANA</v>
          </cell>
        </row>
        <row r="96">
          <cell r="A96">
            <v>2229</v>
          </cell>
          <cell r="B96" t="str">
            <v>FARMACIA ABREU E LIMA</v>
          </cell>
        </row>
        <row r="97">
          <cell r="A97">
            <v>2230</v>
          </cell>
          <cell r="B97" t="str">
            <v>FARMACIA CAMARAGIBE</v>
          </cell>
        </row>
        <row r="98">
          <cell r="A98">
            <v>2231</v>
          </cell>
          <cell r="B98" t="str">
            <v>FARMACIA OLINDA/R.DOCE-3ª ETAPA</v>
          </cell>
        </row>
        <row r="99">
          <cell r="A99">
            <v>2232</v>
          </cell>
          <cell r="B99" t="str">
            <v>FARMACIA GARANHUNS</v>
          </cell>
        </row>
        <row r="100">
          <cell r="A100">
            <v>2233</v>
          </cell>
          <cell r="B100" t="str">
            <v>FARMACIA GRAVATA</v>
          </cell>
        </row>
        <row r="101">
          <cell r="A101">
            <v>2234</v>
          </cell>
          <cell r="B101" t="str">
            <v>FARMACIA JABOATAO/SEDE-CAVALEIRO</v>
          </cell>
        </row>
        <row r="102">
          <cell r="A102">
            <v>2235</v>
          </cell>
          <cell r="B102" t="str">
            <v>FARMACIA PESQUEIRA</v>
          </cell>
        </row>
        <row r="103">
          <cell r="A103">
            <v>2236</v>
          </cell>
          <cell r="B103" t="str">
            <v>FARMACIA PINA</v>
          </cell>
        </row>
        <row r="104">
          <cell r="A104">
            <v>2237</v>
          </cell>
          <cell r="B104" t="str">
            <v>FARMACIA CABO DE SANTO AGOSTINHO</v>
          </cell>
        </row>
        <row r="105">
          <cell r="A105">
            <v>2238</v>
          </cell>
          <cell r="B105" t="str">
            <v>FARMACIA FLORIANO PEIXOTO- METRO RECIFE</v>
          </cell>
        </row>
        <row r="106">
          <cell r="A106">
            <v>2239</v>
          </cell>
          <cell r="B106" t="str">
            <v>FARMACIA CARUARU II</v>
          </cell>
        </row>
        <row r="107">
          <cell r="A107">
            <v>2240</v>
          </cell>
          <cell r="B107" t="str">
            <v>FARMACIA BONITO</v>
          </cell>
        </row>
        <row r="108">
          <cell r="A108">
            <v>2241</v>
          </cell>
          <cell r="B108" t="str">
            <v>FARMACIA BOM CONSELHO</v>
          </cell>
        </row>
        <row r="109">
          <cell r="A109">
            <v>2242</v>
          </cell>
          <cell r="B109" t="str">
            <v>FARMACIA AFOGADOS DA INGAZEIRA</v>
          </cell>
        </row>
        <row r="110">
          <cell r="A110">
            <v>2243</v>
          </cell>
          <cell r="B110" t="str">
            <v>FARMACIA LAJEDO</v>
          </cell>
        </row>
        <row r="111">
          <cell r="A111">
            <v>2244</v>
          </cell>
          <cell r="B111" t="str">
            <v>FARMACIA NAZARE DA MATA</v>
          </cell>
        </row>
        <row r="112">
          <cell r="A112">
            <v>2245</v>
          </cell>
          <cell r="B112" t="str">
            <v>FARMACIA FERNANDO DE NORONHA</v>
          </cell>
        </row>
        <row r="113">
          <cell r="A113">
            <v>2246</v>
          </cell>
          <cell r="B113" t="str">
            <v>FARMACIA TIMBAUBA</v>
          </cell>
        </row>
        <row r="114">
          <cell r="A114">
            <v>2247</v>
          </cell>
          <cell r="B114" t="str">
            <v>FARMACIA DE EXU</v>
          </cell>
        </row>
        <row r="115">
          <cell r="A115">
            <v>2248</v>
          </cell>
          <cell r="B115" t="str">
            <v>FARMACIA CARNAIBA</v>
          </cell>
        </row>
        <row r="116">
          <cell r="A116">
            <v>2249</v>
          </cell>
          <cell r="B116" t="str">
            <v>FARMACIA SANTA CRUZ-PE</v>
          </cell>
        </row>
        <row r="117">
          <cell r="A117">
            <v>2250</v>
          </cell>
          <cell r="B117" t="str">
            <v>FARMACIA SAO BENTO DO UNA</v>
          </cell>
        </row>
        <row r="118">
          <cell r="A118">
            <v>2251</v>
          </cell>
          <cell r="B118" t="str">
            <v>FARMACIA DE GARANHUNS</v>
          </cell>
        </row>
        <row r="119">
          <cell r="A119">
            <v>2252</v>
          </cell>
          <cell r="B119" t="str">
            <v>FARMACIA GARANHUNS EXPR. CIDADAO</v>
          </cell>
        </row>
        <row r="120">
          <cell r="A120">
            <v>2253</v>
          </cell>
          <cell r="B120" t="str">
            <v>FARMACIA LAFEPE EXPRESSO CIDADAO RIO MAR</v>
          </cell>
        </row>
        <row r="121">
          <cell r="A121">
            <v>2300</v>
          </cell>
          <cell r="B121" t="str">
            <v>COASS- COORDENADORIA DE ATEND. A SEC.SAU</v>
          </cell>
        </row>
        <row r="122">
          <cell r="A122">
            <v>2301</v>
          </cell>
          <cell r="B122" t="str">
            <v>DIADI-DIV. DE ATEND. AS DIR.REG.DE SAUDE</v>
          </cell>
        </row>
        <row r="123">
          <cell r="A123">
            <v>2302</v>
          </cell>
          <cell r="B123" t="str">
            <v>DIAGH- DIV. DE ATEND.A GRANDES HOSP.</v>
          </cell>
        </row>
        <row r="124">
          <cell r="A124">
            <v>2303</v>
          </cell>
          <cell r="B124" t="str">
            <v>DICTR- DIVISAO DE CONTROLE</v>
          </cell>
        </row>
        <row r="125">
          <cell r="A125">
            <v>2304</v>
          </cell>
          <cell r="B125" t="str">
            <v>DIABS- DIVISAO DE ABASTECIMENTO</v>
          </cell>
        </row>
        <row r="126">
          <cell r="A126">
            <v>3</v>
          </cell>
          <cell r="B126" t="str">
            <v>CUSTOS DIRETOS</v>
          </cell>
        </row>
        <row r="127">
          <cell r="A127">
            <v>3101</v>
          </cell>
          <cell r="B127" t="str">
            <v>DIOTI- DIVISAO OTICA- LENTES</v>
          </cell>
        </row>
        <row r="128">
          <cell r="A128">
            <v>3102</v>
          </cell>
          <cell r="B128" t="str">
            <v>DIOTI- DIVISAO OTICA- ARMACOES</v>
          </cell>
        </row>
        <row r="129">
          <cell r="A129">
            <v>3103</v>
          </cell>
          <cell r="B129" t="str">
            <v>DIOTI- DIVISAO OTICA- MONTAGEM</v>
          </cell>
        </row>
        <row r="130">
          <cell r="A130">
            <v>3110</v>
          </cell>
          <cell r="B130" t="str">
            <v>DISOL II - DIVISAO DE SOLIDOS II</v>
          </cell>
        </row>
        <row r="131">
          <cell r="A131">
            <v>3111</v>
          </cell>
          <cell r="B131" t="str">
            <v>DISOL I - DIVISAO DE SOLIDOS I</v>
          </cell>
        </row>
        <row r="132">
          <cell r="A132">
            <v>3120</v>
          </cell>
          <cell r="B132" t="str">
            <v>DILIQ- DIV. DE LIQ.  SEMI-SOLIDO-ANTIGA</v>
          </cell>
        </row>
        <row r="133">
          <cell r="A133">
            <v>3121</v>
          </cell>
          <cell r="B133" t="str">
            <v>LIQUIDOS -FABRICA NOVA</v>
          </cell>
        </row>
        <row r="134">
          <cell r="A134">
            <v>3122</v>
          </cell>
          <cell r="B134" t="str">
            <v>DICOS - DIVISAO DE COSMETICOS</v>
          </cell>
        </row>
        <row r="135">
          <cell r="A135">
            <v>3130</v>
          </cell>
          <cell r="B135" t="str">
            <v>DIINJ- DIV. DE INJET. DE PEQ.VOLUME</v>
          </cell>
        </row>
        <row r="136">
          <cell r="A136">
            <v>3140</v>
          </cell>
          <cell r="B136" t="str">
            <v>ANTIRETROVIRAIS- FABRICA NOVA</v>
          </cell>
        </row>
        <row r="137">
          <cell r="A137">
            <v>3150</v>
          </cell>
          <cell r="B137" t="str">
            <v>DIVISAO DE VETERINARIA</v>
          </cell>
        </row>
        <row r="138">
          <cell r="A138">
            <v>3160</v>
          </cell>
          <cell r="B138" t="str">
            <v>DISOL 2 - FABRICA DE FORMAS SOLIDAS</v>
          </cell>
        </row>
        <row r="139">
          <cell r="A139">
            <v>4</v>
          </cell>
          <cell r="B139" t="str">
            <v>CUSTOS INDIRETOS</v>
          </cell>
        </row>
        <row r="140">
          <cell r="A140">
            <v>4113</v>
          </cell>
          <cell r="B140" t="str">
            <v>DITEC - DIRETORIA TECNICA INDUSTRIAL</v>
          </cell>
        </row>
        <row r="141">
          <cell r="A141">
            <v>4114</v>
          </cell>
          <cell r="B141" t="str">
            <v>SUTEC - SUPERINTENDENCIA TECNICA</v>
          </cell>
        </row>
        <row r="142">
          <cell r="A142">
            <v>4120</v>
          </cell>
          <cell r="B142" t="str">
            <v>COTEC - COORDENADORIA TECNICA</v>
          </cell>
        </row>
        <row r="143">
          <cell r="A143">
            <v>4130</v>
          </cell>
          <cell r="B143" t="str">
            <v>COPRI - COORD. DE PROJETOS E INOVACAO</v>
          </cell>
        </row>
        <row r="144">
          <cell r="A144">
            <v>4140</v>
          </cell>
          <cell r="B144" t="str">
            <v>COPED- COORD. DE PESQUISA E DESENV.</v>
          </cell>
        </row>
        <row r="145">
          <cell r="A145">
            <v>4141</v>
          </cell>
          <cell r="B145" t="str">
            <v>DIDAN - DIVISAO DE DESENVOLV. ANALITICO</v>
          </cell>
        </row>
        <row r="146">
          <cell r="A146">
            <v>4150</v>
          </cell>
          <cell r="B146" t="str">
            <v>COPRO- COORD.DE PRODUCAO</v>
          </cell>
        </row>
        <row r="147">
          <cell r="A147">
            <v>4151</v>
          </cell>
          <cell r="B147" t="str">
            <v>TRATAMENTO DAGUA</v>
          </cell>
        </row>
        <row r="148">
          <cell r="A148">
            <v>4152</v>
          </cell>
          <cell r="B148" t="str">
            <v>VAPOR</v>
          </cell>
        </row>
        <row r="149">
          <cell r="A149">
            <v>4153</v>
          </cell>
          <cell r="B149" t="str">
            <v>DIOTI - DIVISAO DE OTICA (ADMINISTRACAO)</v>
          </cell>
        </row>
        <row r="150">
          <cell r="A150">
            <v>4154</v>
          </cell>
          <cell r="B150" t="str">
            <v>COSMETICOS</v>
          </cell>
        </row>
        <row r="151">
          <cell r="A151">
            <v>4160</v>
          </cell>
          <cell r="B151" t="str">
            <v>COSET - COORD. SEG. DO TRAB E DO MEIO_BL</v>
          </cell>
        </row>
        <row r="152">
          <cell r="A152">
            <v>4161</v>
          </cell>
          <cell r="B152" t="str">
            <v>DIAUD- DIVISAO DE AUDITORIA</v>
          </cell>
        </row>
        <row r="153">
          <cell r="A153">
            <v>4162</v>
          </cell>
          <cell r="B153" t="str">
            <v>DINOR- DIVISAO DE NORMATIZACAO</v>
          </cell>
        </row>
        <row r="154">
          <cell r="A154">
            <v>4163</v>
          </cell>
          <cell r="B154" t="str">
            <v>DIVAL- DIVISAO DE VALIDACAO</v>
          </cell>
        </row>
        <row r="155">
          <cell r="A155">
            <v>4164</v>
          </cell>
          <cell r="B155" t="str">
            <v>DISET- DIV. SAUDE OCUPAC. E SEG.TRAB.BLQ</v>
          </cell>
        </row>
        <row r="156">
          <cell r="A156">
            <v>4165</v>
          </cell>
          <cell r="B156" t="str">
            <v>DIVISAO DO MEIO AMBIENTE</v>
          </cell>
        </row>
        <row r="157">
          <cell r="A157">
            <v>4170</v>
          </cell>
          <cell r="B157" t="str">
            <v>COQUA- COORD. DE CONTROLE DE QUALID.</v>
          </cell>
        </row>
        <row r="158">
          <cell r="A158">
            <v>4171</v>
          </cell>
          <cell r="B158" t="str">
            <v>DIFIQ- DIV.FISICO-E CONTROLE DE PRODUTO</v>
          </cell>
        </row>
        <row r="159">
          <cell r="A159">
            <v>4172</v>
          </cell>
          <cell r="B159" t="str">
            <v>DIMIC- DIVISAO DE MICROBIOLOGIA</v>
          </cell>
        </row>
        <row r="160">
          <cell r="A160">
            <v>4173</v>
          </cell>
          <cell r="B160" t="str">
            <v>DIPLA- DIV. DE PLANEJ. DE PRODUCAO</v>
          </cell>
        </row>
        <row r="161">
          <cell r="A161">
            <v>4174</v>
          </cell>
          <cell r="B161" t="str">
            <v>DIACP- DIV.DE ACOMP.E CONTROLE PRODUCAO</v>
          </cell>
        </row>
        <row r="162">
          <cell r="A162">
            <v>4180</v>
          </cell>
          <cell r="B162" t="str">
            <v>COMAN- COORD. DE ENGENHARIA E MANUT.</v>
          </cell>
        </row>
        <row r="163">
          <cell r="A163">
            <v>4181</v>
          </cell>
          <cell r="B163" t="str">
            <v>DIELE- DIVISAO DE ELETRICIDADE</v>
          </cell>
        </row>
        <row r="164">
          <cell r="A164">
            <v>4182</v>
          </cell>
          <cell r="B164" t="str">
            <v>DIMEC- DIVISAO DE MECANICA</v>
          </cell>
        </row>
        <row r="165">
          <cell r="A165">
            <v>4190</v>
          </cell>
          <cell r="B165" t="str">
            <v>COPCP- COORD. DE PLANEJ. E CONTROLE PROD</v>
          </cell>
        </row>
        <row r="166">
          <cell r="A166">
            <v>4191</v>
          </cell>
          <cell r="B166" t="str">
            <v>DIDET- DIVISAO DE DESENVOLV. TECNOLOGICO</v>
          </cell>
        </row>
        <row r="167">
          <cell r="A167">
            <v>4192</v>
          </cell>
          <cell r="B167" t="str">
            <v>DIREP- DIV. REGISTRO DE PRODUTOS</v>
          </cell>
        </row>
        <row r="168">
          <cell r="A168">
            <v>5000</v>
          </cell>
          <cell r="B168" t="str">
            <v>ZERAMENTO CENTROS DE CUSTOS/DESPESAS</v>
          </cell>
        </row>
        <row r="169">
          <cell r="A169">
            <v>8000</v>
          </cell>
          <cell r="B169" t="str">
            <v>APURACAO CENTROS DE CUSTOS/DESPESAS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517"/>
  <sheetViews>
    <sheetView tabSelected="1" zoomScaleNormal="100" workbookViewId="0">
      <pane ySplit="8" topLeftCell="A9" activePane="bottomLeft" state="frozen"/>
      <selection pane="bottomLeft" activeCell="L7" sqref="L7"/>
    </sheetView>
  </sheetViews>
  <sheetFormatPr defaultRowHeight="12"/>
  <cols>
    <col min="1" max="1" width="3.28515625" customWidth="1"/>
    <col min="2" max="2" width="7" customWidth="1"/>
    <col min="3" max="3" width="11.5703125" customWidth="1"/>
    <col min="4" max="4" width="33" customWidth="1"/>
    <col min="5" max="5" width="9" customWidth="1"/>
    <col min="6" max="6" width="10.5703125" customWidth="1"/>
    <col min="7" max="7" width="22.42578125" style="1" customWidth="1"/>
    <col min="8" max="8" width="19.5703125" style="3" customWidth="1"/>
    <col min="9" max="9" width="16.85546875" style="3" customWidth="1"/>
    <col min="10" max="12" width="17.28515625" style="3" customWidth="1"/>
    <col min="13" max="13" width="0" style="1" hidden="1" customWidth="1"/>
    <col min="14" max="15" width="11" bestFit="1" customWidth="1"/>
  </cols>
  <sheetData>
    <row r="2" spans="2:13" ht="12" customHeight="1">
      <c r="E2" s="77" t="s">
        <v>719</v>
      </c>
      <c r="F2" s="77"/>
      <c r="G2" s="77"/>
      <c r="H2" s="77"/>
      <c r="I2" s="77"/>
      <c r="K2"/>
    </row>
    <row r="3" spans="2:13" ht="12" customHeight="1">
      <c r="E3" s="77"/>
      <c r="F3" s="77"/>
      <c r="G3" s="77"/>
      <c r="H3" s="77"/>
      <c r="I3" s="77"/>
    </row>
    <row r="4" spans="2:13" ht="12" customHeight="1">
      <c r="E4" s="77"/>
      <c r="F4" s="77"/>
      <c r="G4" s="77"/>
      <c r="H4" s="77"/>
      <c r="I4" s="77"/>
    </row>
    <row r="7" spans="2:13">
      <c r="B7" s="21" t="s">
        <v>726</v>
      </c>
      <c r="L7" s="75" t="s">
        <v>727</v>
      </c>
    </row>
    <row r="8" spans="2:13" s="6" customFormat="1" ht="27">
      <c r="B8" s="7" t="s">
        <v>600</v>
      </c>
      <c r="C8" s="7" t="s">
        <v>522</v>
      </c>
      <c r="D8" s="7" t="s">
        <v>523</v>
      </c>
      <c r="E8" s="7" t="s">
        <v>524</v>
      </c>
      <c r="F8" s="7" t="s">
        <v>606</v>
      </c>
      <c r="G8" s="7" t="s">
        <v>525</v>
      </c>
      <c r="H8" s="8" t="s">
        <v>601</v>
      </c>
      <c r="I8" s="8" t="s">
        <v>602</v>
      </c>
      <c r="J8" s="8" t="s">
        <v>603</v>
      </c>
      <c r="K8" s="8" t="s">
        <v>604</v>
      </c>
      <c r="L8" s="8" t="s">
        <v>605</v>
      </c>
    </row>
    <row r="9" spans="2:13">
      <c r="B9" s="22">
        <v>1</v>
      </c>
      <c r="C9" s="22">
        <v>2274</v>
      </c>
      <c r="D9" s="36" t="str">
        <f>IFERROR(VLOOKUP(C9,SRA!B:C,2,0),"")</f>
        <v>DJALMA LIMA DE OLIVEIRA DANTAS</v>
      </c>
      <c r="E9" s="22" t="str">
        <f>IFERROR(VLOOKUP(C9,SRA!B:I,8,0),"")</f>
        <v>COM</v>
      </c>
      <c r="F9" s="35" t="s">
        <v>607</v>
      </c>
      <c r="G9" s="22" t="str">
        <f>IFERROR(VLOOKUP(VLOOKUP(C9,SRA!B:F,5,0),FUNÇÃO!A:B,2,0),"")</f>
        <v>DIRETOR COMERCIAL</v>
      </c>
      <c r="H9" s="14">
        <f>IFERROR(VLOOKUP(C9,SRA!B:T,18,0),"")</f>
        <v>0</v>
      </c>
      <c r="I9" s="14">
        <f>IFERROR(VLOOKUP(C9,SRA!B:T,19,0),"")</f>
        <v>9570.82</v>
      </c>
      <c r="J9" s="14">
        <f>IFERROR(VLOOKUP(C9,FEVEREIRO!B:F,3,0),"")</f>
        <v>9570.82</v>
      </c>
      <c r="K9" s="14">
        <f>J9-L9</f>
        <v>2310.8899999999994</v>
      </c>
      <c r="L9" s="14">
        <f>IFERROR(VLOOKUP(C9,FEVEREIRO!B:H,7,0),"")</f>
        <v>7259.93</v>
      </c>
      <c r="M9" s="23" t="str">
        <f>IFERROR(VLOOKUP(C9,FÉRIAS!A:G,2,0),"")</f>
        <v/>
      </c>
    </row>
    <row r="10" spans="2:13">
      <c r="B10" s="22">
        <f>B9+1</f>
        <v>2</v>
      </c>
      <c r="C10" s="22">
        <v>2280</v>
      </c>
      <c r="D10" s="36" t="str">
        <f>IFERROR(VLOOKUP(C10,SRA!B:C,2,0),"")</f>
        <v>JACQUELINE CESAR DE GUSMAO</v>
      </c>
      <c r="E10" s="22" t="str">
        <f>IFERROR(VLOOKUP(C10,SRA!B:I,8,0),"")</f>
        <v>COM</v>
      </c>
      <c r="F10" s="35" t="s">
        <v>607</v>
      </c>
      <c r="G10" s="22" t="str">
        <f>IFERROR(VLOOKUP(VLOOKUP(C10,SRA!B:F,5,0),FUNÇÃO!A:B,2,0),"")</f>
        <v>GERENTE ADM.</v>
      </c>
      <c r="H10" s="14">
        <f>IFERROR(VLOOKUP(C10,SRA!B:T,18,0),"")</f>
        <v>548.59</v>
      </c>
      <c r="I10" s="14">
        <f>IFERROR(VLOOKUP(C10,SRA!B:T,19,0),"")</f>
        <v>2194.37</v>
      </c>
      <c r="J10" s="14">
        <f>IFERROR(VLOOKUP(C10,FEVEREIRO!B:F,3,0),"")</f>
        <v>2742.96</v>
      </c>
      <c r="K10" s="14">
        <f t="shared" ref="K10:K73" si="0">J10-L10</f>
        <v>311.5300000000002</v>
      </c>
      <c r="L10" s="14">
        <f>IFERROR(VLOOKUP(C10,FEVEREIRO!B:H,7,0),"")</f>
        <v>2431.4299999999998</v>
      </c>
      <c r="M10" s="23" t="str">
        <f>IFERROR(VLOOKUP(C10,FÉRIAS!A:G,2,0),"")</f>
        <v/>
      </c>
    </row>
    <row r="11" spans="2:13">
      <c r="B11" s="22">
        <f t="shared" ref="B11:B78" si="1">B10+1</f>
        <v>3</v>
      </c>
      <c r="C11" s="22">
        <v>2291</v>
      </c>
      <c r="D11" s="36" t="str">
        <f>IFERROR(VLOOKUP(C11,SRA!B:C,2,0),"")</f>
        <v>PAULO PEDROSA VICTOR NETO</v>
      </c>
      <c r="E11" s="22" t="str">
        <f>IFERROR(VLOOKUP(C11,SRA!B:I,8,0),"")</f>
        <v>COM</v>
      </c>
      <c r="F11" s="35" t="s">
        <v>607</v>
      </c>
      <c r="G11" s="22" t="str">
        <f>IFERROR(VLOOKUP(VLOOKUP(C11,SRA!B:F,5,0),FUNÇÃO!A:B,2,0),"")</f>
        <v>GESTOR DE DESENV.</v>
      </c>
      <c r="H11" s="14">
        <f>IFERROR(VLOOKUP(C11,SRA!B:T,18,0),"")</f>
        <v>759.59</v>
      </c>
      <c r="I11" s="14">
        <f>IFERROR(VLOOKUP(C11,SRA!B:T,19,0),"")</f>
        <v>3038.35</v>
      </c>
      <c r="J11" s="14">
        <f>IFERROR(VLOOKUP(C11,FEVEREIRO!B:F,3,0),"")</f>
        <v>3797.94</v>
      </c>
      <c r="K11" s="14">
        <f t="shared" si="0"/>
        <v>1622.6</v>
      </c>
      <c r="L11" s="14">
        <f>IFERROR(VLOOKUP(C11,FEVEREIRO!B:H,7,0),"")</f>
        <v>2175.34</v>
      </c>
      <c r="M11" s="23" t="str">
        <f>IFERROR(VLOOKUP(C11,FÉRIAS!A:G,2,0),"")</f>
        <v/>
      </c>
    </row>
    <row r="12" spans="2:13">
      <c r="B12" s="22">
        <f t="shared" si="1"/>
        <v>4</v>
      </c>
      <c r="C12" s="22">
        <v>2295</v>
      </c>
      <c r="D12" s="36" t="str">
        <f>IFERROR(VLOOKUP(C12,SRA!B:C,2,0),"")</f>
        <v>VINCENZO PAPARIELLO</v>
      </c>
      <c r="E12" s="22" t="str">
        <f>IFERROR(VLOOKUP(C12,SRA!B:I,8,0),"")</f>
        <v>COM</v>
      </c>
      <c r="F12" s="35" t="s">
        <v>607</v>
      </c>
      <c r="G12" s="22" t="str">
        <f>IFERROR(VLOOKUP(VLOOKUP(C12,SRA!B:F,5,0),FUNÇÃO!A:B,2,0),"")</f>
        <v>GESTOR DE DESENV.</v>
      </c>
      <c r="H12" s="14">
        <f>IFERROR(VLOOKUP(C12,SRA!B:T,18,0),"")</f>
        <v>759.59</v>
      </c>
      <c r="I12" s="14">
        <f>IFERROR(VLOOKUP(C12,SRA!B:T,19,0),"")</f>
        <v>3038.35</v>
      </c>
      <c r="J12" s="14">
        <f>IFERROR(VLOOKUP(C12,FEVEREIRO!B:F,3,0),"")</f>
        <v>3797.94</v>
      </c>
      <c r="K12" s="14">
        <f t="shared" si="0"/>
        <v>541.5300000000002</v>
      </c>
      <c r="L12" s="14">
        <f>IFERROR(VLOOKUP(C12,FEVEREIRO!B:H,7,0),"")</f>
        <v>3256.41</v>
      </c>
      <c r="M12" s="23" t="str">
        <f>IFERROR(VLOOKUP(C12,FÉRIAS!A:G,2,0),"")</f>
        <v/>
      </c>
    </row>
    <row r="13" spans="2:13">
      <c r="B13" s="22">
        <f t="shared" si="1"/>
        <v>5</v>
      </c>
      <c r="C13" s="22">
        <v>2308</v>
      </c>
      <c r="D13" s="36" t="str">
        <f>IFERROR(VLOOKUP(C13,SRA!B:C,2,0),"")</f>
        <v>ADEILDO CARLOS DIAS BEZERRA</v>
      </c>
      <c r="E13" s="22" t="str">
        <f>IFERROR(VLOOKUP(C13,SRA!B:I,8,0),"")</f>
        <v>COM</v>
      </c>
      <c r="F13" s="35" t="s">
        <v>607</v>
      </c>
      <c r="G13" s="22" t="str">
        <f>IFERROR(VLOOKUP(VLOOKUP(C13,SRA!B:F,5,0),FUNÇÃO!A:B,2,0),"")</f>
        <v>GESTOR DE APOIO T</v>
      </c>
      <c r="H13" s="14">
        <f>IFERROR(VLOOKUP(C13,SRA!B:T,18,0),"")</f>
        <v>253.2</v>
      </c>
      <c r="I13" s="14">
        <f>IFERROR(VLOOKUP(C13,SRA!B:T,19,0),"")</f>
        <v>1012.78</v>
      </c>
      <c r="J13" s="14">
        <f>IFERROR(VLOOKUP(C13,FEVEREIRO!B:F,3,0),"")</f>
        <v>1265.98</v>
      </c>
      <c r="K13" s="14">
        <f t="shared" si="0"/>
        <v>532.66000000000008</v>
      </c>
      <c r="L13" s="14">
        <f>IFERROR(VLOOKUP(C13,FEVEREIRO!B:H,7,0),"")</f>
        <v>733.31999999999994</v>
      </c>
      <c r="M13" s="23" t="str">
        <f>IFERROR(VLOOKUP(C13,FÉRIAS!A:G,2,0),"")</f>
        <v/>
      </c>
    </row>
    <row r="14" spans="2:13">
      <c r="B14" s="22">
        <f t="shared" si="1"/>
        <v>6</v>
      </c>
      <c r="C14" s="22">
        <v>2504</v>
      </c>
      <c r="D14" s="36" t="str">
        <f>IFERROR(VLOOKUP(C14,SRA!B:C,2,0),"")</f>
        <v>RIVALDO GOMES DA SILVA</v>
      </c>
      <c r="E14" s="22" t="str">
        <f>IFERROR(VLOOKUP(C14,SRA!B:I,8,0),"")</f>
        <v>COM</v>
      </c>
      <c r="F14" s="35" t="s">
        <v>607</v>
      </c>
      <c r="G14" s="22" t="str">
        <f>IFERROR(VLOOKUP(VLOOKUP(C14,SRA!B:F,5,0),FUNÇÃO!A:B,2,0),"")</f>
        <v>GESTOR DE APOIO T</v>
      </c>
      <c r="H14" s="14">
        <f>IFERROR(VLOOKUP(C14,SRA!B:T,18,0),"")</f>
        <v>253.2</v>
      </c>
      <c r="I14" s="14">
        <f>IFERROR(VLOOKUP(C14,SRA!B:T,19,0),"")</f>
        <v>1012.78</v>
      </c>
      <c r="J14" s="14">
        <f>IFERROR(VLOOKUP(C14,FEVEREIRO!B:F,3,0),"")</f>
        <v>1265.98</v>
      </c>
      <c r="K14" s="14">
        <f t="shared" si="0"/>
        <v>640.29</v>
      </c>
      <c r="L14" s="14">
        <f>IFERROR(VLOOKUP(C14,FEVEREIRO!B:H,7,0),"")</f>
        <v>625.69000000000005</v>
      </c>
      <c r="M14" s="23" t="str">
        <f>IFERROR(VLOOKUP(C14,FÉRIAS!A:G,2,0),"")</f>
        <v/>
      </c>
    </row>
    <row r="15" spans="2:13">
      <c r="B15" s="22">
        <f t="shared" si="1"/>
        <v>7</v>
      </c>
      <c r="C15" s="22">
        <v>2506</v>
      </c>
      <c r="D15" s="36" t="str">
        <f>IFERROR(VLOOKUP(C15,SRA!B:C,2,0),"")</f>
        <v>IVETE ANTONIETA B  DE CARVALHO</v>
      </c>
      <c r="E15" s="22" t="str">
        <f>IFERROR(VLOOKUP(C15,SRA!B:I,8,0),"")</f>
        <v>COM</v>
      </c>
      <c r="F15" s="35" t="s">
        <v>607</v>
      </c>
      <c r="G15" s="22" t="str">
        <f>IFERROR(VLOOKUP(VLOOKUP(C15,SRA!B:F,5,0),FUNÇÃO!A:B,2,0),"")</f>
        <v>GESTOR DE APOIO T</v>
      </c>
      <c r="H15" s="14">
        <f>IFERROR(VLOOKUP(C15,SRA!B:T,18,0),"")</f>
        <v>253.2</v>
      </c>
      <c r="I15" s="14">
        <f>IFERROR(VLOOKUP(C15,SRA!B:T,19,0),"")</f>
        <v>1012.78</v>
      </c>
      <c r="J15" s="14">
        <f>IFERROR(VLOOKUP(C15,FEVEREIRO!B:F,3,0),"")</f>
        <v>1265.98</v>
      </c>
      <c r="K15" s="14">
        <f t="shared" si="0"/>
        <v>592.44000000000005</v>
      </c>
      <c r="L15" s="14">
        <f>IFERROR(VLOOKUP(C15,FEVEREIRO!B:H,7,0),"")</f>
        <v>673.54</v>
      </c>
      <c r="M15" s="23" t="str">
        <f>IFERROR(VLOOKUP(C15,FÉRIAS!A:G,2,0),"")</f>
        <v/>
      </c>
    </row>
    <row r="16" spans="2:13">
      <c r="B16" s="22">
        <f t="shared" si="1"/>
        <v>8</v>
      </c>
      <c r="C16" s="22">
        <v>2507</v>
      </c>
      <c r="D16" s="36" t="str">
        <f>IFERROR(VLOOKUP(C16,SRA!B:C,2,0),"")</f>
        <v>ANANIAS TEIXEIRA DE LIMA</v>
      </c>
      <c r="E16" s="22" t="str">
        <f>IFERROR(VLOOKUP(C16,SRA!B:I,8,0),"")</f>
        <v>COM</v>
      </c>
      <c r="F16" s="35" t="s">
        <v>607</v>
      </c>
      <c r="G16" s="22" t="str">
        <f>IFERROR(VLOOKUP(VLOOKUP(C16,SRA!B:F,5,0),FUNÇÃO!A:B,2,0),"")</f>
        <v>GESTOR DE APOIO T</v>
      </c>
      <c r="H16" s="14">
        <f>IFERROR(VLOOKUP(C16,SRA!B:T,18,0),"")</f>
        <v>253.2</v>
      </c>
      <c r="I16" s="14">
        <f>IFERROR(VLOOKUP(C16,SRA!B:T,19,0),"")</f>
        <v>1012.78</v>
      </c>
      <c r="J16" s="14">
        <f>IFERROR(VLOOKUP(C16,FEVEREIRO!B:F,3,0),"")</f>
        <v>1265.98</v>
      </c>
      <c r="K16" s="14">
        <f t="shared" si="0"/>
        <v>321.58999999999992</v>
      </c>
      <c r="L16" s="14">
        <f>IFERROR(VLOOKUP(C16,FEVEREIRO!B:H,7,0),"")</f>
        <v>944.3900000000001</v>
      </c>
      <c r="M16" s="23" t="str">
        <f>IFERROR(VLOOKUP(C16,FÉRIAS!A:G,2,0),"")</f>
        <v/>
      </c>
    </row>
    <row r="17" spans="2:13">
      <c r="B17" s="22">
        <f t="shared" si="1"/>
        <v>9</v>
      </c>
      <c r="C17" s="22">
        <v>2508</v>
      </c>
      <c r="D17" s="36" t="str">
        <f>IFERROR(VLOOKUP(C17,SRA!B:C,2,0),"")</f>
        <v>JOSE ALEXANDRE DE BARROS ALVES</v>
      </c>
      <c r="E17" s="22" t="str">
        <f>IFERROR(VLOOKUP(C17,SRA!B:I,8,0),"")</f>
        <v>COM</v>
      </c>
      <c r="F17" s="35" t="s">
        <v>607</v>
      </c>
      <c r="G17" s="22" t="str">
        <f>IFERROR(VLOOKUP(VLOOKUP(C17,SRA!B:F,5,0),FUNÇÃO!A:B,2,0),"")</f>
        <v>GESTOR DE APOIO T</v>
      </c>
      <c r="H17" s="14">
        <f>IFERROR(VLOOKUP(C17,SRA!B:T,18,0),"")</f>
        <v>253.2</v>
      </c>
      <c r="I17" s="14">
        <f>IFERROR(VLOOKUP(C17,SRA!B:T,19,0),"")</f>
        <v>1012.78</v>
      </c>
      <c r="J17" s="14">
        <f>IFERROR(VLOOKUP(C17,FEVEREIRO!B:F,3,0),"")</f>
        <v>1265.98</v>
      </c>
      <c r="K17" s="14">
        <f t="shared" si="0"/>
        <v>398.42000000000007</v>
      </c>
      <c r="L17" s="14">
        <f>IFERROR(VLOOKUP(C17,FEVEREIRO!B:H,7,0),"")</f>
        <v>867.56</v>
      </c>
      <c r="M17" s="23" t="str">
        <f>IFERROR(VLOOKUP(C17,FÉRIAS!A:G,2,0),"")</f>
        <v/>
      </c>
    </row>
    <row r="18" spans="2:13">
      <c r="B18" s="22">
        <f t="shared" si="1"/>
        <v>10</v>
      </c>
      <c r="C18" s="22">
        <v>2509</v>
      </c>
      <c r="D18" s="36" t="str">
        <f>IFERROR(VLOOKUP(C18,SRA!B:C,2,0),"")</f>
        <v>ALDEMIR NASCIMENTO DA SILVA</v>
      </c>
      <c r="E18" s="22" t="str">
        <f>IFERROR(VLOOKUP(C18,SRA!B:I,8,0),"")</f>
        <v>COM</v>
      </c>
      <c r="F18" s="35" t="s">
        <v>607</v>
      </c>
      <c r="G18" s="22" t="str">
        <f>IFERROR(VLOOKUP(VLOOKUP(C18,SRA!B:F,5,0),FUNÇÃO!A:B,2,0),"")</f>
        <v>GESTOR DE APOIO T</v>
      </c>
      <c r="H18" s="14">
        <f>IFERROR(VLOOKUP(C18,SRA!B:T,18,0),"")</f>
        <v>253.2</v>
      </c>
      <c r="I18" s="14">
        <f>IFERROR(VLOOKUP(C18,SRA!B:T,19,0),"")</f>
        <v>1012.78</v>
      </c>
      <c r="J18" s="14">
        <f>IFERROR(VLOOKUP(C18,FEVEREIRO!B:F,3,0),"")</f>
        <v>1265.98</v>
      </c>
      <c r="K18" s="14">
        <f t="shared" si="0"/>
        <v>948.04</v>
      </c>
      <c r="L18" s="14">
        <f>IFERROR(VLOOKUP(C18,FEVEREIRO!B:H,7,0),"")</f>
        <v>317.94</v>
      </c>
      <c r="M18" s="23" t="str">
        <f>IFERROR(VLOOKUP(C18,FÉRIAS!A:G,2,0),"")</f>
        <v/>
      </c>
    </row>
    <row r="19" spans="2:13">
      <c r="B19" s="22">
        <f t="shared" si="1"/>
        <v>11</v>
      </c>
      <c r="C19" s="22">
        <v>2715</v>
      </c>
      <c r="D19" s="36" t="str">
        <f>IFERROR(VLOOKUP(C19,SRA!B:C,2,0),"")</f>
        <v>ADIJENE RODRIGUES DA SILVA</v>
      </c>
      <c r="E19" s="22" t="str">
        <f>IFERROR(VLOOKUP(C19,SRA!B:I,8,0),"")</f>
        <v>COM</v>
      </c>
      <c r="F19" s="35" t="s">
        <v>607</v>
      </c>
      <c r="G19" s="22" t="str">
        <f>IFERROR(VLOOKUP(VLOOKUP(C19,SRA!B:F,5,0),FUNÇÃO!A:B,2,0),"")</f>
        <v>GESTOR DE APOIO T</v>
      </c>
      <c r="H19" s="14">
        <f>IFERROR(VLOOKUP(C19,SRA!B:T,18,0),"")</f>
        <v>253.2</v>
      </c>
      <c r="I19" s="14">
        <f>IFERROR(VLOOKUP(C19,SRA!B:T,19,0),"")</f>
        <v>1012.78</v>
      </c>
      <c r="J19" s="14">
        <f>IFERROR(VLOOKUP(C19,FEVEREIRO!B:F,3,0),"")</f>
        <v>1265.98</v>
      </c>
      <c r="K19" s="14">
        <f t="shared" si="0"/>
        <v>495.48</v>
      </c>
      <c r="L19" s="14">
        <f>IFERROR(VLOOKUP(C19,FEVEREIRO!B:H,7,0),"")</f>
        <v>770.5</v>
      </c>
      <c r="M19" s="23" t="str">
        <f>IFERROR(VLOOKUP(C19,FÉRIAS!A:G,2,0),"")</f>
        <v/>
      </c>
    </row>
    <row r="20" spans="2:13">
      <c r="B20" s="22">
        <f t="shared" si="1"/>
        <v>12</v>
      </c>
      <c r="C20" s="22">
        <v>2952</v>
      </c>
      <c r="D20" s="36" t="str">
        <f>IFERROR(VLOOKUP(C20,SRA!B:C,2,0),"")</f>
        <v>FILIPE PETRUS B DE FIGUEIREDO</v>
      </c>
      <c r="E20" s="22" t="str">
        <f>IFERROR(VLOOKUP(C20,SRA!B:I,8,0),"")</f>
        <v>COM</v>
      </c>
      <c r="F20" s="35" t="s">
        <v>607</v>
      </c>
      <c r="G20" s="22" t="str">
        <f>IFERROR(VLOOKUP(VLOOKUP(C20,SRA!B:F,5,0),FUNÇÃO!A:B,2,0),"")</f>
        <v>GESTOR DE DESENV.</v>
      </c>
      <c r="H20" s="14">
        <f>IFERROR(VLOOKUP(C20,SRA!B:T,18,0),"")</f>
        <v>759.59</v>
      </c>
      <c r="I20" s="14">
        <f>IFERROR(VLOOKUP(C20,SRA!B:T,19,0),"")</f>
        <v>3038.35</v>
      </c>
      <c r="J20" s="14">
        <f>IFERROR(VLOOKUP(C20,FEVEREIRO!B:F,3,0),"")</f>
        <v>3797.94</v>
      </c>
      <c r="K20" s="14">
        <f t="shared" si="0"/>
        <v>1457.5300000000002</v>
      </c>
      <c r="L20" s="14">
        <f>IFERROR(VLOOKUP(C20,FEVEREIRO!B:H,7,0),"")</f>
        <v>2340.41</v>
      </c>
      <c r="M20" s="23" t="str">
        <f>IFERROR(VLOOKUP(C20,FÉRIAS!A:G,2,0),"")</f>
        <v/>
      </c>
    </row>
    <row r="21" spans="2:13">
      <c r="B21" s="22">
        <f t="shared" si="1"/>
        <v>13</v>
      </c>
      <c r="C21" s="22">
        <v>3081</v>
      </c>
      <c r="D21" s="36" t="str">
        <f>IFERROR(VLOOKUP(C21,SRA!B:C,2,0),"")</f>
        <v>MAILTON NOBRE DE MEDEIROS</v>
      </c>
      <c r="E21" s="22" t="str">
        <f>IFERROR(VLOOKUP(C21,SRA!B:I,8,0),"")</f>
        <v>COM</v>
      </c>
      <c r="F21" s="35" t="s">
        <v>607</v>
      </c>
      <c r="G21" s="22" t="str">
        <f>IFERROR(VLOOKUP(VLOOKUP(C21,SRA!B:F,5,0),FUNÇÃO!A:B,2,0),"")</f>
        <v>GESTOR DE APOIO A</v>
      </c>
      <c r="H21" s="14">
        <f>IFERROR(VLOOKUP(C21,SRA!B:T,18,0),"")</f>
        <v>253.2</v>
      </c>
      <c r="I21" s="14">
        <f>IFERROR(VLOOKUP(C21,SRA!B:T,19,0),"")</f>
        <v>1012.78</v>
      </c>
      <c r="J21" s="14">
        <f>IFERROR(VLOOKUP(C21,FEVEREIRO!B:F,3,0),"")</f>
        <v>1294.1099999999999</v>
      </c>
      <c r="K21" s="14">
        <f t="shared" si="0"/>
        <v>391.71999999999991</v>
      </c>
      <c r="L21" s="14">
        <f>IFERROR(VLOOKUP(C21,FEVEREIRO!B:H,7,0),"")</f>
        <v>902.39</v>
      </c>
      <c r="M21" s="23" t="str">
        <f>IFERROR(VLOOKUP(C21,FÉRIAS!A:G,2,0),"")</f>
        <v/>
      </c>
    </row>
    <row r="22" spans="2:13">
      <c r="B22" s="22">
        <f t="shared" si="1"/>
        <v>14</v>
      </c>
      <c r="C22" s="22">
        <v>3092</v>
      </c>
      <c r="D22" s="36" t="str">
        <f>IFERROR(VLOOKUP(C22,SRA!B:C,2,0),"")</f>
        <v>BETY ANNE DE A S CORDULA</v>
      </c>
      <c r="E22" s="22" t="str">
        <f>IFERROR(VLOOKUP(C22,SRA!B:I,8,0),"")</f>
        <v>COM</v>
      </c>
      <c r="F22" s="35" t="s">
        <v>607</v>
      </c>
      <c r="G22" s="22" t="str">
        <f>IFERROR(VLOOKUP(VLOOKUP(C22,SRA!B:F,5,0),FUNÇÃO!A:B,2,0),"")</f>
        <v>DIR TEC INDUSTRIA</v>
      </c>
      <c r="H22" s="14">
        <f>IFERROR(VLOOKUP(C22,SRA!B:T,18,0),"")</f>
        <v>2392.6999999999998</v>
      </c>
      <c r="I22" s="14">
        <f>IFERROR(VLOOKUP(C22,SRA!B:T,19,0),"")</f>
        <v>9570.82</v>
      </c>
      <c r="J22" s="14">
        <f>IFERROR(VLOOKUP(C22,FEVEREIRO!B:F,3,0),"")</f>
        <v>12399.52</v>
      </c>
      <c r="K22" s="14">
        <f t="shared" si="0"/>
        <v>3036.6399999999994</v>
      </c>
      <c r="L22" s="14">
        <f>IFERROR(VLOOKUP(C22,FEVEREIRO!B:H,7,0),"")</f>
        <v>9362.880000000001</v>
      </c>
      <c r="M22" s="23" t="str">
        <f>IFERROR(VLOOKUP(C22,FÉRIAS!A:G,2,0),"")</f>
        <v/>
      </c>
    </row>
    <row r="23" spans="2:13">
      <c r="B23" s="22">
        <f t="shared" si="1"/>
        <v>15</v>
      </c>
      <c r="C23" s="22">
        <v>3201</v>
      </c>
      <c r="D23" s="36" t="str">
        <f>IFERROR(VLOOKUP(C23,SRA!B:C,2,0),"")</f>
        <v>LUCIENE TORRES GALINDO DE MELO</v>
      </c>
      <c r="E23" s="22" t="str">
        <f>IFERROR(VLOOKUP(C23,SRA!B:I,8,0),"")</f>
        <v>COM</v>
      </c>
      <c r="F23" s="35" t="s">
        <v>607</v>
      </c>
      <c r="G23" s="22" t="str">
        <f>IFERROR(VLOOKUP(VLOOKUP(C23,SRA!B:F,5,0),FUNÇÃO!A:B,2,0),"")</f>
        <v>GESTOR DE APOIO A</v>
      </c>
      <c r="H23" s="14">
        <f>IFERROR(VLOOKUP(C23,SRA!B:T,18,0),"")</f>
        <v>253.2</v>
      </c>
      <c r="I23" s="14">
        <f>IFERROR(VLOOKUP(C23,SRA!B:T,19,0),"")</f>
        <v>1012.78</v>
      </c>
      <c r="J23" s="14">
        <f>IFERROR(VLOOKUP(C23,FEVEREIRO!B:F,3,0),"")</f>
        <v>1315.99</v>
      </c>
      <c r="K23" s="14">
        <f t="shared" si="0"/>
        <v>320.20000000000005</v>
      </c>
      <c r="L23" s="14">
        <f>IFERROR(VLOOKUP(C23,FEVEREIRO!B:H,7,0),"")</f>
        <v>995.79</v>
      </c>
      <c r="M23" s="23" t="str">
        <f>IFERROR(VLOOKUP(C23,FÉRIAS!A:G,2,0),"")</f>
        <v/>
      </c>
    </row>
    <row r="24" spans="2:13" s="15" customFormat="1">
      <c r="B24" s="22">
        <f t="shared" si="1"/>
        <v>16</v>
      </c>
      <c r="C24" s="22">
        <v>3367</v>
      </c>
      <c r="D24" s="36" t="str">
        <f>IFERROR(VLOOKUP(C24,SRA!B:C,2,0),"")</f>
        <v>ROBERTA BARBOSA  DE A PACHECO</v>
      </c>
      <c r="E24" s="22" t="str">
        <f>IFERROR(VLOOKUP(C24,SRA!B:I,8,0),"")</f>
        <v>COM</v>
      </c>
      <c r="F24" s="35" t="s">
        <v>607</v>
      </c>
      <c r="G24" s="22" t="str">
        <f>IFERROR(VLOOKUP(VLOOKUP(C24,SRA!B:F,5,0),FUNÇÃO!A:B,2,0),"")</f>
        <v>ASSESSOR DIRETORI</v>
      </c>
      <c r="H24" s="14">
        <f>IFERROR(VLOOKUP(C24,SRA!B:T,18,0),"")</f>
        <v>843.99</v>
      </c>
      <c r="I24" s="14">
        <f>IFERROR(VLOOKUP(C24,SRA!B:T,19,0),"")</f>
        <v>3375.95</v>
      </c>
      <c r="J24" s="14">
        <f>IFERROR(VLOOKUP(C24,FEVEREIRO!B:F,3,0),"")</f>
        <v>4760.54</v>
      </c>
      <c r="K24" s="14">
        <f t="shared" si="0"/>
        <v>780.6899999999996</v>
      </c>
      <c r="L24" s="14">
        <f>IFERROR(VLOOKUP(C24,FEVEREIRO!B:H,7,0),"")</f>
        <v>3979.8500000000004</v>
      </c>
      <c r="M24" s="23" t="str">
        <f>IFERROR(VLOOKUP(C24,FÉRIAS!A:G,2,0),"")</f>
        <v/>
      </c>
    </row>
    <row r="25" spans="2:13" s="18" customFormat="1">
      <c r="B25" s="22">
        <f t="shared" si="1"/>
        <v>17</v>
      </c>
      <c r="C25" s="38">
        <v>3370</v>
      </c>
      <c r="D25" s="36" t="str">
        <f>IFERROR(VLOOKUP(C25,SRA!B:C,2,0),"")</f>
        <v>LITIO TADEU C R  DOS SANTOS</v>
      </c>
      <c r="E25" s="22" t="str">
        <f>IFERROR(VLOOKUP(C25,SRA!B:I,8,0),"")</f>
        <v>COM</v>
      </c>
      <c r="F25" s="35" t="s">
        <v>607</v>
      </c>
      <c r="G25" s="22" t="str">
        <f>IFERROR(VLOOKUP(VLOOKUP(C25,SRA!B:F,5,0),FUNÇÃO!A:B,2,0),"")</f>
        <v>SUP DE REL INSTIT</v>
      </c>
      <c r="H25" s="14">
        <f>IFERROR(VLOOKUP(C25,SRA!B:T,18,0),"")</f>
        <v>1561.48</v>
      </c>
      <c r="I25" s="14">
        <f>IFERROR(VLOOKUP(C25,SRA!B:T,19,0),"")</f>
        <v>6245.89</v>
      </c>
      <c r="J25" s="14">
        <f>IFERROR(VLOOKUP(C25,FEVEREIRO!B:F,3,0),"")</f>
        <v>7807.37</v>
      </c>
      <c r="K25" s="14">
        <f t="shared" si="0"/>
        <v>1831.3599999999997</v>
      </c>
      <c r="L25" s="14">
        <f>IFERROR(VLOOKUP(C25,FEVEREIRO!B:H,7,0),"")</f>
        <v>5976.01</v>
      </c>
      <c r="M25" s="23" t="str">
        <f>IFERROR(VLOOKUP(C25,FÉRIAS!A:G,2,0),"")</f>
        <v/>
      </c>
    </row>
    <row r="26" spans="2:13">
      <c r="B26" s="22">
        <f t="shared" si="1"/>
        <v>18</v>
      </c>
      <c r="C26" s="22">
        <v>3206</v>
      </c>
      <c r="D26" s="36" t="str">
        <f>IFERROR(VLOOKUP(C26,SRA!B:C,2,0),"")</f>
        <v>MARCELO JOSE XIMENES MENELAU</v>
      </c>
      <c r="E26" s="22" t="str">
        <f>IFERROR(VLOOKUP(C26,SRA!B:I,8,0),"")</f>
        <v>COM</v>
      </c>
      <c r="F26" s="35" t="s">
        <v>607</v>
      </c>
      <c r="G26" s="22" t="str">
        <f>IFERROR(VLOOKUP(VLOOKUP(C26,SRA!B:F,5,0),FUNÇÃO!A:B,2,0),"")</f>
        <v>COORD DE MANUTENC</v>
      </c>
      <c r="H26" s="14">
        <f>IFERROR(VLOOKUP(C26,SRA!B:T,18,0),"")</f>
        <v>0</v>
      </c>
      <c r="I26" s="14">
        <f>IFERROR(VLOOKUP(C26,SRA!B:T,19,0),"")</f>
        <v>5739.47</v>
      </c>
      <c r="J26" s="14">
        <f>IFERROR(VLOOKUP(C26,FEVEREIRO!B:F,3,0),"")</f>
        <v>5739.47</v>
      </c>
      <c r="K26" s="14">
        <f t="shared" si="0"/>
        <v>712.09000000000015</v>
      </c>
      <c r="L26" s="14">
        <f>IFERROR(VLOOKUP(C26,FEVEREIRO!B:H,7,0),"")</f>
        <v>5027.38</v>
      </c>
      <c r="M26" s="23" t="str">
        <f>IFERROR(VLOOKUP(C26,FÉRIAS!A:G,2,0),"")</f>
        <v/>
      </c>
    </row>
    <row r="27" spans="2:13">
      <c r="B27" s="22">
        <f t="shared" si="1"/>
        <v>19</v>
      </c>
      <c r="C27" s="22">
        <v>3208</v>
      </c>
      <c r="D27" s="36" t="str">
        <f>IFERROR(VLOOKUP(C27,SRA!B:C,2,0),"")</f>
        <v>FABIOLA LAPORTE DE A TRINDADE</v>
      </c>
      <c r="E27" s="22" t="str">
        <f>IFERROR(VLOOKUP(C27,SRA!B:I,8,0),"")</f>
        <v>COM</v>
      </c>
      <c r="F27" s="35" t="s">
        <v>607</v>
      </c>
      <c r="G27" s="22" t="str">
        <f>IFERROR(VLOOKUP(VLOOKUP(C27,SRA!B:F,5,0),FUNÇÃO!A:B,2,0),"")</f>
        <v>GESTOR DE DESENV.</v>
      </c>
      <c r="H27" s="14">
        <f>IFERROR(VLOOKUP(C27,SRA!B:T,18,0),"")</f>
        <v>759.59</v>
      </c>
      <c r="I27" s="14">
        <f>IFERROR(VLOOKUP(C27,SRA!B:T,19,0),"")</f>
        <v>3038.35</v>
      </c>
      <c r="J27" s="14">
        <f>IFERROR(VLOOKUP(C27,FEVEREIRO!B:F,3,0),"")</f>
        <v>3797.94</v>
      </c>
      <c r="K27" s="14">
        <f t="shared" si="0"/>
        <v>543.5300000000002</v>
      </c>
      <c r="L27" s="14">
        <f>IFERROR(VLOOKUP(C27,FEVEREIRO!B:H,7,0),"")</f>
        <v>3254.41</v>
      </c>
      <c r="M27" s="23" t="str">
        <f>IFERROR(VLOOKUP(C27,FÉRIAS!A:G,2,0),"")</f>
        <v/>
      </c>
    </row>
    <row r="28" spans="2:13">
      <c r="B28" s="22">
        <f t="shared" si="1"/>
        <v>20</v>
      </c>
      <c r="C28" s="22">
        <v>3210</v>
      </c>
      <c r="D28" s="36" t="str">
        <f>IFERROR(VLOOKUP(C28,SRA!B:C,2,0),"")</f>
        <v>GILVANIA MARIA DE S MENDES</v>
      </c>
      <c r="E28" s="22" t="str">
        <f>IFERROR(VLOOKUP(C28,SRA!B:I,8,0),"")</f>
        <v>COM</v>
      </c>
      <c r="F28" s="35" t="s">
        <v>607</v>
      </c>
      <c r="G28" s="22" t="str">
        <f>IFERROR(VLOOKUP(VLOOKUP(C28,SRA!B:F,5,0),FUNÇÃO!A:B,2,0),"")</f>
        <v>GESTOR DE APOIO T</v>
      </c>
      <c r="H28" s="14">
        <f>IFERROR(VLOOKUP(C28,SRA!B:T,18,0),"")</f>
        <v>253.2</v>
      </c>
      <c r="I28" s="14">
        <f>IFERROR(VLOOKUP(C28,SRA!B:T,19,0),"")</f>
        <v>1012.78</v>
      </c>
      <c r="J28" s="14">
        <f>IFERROR(VLOOKUP(C28,FEVEREIRO!B:F,3,0),"")</f>
        <v>1265.98</v>
      </c>
      <c r="K28" s="14">
        <f t="shared" si="0"/>
        <v>163.82999999999993</v>
      </c>
      <c r="L28" s="14">
        <f>IFERROR(VLOOKUP(C28,FEVEREIRO!B:H,7,0),"")</f>
        <v>1102.1500000000001</v>
      </c>
      <c r="M28" s="23" t="str">
        <f>IFERROR(VLOOKUP(C28,FÉRIAS!A:G,2,0),"")</f>
        <v/>
      </c>
    </row>
    <row r="29" spans="2:13">
      <c r="B29" s="22">
        <f t="shared" si="1"/>
        <v>21</v>
      </c>
      <c r="C29" s="22">
        <v>3220</v>
      </c>
      <c r="D29" s="36" t="str">
        <f>IFERROR(VLOOKUP(C29,SRA!B:C,2,0),"")</f>
        <v>RENATA RODRIGUES C DE MELO</v>
      </c>
      <c r="E29" s="22" t="str">
        <f>IFERROR(VLOOKUP(C29,SRA!B:I,8,0),"")</f>
        <v>COM</v>
      </c>
      <c r="F29" s="35" t="s">
        <v>607</v>
      </c>
      <c r="G29" s="22" t="str">
        <f>IFERROR(VLOOKUP(VLOOKUP(C29,SRA!B:F,5,0),FUNÇÃO!A:B,2,0),"")</f>
        <v>COORD. RESP. SOCI</v>
      </c>
      <c r="H29" s="14">
        <f>IFERROR(VLOOKUP(C29,SRA!B:T,18,0),"")</f>
        <v>1434.87</v>
      </c>
      <c r="I29" s="14">
        <f>IFERROR(VLOOKUP(C29,SRA!B:T,19,0),"")</f>
        <v>5739.47</v>
      </c>
      <c r="J29" s="14">
        <f>IFERROR(VLOOKUP(C29,FEVEREIRO!B:F,3,0),"")</f>
        <v>7174.34</v>
      </c>
      <c r="K29" s="14">
        <f t="shared" si="0"/>
        <v>1657.2799999999997</v>
      </c>
      <c r="L29" s="14">
        <f>IFERROR(VLOOKUP(C29,FEVEREIRO!B:H,7,0),"")</f>
        <v>5517.06</v>
      </c>
      <c r="M29" s="23" t="str">
        <f>IFERROR(VLOOKUP(C29,FÉRIAS!A:G,2,0),"")</f>
        <v/>
      </c>
    </row>
    <row r="30" spans="2:13">
      <c r="B30" s="22">
        <f t="shared" si="1"/>
        <v>22</v>
      </c>
      <c r="C30" s="22">
        <v>3221</v>
      </c>
      <c r="D30" s="36" t="str">
        <f>IFERROR(VLOOKUP(C30,SRA!B:C,2,0),"")</f>
        <v>MARIA ERLANI BARBOSA SILVA</v>
      </c>
      <c r="E30" s="22" t="str">
        <f>IFERROR(VLOOKUP(C30,SRA!B:I,8,0),"")</f>
        <v>COM</v>
      </c>
      <c r="F30" s="35" t="s">
        <v>607</v>
      </c>
      <c r="G30" s="22" t="str">
        <f>IFERROR(VLOOKUP(VLOOKUP(C30,SRA!B:F,5,0),FUNÇÃO!A:B,2,0),"")</f>
        <v>SECRETARIA</v>
      </c>
      <c r="H30" s="14">
        <f>IFERROR(VLOOKUP(C30,SRA!B:T,18,0),"")</f>
        <v>337.59</v>
      </c>
      <c r="I30" s="14">
        <f>IFERROR(VLOOKUP(C30,SRA!B:T,19,0),"")</f>
        <v>1350.38</v>
      </c>
      <c r="J30" s="14">
        <f>IFERROR(VLOOKUP(C30,FEVEREIRO!B:F,3,0),"")</f>
        <v>1687.97</v>
      </c>
      <c r="K30" s="14">
        <f t="shared" si="0"/>
        <v>446.76</v>
      </c>
      <c r="L30" s="14">
        <f>IFERROR(VLOOKUP(C30,FEVEREIRO!B:H,7,0),"")</f>
        <v>1241.21</v>
      </c>
      <c r="M30" s="23" t="str">
        <f>IFERROR(VLOOKUP(C30,FÉRIAS!A:G,2,0),"")</f>
        <v/>
      </c>
    </row>
    <row r="31" spans="2:13">
      <c r="B31" s="22">
        <f t="shared" si="1"/>
        <v>23</v>
      </c>
      <c r="C31" s="22">
        <v>3243</v>
      </c>
      <c r="D31" s="36" t="str">
        <f>IFERROR(VLOOKUP(C31,SRA!B:C,2,0),"")</f>
        <v>FLAVIO CLAUDEVAN DE G AMANCIO</v>
      </c>
      <c r="E31" s="22" t="str">
        <f>IFERROR(VLOOKUP(C31,SRA!B:I,8,0),"")</f>
        <v>COM</v>
      </c>
      <c r="F31" s="35" t="s">
        <v>607</v>
      </c>
      <c r="G31" s="22" t="str">
        <f>IFERROR(VLOOKUP(VLOOKUP(C31,SRA!B:F,5,0),FUNÇÃO!A:B,2,0),"")</f>
        <v>DIRETOR PRESIDENT</v>
      </c>
      <c r="H31" s="14">
        <f>IFERROR(VLOOKUP(C31,SRA!B:T,18,0),"")</f>
        <v>2658.56</v>
      </c>
      <c r="I31" s="14">
        <f>IFERROR(VLOOKUP(C31,SRA!B:T,19,0),"")</f>
        <v>10634.24</v>
      </c>
      <c r="J31" s="14">
        <f>IFERROR(VLOOKUP(C31,FEVEREIRO!B:F,3,0),"")</f>
        <v>13292.8</v>
      </c>
      <c r="K31" s="14">
        <f t="shared" si="0"/>
        <v>3679.8899999999994</v>
      </c>
      <c r="L31" s="14">
        <f>IFERROR(VLOOKUP(C31,FEVEREIRO!B:H,7,0),"")</f>
        <v>9612.91</v>
      </c>
      <c r="M31" s="23" t="str">
        <f>IFERROR(VLOOKUP(C31,FÉRIAS!A:G,2,0),"")</f>
        <v/>
      </c>
    </row>
    <row r="32" spans="2:13">
      <c r="B32" s="22">
        <f t="shared" si="1"/>
        <v>24</v>
      </c>
      <c r="C32" s="22">
        <v>3245</v>
      </c>
      <c r="D32" s="36" t="str">
        <f>IFERROR(VLOOKUP(C32,SRA!B:C,2,0),"")</f>
        <v>EUGENIO PACELLI R DE ARAUJO</v>
      </c>
      <c r="E32" s="22" t="str">
        <f>IFERROR(VLOOKUP(C32,SRA!B:I,8,0),"")</f>
        <v>COM</v>
      </c>
      <c r="F32" s="35" t="s">
        <v>607</v>
      </c>
      <c r="G32" s="22" t="str">
        <f>IFERROR(VLOOKUP(VLOOKUP(C32,SRA!B:F,5,0),FUNÇÃO!A:B,2,0),"")</f>
        <v>SUPERINTENDENTE A</v>
      </c>
      <c r="H32" s="14">
        <f>IFERROR(VLOOKUP(C32,SRA!B:T,18,0),"")</f>
        <v>1561.48</v>
      </c>
      <c r="I32" s="14">
        <f>IFERROR(VLOOKUP(C32,SRA!B:T,19,0),"")</f>
        <v>7495.89</v>
      </c>
      <c r="J32" s="14">
        <f>IFERROR(VLOOKUP(C32,FEVEREIRO!B:F,3,0),"")</f>
        <v>9057.3700000000008</v>
      </c>
      <c r="K32" s="14">
        <f t="shared" si="0"/>
        <v>2167.6900000000005</v>
      </c>
      <c r="L32" s="14">
        <f>IFERROR(VLOOKUP(C32,FEVEREIRO!B:H,7,0),"")</f>
        <v>6889.68</v>
      </c>
      <c r="M32" s="23" t="str">
        <f>IFERROR(VLOOKUP(C32,FÉRIAS!A:G,2,0),"")</f>
        <v/>
      </c>
    </row>
    <row r="33" spans="2:13">
      <c r="B33" s="22">
        <f t="shared" si="1"/>
        <v>25</v>
      </c>
      <c r="C33" s="22">
        <v>3247</v>
      </c>
      <c r="D33" s="36" t="str">
        <f>IFERROR(VLOOKUP(C33,SRA!B:C,2,0),"")</f>
        <v>LEONARDO ARAUJO PAES BARRETO</v>
      </c>
      <c r="E33" s="22" t="str">
        <f>IFERROR(VLOOKUP(C33,SRA!B:I,8,0),"")</f>
        <v>COM</v>
      </c>
      <c r="F33" s="35" t="s">
        <v>607</v>
      </c>
      <c r="G33" s="22" t="str">
        <f>IFERROR(VLOOKUP(VLOOKUP(C33,SRA!B:F,5,0),FUNÇÃO!A:B,2,0),"")</f>
        <v>CHEFE DE GABINETE</v>
      </c>
      <c r="H33" s="14">
        <f>IFERROR(VLOOKUP(C33,SRA!B:T,18,0),"")</f>
        <v>1561.48</v>
      </c>
      <c r="I33" s="14">
        <f>IFERROR(VLOOKUP(C33,SRA!B:T,19,0),"")</f>
        <v>7495.89</v>
      </c>
      <c r="J33" s="14">
        <f>IFERROR(VLOOKUP(C33,FEVEREIRO!B:F,3,0),"")</f>
        <v>10962.5</v>
      </c>
      <c r="K33" s="14">
        <f t="shared" si="0"/>
        <v>3844.1800000000003</v>
      </c>
      <c r="L33" s="14">
        <f>IFERROR(VLOOKUP(C33,FEVEREIRO!B:H,7,0),"")</f>
        <v>7118.32</v>
      </c>
      <c r="M33" s="23" t="str">
        <f>IFERROR(VLOOKUP(C33,FÉRIAS!A:G,2,0),"")</f>
        <v/>
      </c>
    </row>
    <row r="34" spans="2:13">
      <c r="B34" s="22">
        <f t="shared" si="1"/>
        <v>26</v>
      </c>
      <c r="C34" s="22">
        <v>3249</v>
      </c>
      <c r="D34" s="36" t="str">
        <f>IFERROR(VLOOKUP(C34,SRA!B:C,2,0),"")</f>
        <v>LUCIANA MARIA BASTO DE AQUINO</v>
      </c>
      <c r="E34" s="22" t="str">
        <f>IFERROR(VLOOKUP(C34,SRA!B:I,8,0),"")</f>
        <v>COM</v>
      </c>
      <c r="F34" s="35" t="s">
        <v>607</v>
      </c>
      <c r="G34" s="22" t="str">
        <f>IFERROR(VLOOKUP(VLOOKUP(C34,SRA!B:F,5,0),FUNÇÃO!A:B,2,0),"")</f>
        <v>ASSESSOR DIRETORI</v>
      </c>
      <c r="H34" s="14">
        <f>IFERROR(VLOOKUP(C34,SRA!B:T,18,0),"")</f>
        <v>843.99</v>
      </c>
      <c r="I34" s="14">
        <f>IFERROR(VLOOKUP(C34,SRA!B:T,19,0),"")</f>
        <v>3375.95</v>
      </c>
      <c r="J34" s="14">
        <f>IFERROR(VLOOKUP(C34,FEVEREIRO!B:F,3,0),"")</f>
        <v>4219.9399999999996</v>
      </c>
      <c r="K34" s="14">
        <f t="shared" si="0"/>
        <v>1379.8399999999997</v>
      </c>
      <c r="L34" s="14">
        <f>IFERROR(VLOOKUP(C34,FEVEREIRO!B:H,7,0),"")</f>
        <v>2840.1</v>
      </c>
      <c r="M34" s="23" t="str">
        <f>IFERROR(VLOOKUP(C34,FÉRIAS!A:G,2,0),"")</f>
        <v/>
      </c>
    </row>
    <row r="35" spans="2:13">
      <c r="B35" s="22">
        <f t="shared" si="1"/>
        <v>27</v>
      </c>
      <c r="C35" s="22">
        <v>3250</v>
      </c>
      <c r="D35" s="36" t="str">
        <f>IFERROR(VLOOKUP(C35,SRA!B:C,2,0),"")</f>
        <v>GERMANA DE MELO LOBO FREIRE</v>
      </c>
      <c r="E35" s="22" t="str">
        <f>IFERROR(VLOOKUP(C35,SRA!B:I,8,0),"")</f>
        <v>COM</v>
      </c>
      <c r="F35" s="35" t="s">
        <v>607</v>
      </c>
      <c r="G35" s="22" t="str">
        <f>IFERROR(VLOOKUP(VLOOKUP(C35,SRA!B:F,5,0),FUNÇÃO!A:B,2,0),"")</f>
        <v>GESTOR DE DESENV.</v>
      </c>
      <c r="H35" s="14">
        <f>IFERROR(VLOOKUP(C35,SRA!B:T,18,0),"")</f>
        <v>759.59</v>
      </c>
      <c r="I35" s="14">
        <f>IFERROR(VLOOKUP(C35,SRA!B:T,19,0),"")</f>
        <v>3038.35</v>
      </c>
      <c r="J35" s="14">
        <f>IFERROR(VLOOKUP(C35,FEVEREIRO!B:F,3,0),"")</f>
        <v>5669.01</v>
      </c>
      <c r="K35" s="14">
        <f t="shared" si="0"/>
        <v>1517.9800000000005</v>
      </c>
      <c r="L35" s="14">
        <f>IFERROR(VLOOKUP(C35,FEVEREIRO!B:H,7,0),"")</f>
        <v>4151.03</v>
      </c>
      <c r="M35" s="23" t="str">
        <f>IFERROR(VLOOKUP(C35,FÉRIAS!A:G,2,0),"")</f>
        <v/>
      </c>
    </row>
    <row r="36" spans="2:13">
      <c r="B36" s="22">
        <f t="shared" si="1"/>
        <v>28</v>
      </c>
      <c r="C36" s="22">
        <v>3256</v>
      </c>
      <c r="D36" s="36" t="str">
        <f>IFERROR(VLOOKUP(C36,SRA!B:C,2,0),"")</f>
        <v>JOAO ALFREDO SOARES DE AVELLAR</v>
      </c>
      <c r="E36" s="22" t="str">
        <f>IFERROR(VLOOKUP(C36,SRA!B:I,8,0),"")</f>
        <v>COM</v>
      </c>
      <c r="F36" s="35" t="s">
        <v>607</v>
      </c>
      <c r="G36" s="22" t="str">
        <f>IFERROR(VLOOKUP(VLOOKUP(C36,SRA!B:F,5,0),FUNÇÃO!A:B,2,0),"")</f>
        <v>ASSESSOR DIRETORI</v>
      </c>
      <c r="H36" s="14">
        <f>IFERROR(VLOOKUP(C36,SRA!B:T,18,0),"")</f>
        <v>843.99</v>
      </c>
      <c r="I36" s="14">
        <f>IFERROR(VLOOKUP(C36,SRA!B:T,19,0),"")</f>
        <v>3375.95</v>
      </c>
      <c r="J36" s="14">
        <f>IFERROR(VLOOKUP(C36,FEVEREIRO!B:F,3,0),"")</f>
        <v>4219.9399999999996</v>
      </c>
      <c r="K36" s="14">
        <f t="shared" si="0"/>
        <v>1293.7399999999998</v>
      </c>
      <c r="L36" s="14">
        <f>IFERROR(VLOOKUP(C36,FEVEREIRO!B:H,7,0),"")</f>
        <v>2926.2</v>
      </c>
      <c r="M36" s="23" t="str">
        <f>IFERROR(VLOOKUP(C36,FÉRIAS!A:G,2,0),"")</f>
        <v/>
      </c>
    </row>
    <row r="37" spans="2:13">
      <c r="B37" s="22">
        <f t="shared" si="1"/>
        <v>29</v>
      </c>
      <c r="C37" s="22">
        <v>3258</v>
      </c>
      <c r="D37" s="36" t="str">
        <f>IFERROR(VLOOKUP(C37,SRA!B:C,2,0),"")</f>
        <v>TIAGO CHAVIER GONCALVES</v>
      </c>
      <c r="E37" s="22" t="str">
        <f>IFERROR(VLOOKUP(C37,SRA!B:I,8,0),"")</f>
        <v>COM</v>
      </c>
      <c r="F37" s="35" t="s">
        <v>607</v>
      </c>
      <c r="G37" s="22" t="str">
        <f>IFERROR(VLOOKUP(VLOOKUP(C37,SRA!B:F,5,0),FUNÇÃO!A:B,2,0),"")</f>
        <v>COORD. DE PROJ. E</v>
      </c>
      <c r="H37" s="14">
        <f>IFERROR(VLOOKUP(C37,SRA!B:T,18,0),"")</f>
        <v>1434.87</v>
      </c>
      <c r="I37" s="14">
        <f>IFERROR(VLOOKUP(C37,SRA!B:T,19,0),"")</f>
        <v>5739.47</v>
      </c>
      <c r="J37" s="14">
        <f>IFERROR(VLOOKUP(C37,FEVEREIRO!B:F,3,0),"")</f>
        <v>7174.34</v>
      </c>
      <c r="K37" s="14">
        <f t="shared" si="0"/>
        <v>2444.1900000000005</v>
      </c>
      <c r="L37" s="14">
        <f>IFERROR(VLOOKUP(C37,FEVEREIRO!B:H,7,0),"")</f>
        <v>4730.1499999999996</v>
      </c>
      <c r="M37" s="23" t="str">
        <f>IFERROR(VLOOKUP(C37,FÉRIAS!A:G,2,0),"")</f>
        <v/>
      </c>
    </row>
    <row r="38" spans="2:13">
      <c r="B38" s="22">
        <f t="shared" si="1"/>
        <v>30</v>
      </c>
      <c r="C38" s="22">
        <v>3260</v>
      </c>
      <c r="D38" s="36" t="str">
        <f>IFERROR(VLOOKUP(C38,SRA!B:C,2,0),"")</f>
        <v>LAMARTINE LYRA CRUZ</v>
      </c>
      <c r="E38" s="22" t="str">
        <f>IFERROR(VLOOKUP(C38,SRA!B:I,8,0),"")</f>
        <v>COM</v>
      </c>
      <c r="F38" s="35" t="s">
        <v>607</v>
      </c>
      <c r="G38" s="22" t="str">
        <f>IFERROR(VLOOKUP(VLOOKUP(C38,SRA!B:F,5,0),FUNÇÃO!A:B,2,0),"")</f>
        <v>COORD. LOGISTICA</v>
      </c>
      <c r="H38" s="14">
        <f>IFERROR(VLOOKUP(C38,SRA!B:T,18,0),"")</f>
        <v>1434.87</v>
      </c>
      <c r="I38" s="14">
        <f>IFERROR(VLOOKUP(C38,SRA!B:T,19,0),"")</f>
        <v>5739.47</v>
      </c>
      <c r="J38" s="14">
        <f>IFERROR(VLOOKUP(C38,FEVEREIRO!B:F,3,0),"")</f>
        <v>7174.34</v>
      </c>
      <c r="K38" s="14">
        <f t="shared" si="0"/>
        <v>2377.2700000000004</v>
      </c>
      <c r="L38" s="14">
        <f>IFERROR(VLOOKUP(C38,FEVEREIRO!B:H,7,0),"")</f>
        <v>4797.07</v>
      </c>
      <c r="M38" s="23" t="str">
        <f>IFERROR(VLOOKUP(C38,FÉRIAS!A:G,2,0),"")</f>
        <v/>
      </c>
    </row>
    <row r="39" spans="2:13">
      <c r="B39" s="22">
        <f t="shared" si="1"/>
        <v>31</v>
      </c>
      <c r="C39" s="22">
        <v>3261</v>
      </c>
      <c r="D39" s="36" t="str">
        <f>IFERROR(VLOOKUP(C39,SRA!B:C,2,0),"")</f>
        <v>JOSE EDUARDO GUEDES DE ANDRADE</v>
      </c>
      <c r="E39" s="22" t="str">
        <f>IFERROR(VLOOKUP(C39,SRA!B:I,8,0),"")</f>
        <v>COM</v>
      </c>
      <c r="F39" s="35" t="s">
        <v>607</v>
      </c>
      <c r="G39" s="22" t="str">
        <f>IFERROR(VLOOKUP(VLOOKUP(C39,SRA!B:F,5,0),FUNÇÃO!A:B,2,0),"")</f>
        <v>COORD.DE INFORM.</v>
      </c>
      <c r="H39" s="14">
        <f>IFERROR(VLOOKUP(C39,SRA!B:T,18,0),"")</f>
        <v>1434.87</v>
      </c>
      <c r="I39" s="14">
        <f>IFERROR(VLOOKUP(C39,SRA!B:T,19,0),"")</f>
        <v>5739.47</v>
      </c>
      <c r="J39" s="14">
        <f>IFERROR(VLOOKUP(C39,FEVEREIRO!B:F,3,0),"")</f>
        <v>7174.34</v>
      </c>
      <c r="K39" s="14">
        <f t="shared" si="0"/>
        <v>1651.8600000000006</v>
      </c>
      <c r="L39" s="14">
        <f>IFERROR(VLOOKUP(C39,FEVEREIRO!B:H,7,0),"")</f>
        <v>5522.48</v>
      </c>
      <c r="M39" s="23" t="str">
        <f>IFERROR(VLOOKUP(C39,FÉRIAS!A:G,2,0),"")</f>
        <v/>
      </c>
    </row>
    <row r="40" spans="2:13">
      <c r="B40" s="22">
        <f t="shared" si="1"/>
        <v>32</v>
      </c>
      <c r="C40" s="22">
        <v>3263</v>
      </c>
      <c r="D40" s="36" t="str">
        <f>IFERROR(VLOOKUP(C40,SRA!B:C,2,0),"")</f>
        <v>ANA CECILIA DE SENA T SOUZA</v>
      </c>
      <c r="E40" s="22" t="str">
        <f>IFERROR(VLOOKUP(C40,SRA!B:I,8,0),"")</f>
        <v>COM</v>
      </c>
      <c r="F40" s="35" t="s">
        <v>607</v>
      </c>
      <c r="G40" s="22" t="str">
        <f>IFERROR(VLOOKUP(VLOOKUP(C40,SRA!B:F,5,0),FUNÇÃO!A:B,2,0),"")</f>
        <v>COORD DE CONTRATO</v>
      </c>
      <c r="H40" s="14">
        <f>IFERROR(VLOOKUP(C40,SRA!B:T,18,0),"")</f>
        <v>1434.87</v>
      </c>
      <c r="I40" s="14">
        <f>IFERROR(VLOOKUP(C40,SRA!B:T,19,0),"")</f>
        <v>5739.47</v>
      </c>
      <c r="J40" s="14">
        <f>IFERROR(VLOOKUP(C40,FEVEREIRO!B:F,3,0),"")</f>
        <v>7174.34</v>
      </c>
      <c r="K40" s="14">
        <f t="shared" si="0"/>
        <v>1732.7299999999996</v>
      </c>
      <c r="L40" s="14">
        <f>IFERROR(VLOOKUP(C40,FEVEREIRO!B:H,7,0),"")</f>
        <v>5441.6100000000006</v>
      </c>
      <c r="M40" s="23" t="str">
        <f>IFERROR(VLOOKUP(C40,FÉRIAS!A:G,2,0),"")</f>
        <v/>
      </c>
    </row>
    <row r="41" spans="2:13">
      <c r="B41" s="22">
        <f t="shared" si="1"/>
        <v>33</v>
      </c>
      <c r="C41" s="22">
        <v>3278</v>
      </c>
      <c r="D41" s="36" t="str">
        <f>IFERROR(VLOOKUP(C41,SRA!B:C,2,0),"")</f>
        <v>FILIPE JOSE C F AMORIM</v>
      </c>
      <c r="E41" s="22" t="str">
        <f>IFERROR(VLOOKUP(C41,SRA!B:I,8,0),"")</f>
        <v>COM</v>
      </c>
      <c r="F41" s="35" t="s">
        <v>607</v>
      </c>
      <c r="G41" s="22" t="str">
        <f>IFERROR(VLOOKUP(VLOOKUP(C41,SRA!B:F,5,0),FUNÇÃO!A:B,2,0),"")</f>
        <v>GESTOR DE DESENV.</v>
      </c>
      <c r="H41" s="14">
        <f>IFERROR(VLOOKUP(C41,SRA!B:T,18,0),"")</f>
        <v>759.59</v>
      </c>
      <c r="I41" s="14">
        <f>IFERROR(VLOOKUP(C41,SRA!B:T,19,0),"")</f>
        <v>3038.35</v>
      </c>
      <c r="J41" s="14">
        <f>IFERROR(VLOOKUP(C41,FEVEREIRO!B:F,3,0),"")</f>
        <v>3797.94</v>
      </c>
      <c r="K41" s="14">
        <f t="shared" si="0"/>
        <v>543.5300000000002</v>
      </c>
      <c r="L41" s="14">
        <f>IFERROR(VLOOKUP(C41,FEVEREIRO!B:H,7,0),"")</f>
        <v>3254.41</v>
      </c>
      <c r="M41" s="23" t="str">
        <f>IFERROR(VLOOKUP(C41,FÉRIAS!A:G,2,0),"")</f>
        <v/>
      </c>
    </row>
    <row r="42" spans="2:13">
      <c r="B42" s="22">
        <f t="shared" si="1"/>
        <v>34</v>
      </c>
      <c r="C42" s="22">
        <v>3283</v>
      </c>
      <c r="D42" s="36" t="str">
        <f>IFERROR(VLOOKUP(C42,SRA!B:C,2,0),"")</f>
        <v>MANUELA A DE SENA L VENTURA</v>
      </c>
      <c r="E42" s="22" t="str">
        <f>IFERROR(VLOOKUP(C42,SRA!B:I,8,0),"")</f>
        <v>COM</v>
      </c>
      <c r="F42" s="35" t="s">
        <v>607</v>
      </c>
      <c r="G42" s="22" t="str">
        <f>IFERROR(VLOOKUP(VLOOKUP(C42,SRA!B:F,5,0),FUNÇÃO!A:B,2,0),"")</f>
        <v>COORD. AP. TEC. I</v>
      </c>
      <c r="H42" s="14">
        <f>IFERROR(VLOOKUP(C42,SRA!B:T,18,0),"")</f>
        <v>1434.87</v>
      </c>
      <c r="I42" s="14">
        <f>IFERROR(VLOOKUP(C42,SRA!B:T,19,0),"")</f>
        <v>5739.47</v>
      </c>
      <c r="J42" s="14">
        <f>IFERROR(VLOOKUP(C42,FEVEREIRO!B:F,3,0),"")</f>
        <v>7444.64</v>
      </c>
      <c r="K42" s="14">
        <f t="shared" si="0"/>
        <v>1726.1899999999996</v>
      </c>
      <c r="L42" s="14">
        <f>IFERROR(VLOOKUP(C42,FEVEREIRO!B:H,7,0),"")</f>
        <v>5718.4500000000007</v>
      </c>
      <c r="M42" s="23" t="str">
        <f>IFERROR(VLOOKUP(C42,FÉRIAS!A:G,2,0),"")</f>
        <v/>
      </c>
    </row>
    <row r="43" spans="2:13">
      <c r="B43" s="22">
        <f t="shared" si="1"/>
        <v>35</v>
      </c>
      <c r="C43" s="22">
        <v>3287</v>
      </c>
      <c r="D43" s="36" t="str">
        <f>IFERROR(VLOOKUP(C43,SRA!B:C,2,0),"")</f>
        <v>FABIO HENRIQUE IZAIAS D MACEDO</v>
      </c>
      <c r="E43" s="22" t="str">
        <f>IFERROR(VLOOKUP(C43,SRA!B:I,8,0),"")</f>
        <v>COM</v>
      </c>
      <c r="F43" s="35" t="s">
        <v>607</v>
      </c>
      <c r="G43" s="22" t="str">
        <f>IFERROR(VLOOKUP(VLOOKUP(C43,SRA!B:F,5,0),FUNÇÃO!A:B,2,0),"")</f>
        <v>ASSESSOR DIRETORI</v>
      </c>
      <c r="H43" s="14">
        <f>IFERROR(VLOOKUP(C43,SRA!B:T,18,0),"")</f>
        <v>843.99</v>
      </c>
      <c r="I43" s="14">
        <f>IFERROR(VLOOKUP(C43,SRA!B:T,19,0),"")</f>
        <v>3375.95</v>
      </c>
      <c r="J43" s="14">
        <f>IFERROR(VLOOKUP(C43,FEVEREIRO!B:F,3,0),"")</f>
        <v>4219.9399999999996</v>
      </c>
      <c r="K43" s="14">
        <f t="shared" si="0"/>
        <v>1711.0999999999995</v>
      </c>
      <c r="L43" s="14">
        <f>IFERROR(VLOOKUP(C43,FEVEREIRO!B:H,7,0),"")</f>
        <v>2508.84</v>
      </c>
      <c r="M43" s="23" t="str">
        <f>IFERROR(VLOOKUP(C43,FÉRIAS!A:G,2,0),"")</f>
        <v/>
      </c>
    </row>
    <row r="44" spans="2:13">
      <c r="B44" s="22">
        <f t="shared" si="1"/>
        <v>36</v>
      </c>
      <c r="C44" s="22">
        <v>3289</v>
      </c>
      <c r="D44" s="36" t="str">
        <f>IFERROR(VLOOKUP(C44,SRA!B:C,2,0),"")</f>
        <v>JOSE NIVALDO BRAYNER DE ARAUJO</v>
      </c>
      <c r="E44" s="22" t="str">
        <f>IFERROR(VLOOKUP(C44,SRA!B:I,8,0),"")</f>
        <v>COM</v>
      </c>
      <c r="F44" s="35" t="s">
        <v>607</v>
      </c>
      <c r="G44" s="22" t="str">
        <f>IFERROR(VLOOKUP(VLOOKUP(C44,SRA!B:F,5,0),FUNÇÃO!A:B,2,0),"")</f>
        <v>DIR. ADM. FINANCE</v>
      </c>
      <c r="H44" s="14">
        <f>IFERROR(VLOOKUP(C44,SRA!B:T,18,0),"")</f>
        <v>2392.6999999999998</v>
      </c>
      <c r="I44" s="14">
        <f>IFERROR(VLOOKUP(C44,SRA!B:T,19,0),"")</f>
        <v>9570.82</v>
      </c>
      <c r="J44" s="14">
        <f>IFERROR(VLOOKUP(C44,FEVEREIRO!B:F,3,0),"")</f>
        <v>11963.52</v>
      </c>
      <c r="K44" s="14">
        <f t="shared" si="0"/>
        <v>2968.880000000001</v>
      </c>
      <c r="L44" s="14">
        <f>IFERROR(VLOOKUP(C44,FEVEREIRO!B:H,7,0),"")</f>
        <v>8994.64</v>
      </c>
      <c r="M44" s="23" t="str">
        <f>IFERROR(VLOOKUP(C44,FÉRIAS!A:G,2,0),"")</f>
        <v/>
      </c>
    </row>
    <row r="45" spans="2:13" s="71" customFormat="1">
      <c r="B45" s="22">
        <f t="shared" si="1"/>
        <v>37</v>
      </c>
      <c r="C45" s="70">
        <v>3380</v>
      </c>
      <c r="D45" s="36" t="str">
        <f>IFERROR(VLOOKUP(C45,SRA!B:C,2,0),"")</f>
        <v>ALAN MALHEIRO PASTICK</v>
      </c>
      <c r="E45" s="22" t="str">
        <f>IFERROR(VLOOKUP(C45,SRA!B:I,8,0),"")</f>
        <v>COM</v>
      </c>
      <c r="F45" s="35" t="s">
        <v>607</v>
      </c>
      <c r="G45" s="22" t="str">
        <f>IFERROR(VLOOKUP(VLOOKUP(C45,SRA!B:F,5,0),FUNÇÃO!A:B,2,0),"")</f>
        <v>GESTOR DE APOIO A</v>
      </c>
      <c r="H45" s="14">
        <f>IFERROR(VLOOKUP(C45,SRA!B:T,18,0),"")</f>
        <v>253.2</v>
      </c>
      <c r="I45" s="14">
        <f>IFERROR(VLOOKUP(C45,SRA!B:T,19,0),"")</f>
        <v>1012.78</v>
      </c>
      <c r="J45" s="14">
        <f>IFERROR(VLOOKUP(C45,FEVEREIRO!B:F,3,0),"")</f>
        <v>1097.18</v>
      </c>
      <c r="K45" s="14">
        <f t="shared" si="0"/>
        <v>88.799999999999955</v>
      </c>
      <c r="L45" s="14">
        <f>IFERROR(VLOOKUP(C45,FEVEREIRO!B:H,7,0),"")</f>
        <v>1008.3800000000001</v>
      </c>
      <c r="M45" s="23" t="str">
        <f>IFERROR(VLOOKUP(C45,FÉRIAS!A:G,2,0),"")</f>
        <v/>
      </c>
    </row>
    <row r="46" spans="2:13" s="71" customFormat="1">
      <c r="B46" s="22">
        <f t="shared" si="1"/>
        <v>38</v>
      </c>
      <c r="C46" s="70">
        <v>3381</v>
      </c>
      <c r="D46" s="36" t="str">
        <f>IFERROR(VLOOKUP(C46,SRA!B:C,2,0),"")</f>
        <v>MARIA VITORIA ALVES VILA NOVA</v>
      </c>
      <c r="E46" s="22" t="str">
        <f>IFERROR(VLOOKUP(C46,SRA!B:I,8,0),"")</f>
        <v>COM</v>
      </c>
      <c r="F46" s="35" t="s">
        <v>607</v>
      </c>
      <c r="G46" s="22" t="str">
        <f>IFERROR(VLOOKUP(VLOOKUP(C46,SRA!B:F,5,0),FUNÇÃO!A:B,2,0),"")</f>
        <v>GESTOR DE APOIO T</v>
      </c>
      <c r="H46" s="14">
        <f>IFERROR(VLOOKUP(C46,SRA!B:T,18,0),"")</f>
        <v>253.2</v>
      </c>
      <c r="I46" s="14">
        <f>IFERROR(VLOOKUP(C46,SRA!B:T,19,0),"")</f>
        <v>1012.78</v>
      </c>
      <c r="J46" s="14">
        <f>IFERROR(VLOOKUP(C46,FEVEREIRO!B:F,3,0),"")</f>
        <v>1147.1400000000001</v>
      </c>
      <c r="K46" s="14">
        <f t="shared" si="0"/>
        <v>93.259999999999991</v>
      </c>
      <c r="L46" s="14">
        <f>IFERROR(VLOOKUP(C46,FEVEREIRO!B:H,7,0),"")</f>
        <v>1053.8800000000001</v>
      </c>
      <c r="M46" s="23" t="str">
        <f>IFERROR(VLOOKUP(C46,FÉRIAS!A:G,2,0),"")</f>
        <v/>
      </c>
    </row>
    <row r="47" spans="2:13" s="71" customFormat="1">
      <c r="B47" s="22">
        <f t="shared" si="1"/>
        <v>39</v>
      </c>
      <c r="C47" s="70">
        <v>3382</v>
      </c>
      <c r="D47" s="36" t="str">
        <f>IFERROR(VLOOKUP(C47,SRA!B:C,2,0),"")</f>
        <v>FERNANDA DA SILVA P DE ANDRADE</v>
      </c>
      <c r="E47" s="22" t="str">
        <f>IFERROR(VLOOKUP(C47,SRA!B:I,8,0),"")</f>
        <v>COM</v>
      </c>
      <c r="F47" s="35" t="s">
        <v>607</v>
      </c>
      <c r="G47" s="22" t="str">
        <f>IFERROR(VLOOKUP(VLOOKUP(C47,SRA!B:F,5,0),FUNÇÃO!A:B,2,0),"")</f>
        <v>SUCOM-SUPERINT.CO</v>
      </c>
      <c r="H47" s="14">
        <f>IFERROR(VLOOKUP(C47,SRA!B:T,18,0),"")</f>
        <v>1561.48</v>
      </c>
      <c r="I47" s="14">
        <f>IFERROR(VLOOKUP(C47,SRA!B:T,19,0),"")</f>
        <v>6245.89</v>
      </c>
      <c r="J47" s="14">
        <f>IFERROR(VLOOKUP(C47,FEVEREIRO!B:F,3,0),"")</f>
        <v>6766.38</v>
      </c>
      <c r="K47" s="14">
        <f t="shared" si="0"/>
        <v>1537.67</v>
      </c>
      <c r="L47" s="14">
        <f>IFERROR(VLOOKUP(C47,FEVEREIRO!B:H,7,0),"")</f>
        <v>5228.71</v>
      </c>
      <c r="M47" s="23" t="str">
        <f>IFERROR(VLOOKUP(C47,FÉRIAS!A:G,2,0),"")</f>
        <v/>
      </c>
    </row>
    <row r="48" spans="2:13">
      <c r="B48" s="22">
        <f t="shared" si="1"/>
        <v>40</v>
      </c>
      <c r="C48" s="22">
        <v>3304</v>
      </c>
      <c r="D48" s="36" t="str">
        <f>IFERROR(VLOOKUP(C48,SRA!B:C,2,0),"")</f>
        <v>CARLOS ALBERTO DE ARAUJO FILHO</v>
      </c>
      <c r="E48" s="22" t="str">
        <f>IFERROR(VLOOKUP(C48,SRA!B:I,8,0),"")</f>
        <v>COM</v>
      </c>
      <c r="F48" s="35" t="s">
        <v>607</v>
      </c>
      <c r="G48" s="22" t="str">
        <f>IFERROR(VLOOKUP(VLOOKUP(C48,SRA!B:F,5,0),FUNÇÃO!A:B,2,0),"")</f>
        <v>SECRETARIA DIR.</v>
      </c>
      <c r="H48" s="14">
        <f>IFERROR(VLOOKUP(C48,SRA!B:T,18,0),"")</f>
        <v>337.59</v>
      </c>
      <c r="I48" s="14">
        <f>IFERROR(VLOOKUP(C48,SRA!B:T,19,0),"")</f>
        <v>1350.38</v>
      </c>
      <c r="J48" s="14">
        <f>IFERROR(VLOOKUP(C48,FEVEREIRO!B:F,3,0),"")</f>
        <v>1687.97</v>
      </c>
      <c r="K48" s="14">
        <f t="shared" si="0"/>
        <v>212.63000000000011</v>
      </c>
      <c r="L48" s="14">
        <f>IFERROR(VLOOKUP(C48,FEVEREIRO!B:H,7,0),"")</f>
        <v>1475.34</v>
      </c>
      <c r="M48" s="23" t="str">
        <f>IFERROR(VLOOKUP(C48,FÉRIAS!A:G,2,0),"")</f>
        <v/>
      </c>
    </row>
    <row r="49" spans="2:13">
      <c r="B49" s="22">
        <f t="shared" si="1"/>
        <v>41</v>
      </c>
      <c r="C49" s="22">
        <v>3312</v>
      </c>
      <c r="D49" s="36" t="str">
        <f>IFERROR(VLOOKUP(C49,SRA!B:C,2,0),"")</f>
        <v>DIMAS PEREIRA DANTAS</v>
      </c>
      <c r="E49" s="22" t="str">
        <f>IFERROR(VLOOKUP(C49,SRA!B:I,8,0),"")</f>
        <v>COM</v>
      </c>
      <c r="F49" s="35" t="s">
        <v>607</v>
      </c>
      <c r="G49" s="22" t="str">
        <f>IFERROR(VLOOKUP(VLOOKUP(C49,SRA!B:F,5,0),FUNÇÃO!A:B,2,0),"")</f>
        <v>COORD. DE VENDAS</v>
      </c>
      <c r="H49" s="14">
        <f>IFERROR(VLOOKUP(C49,SRA!B:T,18,0),"")</f>
        <v>1434.87</v>
      </c>
      <c r="I49" s="14">
        <f>IFERROR(VLOOKUP(C49,SRA!B:T,19,0),"")</f>
        <v>5379.47</v>
      </c>
      <c r="J49" s="14">
        <f>IFERROR(VLOOKUP(C49,FEVEREIRO!B:F,3,0),"")</f>
        <v>6814.34</v>
      </c>
      <c r="K49" s="14">
        <f t="shared" si="0"/>
        <v>1558.2800000000007</v>
      </c>
      <c r="L49" s="14">
        <f>IFERROR(VLOOKUP(C49,FEVEREIRO!B:H,7,0),"")</f>
        <v>5256.0599999999995</v>
      </c>
      <c r="M49" s="23" t="str">
        <f>IFERROR(VLOOKUP(C49,FÉRIAS!A:G,2,0),"")</f>
        <v/>
      </c>
    </row>
    <row r="50" spans="2:13">
      <c r="B50" s="22">
        <f t="shared" si="1"/>
        <v>42</v>
      </c>
      <c r="C50" s="22">
        <v>3314</v>
      </c>
      <c r="D50" s="36" t="str">
        <f>IFERROR(VLOOKUP(C50,SRA!B:C,2,0),"")</f>
        <v>LUIZ ANTONIO GRANJA DE MENEZES</v>
      </c>
      <c r="E50" s="22" t="str">
        <f>IFERROR(VLOOKUP(C50,SRA!B:I,8,0),"")</f>
        <v>COM</v>
      </c>
      <c r="F50" s="35" t="s">
        <v>607</v>
      </c>
      <c r="G50" s="22" t="str">
        <f>IFERROR(VLOOKUP(VLOOKUP(C50,SRA!B:F,5,0),FUNÇÃO!A:B,2,0),"")</f>
        <v>ASSESSOR DIRETORI</v>
      </c>
      <c r="H50" s="14">
        <f>IFERROR(VLOOKUP(C50,SRA!B:T,18,0),"")</f>
        <v>843.99</v>
      </c>
      <c r="I50" s="14">
        <f>IFERROR(VLOOKUP(C50,SRA!B:T,19,0),"")</f>
        <v>3375.95</v>
      </c>
      <c r="J50" s="14">
        <f>IFERROR(VLOOKUP(C50,FEVEREIRO!B:F,3,0),"")</f>
        <v>4219.9399999999996</v>
      </c>
      <c r="K50" s="14">
        <f t="shared" si="0"/>
        <v>1646.04</v>
      </c>
      <c r="L50" s="14">
        <f>IFERROR(VLOOKUP(C50,FEVEREIRO!B:H,7,0),"")</f>
        <v>2573.8999999999996</v>
      </c>
      <c r="M50" s="23" t="str">
        <f>IFERROR(VLOOKUP(C50,FÉRIAS!A:G,2,0),"")</f>
        <v/>
      </c>
    </row>
    <row r="51" spans="2:13">
      <c r="B51" s="22">
        <f t="shared" si="1"/>
        <v>43</v>
      </c>
      <c r="C51" s="22">
        <v>3316</v>
      </c>
      <c r="D51" s="36" t="str">
        <f>IFERROR(VLOOKUP(C51,SRA!B:C,2,0),"")</f>
        <v>MAYARA CRISTINA NUNES DE LIRA</v>
      </c>
      <c r="E51" s="22" t="str">
        <f>IFERROR(VLOOKUP(C51,SRA!B:I,8,0),"")</f>
        <v>COM</v>
      </c>
      <c r="F51" s="35" t="s">
        <v>607</v>
      </c>
      <c r="G51" s="22" t="str">
        <f>IFERROR(VLOOKUP(VLOOKUP(C51,SRA!B:F,5,0),FUNÇÃO!A:B,2,0),"")</f>
        <v>GESTOR DE APOIO T</v>
      </c>
      <c r="H51" s="14">
        <f>IFERROR(VLOOKUP(C51,SRA!B:T,18,0),"")</f>
        <v>253.2</v>
      </c>
      <c r="I51" s="14">
        <f>IFERROR(VLOOKUP(C51,SRA!B:T,19,0),"")</f>
        <v>1012.78</v>
      </c>
      <c r="J51" s="14">
        <f>IFERROR(VLOOKUP(C51,FEVEREIRO!B:F,3,0),"")</f>
        <v>1265.98</v>
      </c>
      <c r="K51" s="14">
        <f t="shared" si="0"/>
        <v>163.82999999999993</v>
      </c>
      <c r="L51" s="14">
        <f>IFERROR(VLOOKUP(C51,FEVEREIRO!B:H,7,0),"")</f>
        <v>1102.1500000000001</v>
      </c>
      <c r="M51" s="23" t="str">
        <f>IFERROR(VLOOKUP(C51,FÉRIAS!A:G,2,0),"")</f>
        <v/>
      </c>
    </row>
    <row r="52" spans="2:13">
      <c r="B52" s="22">
        <f t="shared" si="1"/>
        <v>44</v>
      </c>
      <c r="C52" s="22">
        <v>3319</v>
      </c>
      <c r="D52" s="36" t="str">
        <f>IFERROR(VLOOKUP(C52,SRA!B:C,2,0),"")</f>
        <v>MARIA EMILIA DE A S E SILVA</v>
      </c>
      <c r="E52" s="22" t="str">
        <f>IFERROR(VLOOKUP(C52,SRA!B:I,8,0),"")</f>
        <v>COM</v>
      </c>
      <c r="F52" s="35" t="s">
        <v>607</v>
      </c>
      <c r="G52" s="22" t="str">
        <f>IFERROR(VLOOKUP(VLOOKUP(C52,SRA!B:F,5,0),FUNÇÃO!A:B,2,0),"")</f>
        <v>GESTOR DE APOIO A</v>
      </c>
      <c r="H52" s="14">
        <f>IFERROR(VLOOKUP(C52,SRA!B:T,18,0),"")</f>
        <v>253.2</v>
      </c>
      <c r="I52" s="14">
        <f>IFERROR(VLOOKUP(C52,SRA!B:T,19,0),"")</f>
        <v>1265.98</v>
      </c>
      <c r="J52" s="14">
        <f>IFERROR(VLOOKUP(C52,FEVEREIRO!B:F,3,0),"")</f>
        <v>1664.63</v>
      </c>
      <c r="K52" s="14">
        <f t="shared" si="0"/>
        <v>456.94000000000005</v>
      </c>
      <c r="L52" s="14">
        <f>IFERROR(VLOOKUP(C52,FEVEREIRO!B:H,7,0),"")</f>
        <v>1207.69</v>
      </c>
      <c r="M52" s="23" t="str">
        <f>IFERROR(VLOOKUP(C52,FÉRIAS!A:G,2,0),"")</f>
        <v/>
      </c>
    </row>
    <row r="53" spans="2:13">
      <c r="B53" s="22">
        <f t="shared" si="1"/>
        <v>45</v>
      </c>
      <c r="C53" s="22">
        <v>3324</v>
      </c>
      <c r="D53" s="36" t="str">
        <f>IFERROR(VLOOKUP(C53,SRA!B:C,2,0),"")</f>
        <v>ANDRE LUIZ DE MOURA MELO</v>
      </c>
      <c r="E53" s="22" t="str">
        <f>IFERROR(VLOOKUP(C53,SRA!B:I,8,0),"")</f>
        <v>COM</v>
      </c>
      <c r="F53" s="35" t="s">
        <v>607</v>
      </c>
      <c r="G53" s="22" t="str">
        <f>IFERROR(VLOOKUP(VLOOKUP(C53,SRA!B:F,5,0),FUNÇÃO!A:B,2,0),"")</f>
        <v>SUP. JURIDICO</v>
      </c>
      <c r="H53" s="14">
        <f>IFERROR(VLOOKUP(C53,SRA!B:T,18,0),"")</f>
        <v>1561.48</v>
      </c>
      <c r="I53" s="14">
        <f>IFERROR(VLOOKUP(C53,SRA!B:T,19,0),"")</f>
        <v>6245.89</v>
      </c>
      <c r="J53" s="14">
        <f>IFERROR(VLOOKUP(C53,FEVEREIRO!B:F,3,0),"")</f>
        <v>8390.7000000000007</v>
      </c>
      <c r="K53" s="14">
        <f t="shared" si="0"/>
        <v>3111.8000000000011</v>
      </c>
      <c r="L53" s="14">
        <f>IFERROR(VLOOKUP(C53,FEVEREIRO!B:H,7,0),"")</f>
        <v>5278.9</v>
      </c>
      <c r="M53" s="23" t="str">
        <f>IFERROR(VLOOKUP(C53,FÉRIAS!A:G,2,0),"")</f>
        <v/>
      </c>
    </row>
    <row r="54" spans="2:13">
      <c r="B54" s="22">
        <f t="shared" si="1"/>
        <v>46</v>
      </c>
      <c r="C54" s="22">
        <v>3325</v>
      </c>
      <c r="D54" s="36" t="str">
        <f>IFERROR(VLOOKUP(C54,SRA!B:C,2,0),"")</f>
        <v>MANOEL DE LIMA BARBOSA</v>
      </c>
      <c r="E54" s="22" t="str">
        <f>IFERROR(VLOOKUP(C54,SRA!B:I,8,0),"")</f>
        <v>COM</v>
      </c>
      <c r="F54" s="35" t="s">
        <v>607</v>
      </c>
      <c r="G54" s="22" t="str">
        <f>IFERROR(VLOOKUP(VLOOKUP(C54,SRA!B:F,5,0),FUNÇÃO!A:B,2,0),"")</f>
        <v>COORD.DE CONTABIL</v>
      </c>
      <c r="H54" s="14">
        <f>IFERROR(VLOOKUP(C54,SRA!B:T,18,0),"")</f>
        <v>1434.87</v>
      </c>
      <c r="I54" s="14">
        <f>IFERROR(VLOOKUP(C54,SRA!B:T,19,0),"")</f>
        <v>5739.47</v>
      </c>
      <c r="J54" s="14">
        <f>IFERROR(VLOOKUP(C54,FEVEREIRO!B:F,3,0),"")</f>
        <v>7174.34</v>
      </c>
      <c r="K54" s="14">
        <f t="shared" si="0"/>
        <v>3654.29</v>
      </c>
      <c r="L54" s="14">
        <f>IFERROR(VLOOKUP(C54,FEVEREIRO!B:H,7,0),"")</f>
        <v>3520.05</v>
      </c>
      <c r="M54" s="23" t="str">
        <f>IFERROR(VLOOKUP(C54,FÉRIAS!A:G,2,0),"")</f>
        <v/>
      </c>
    </row>
    <row r="55" spans="2:13">
      <c r="B55" s="22">
        <f t="shared" si="1"/>
        <v>47</v>
      </c>
      <c r="C55" s="22">
        <v>3327</v>
      </c>
      <c r="D55" s="36" t="str">
        <f>IFERROR(VLOOKUP(C55,SRA!B:C,2,0),"")</f>
        <v>NATALIA DOURADO DA FONTE</v>
      </c>
      <c r="E55" s="22" t="str">
        <f>IFERROR(VLOOKUP(C55,SRA!B:I,8,0),"")</f>
        <v>COM</v>
      </c>
      <c r="F55" s="35" t="s">
        <v>607</v>
      </c>
      <c r="G55" s="22" t="str">
        <f>IFERROR(VLOOKUP(VLOOKUP(C55,SRA!B:F,5,0),FUNÇÃO!A:B,2,0),"")</f>
        <v>COORD. SUPRIMENTO</v>
      </c>
      <c r="H55" s="14">
        <f>IFERROR(VLOOKUP(C55,SRA!B:T,18,0),"")</f>
        <v>1434.87</v>
      </c>
      <c r="I55" s="14">
        <f>IFERROR(VLOOKUP(C55,SRA!B:T,19,0),"")</f>
        <v>5739.47</v>
      </c>
      <c r="J55" s="14">
        <f>IFERROR(VLOOKUP(C55,FEVEREIRO!B:F,3,0),"")</f>
        <v>7174.34</v>
      </c>
      <c r="K55" s="14">
        <f t="shared" si="0"/>
        <v>1599.7199999999993</v>
      </c>
      <c r="L55" s="14">
        <f>IFERROR(VLOOKUP(C55,FEVEREIRO!B:H,7,0),"")</f>
        <v>5574.6200000000008</v>
      </c>
      <c r="M55" s="23" t="str">
        <f>IFERROR(VLOOKUP(C55,FÉRIAS!A:G,2,0),"")</f>
        <v/>
      </c>
    </row>
    <row r="56" spans="2:13">
      <c r="B56" s="22">
        <f t="shared" si="1"/>
        <v>48</v>
      </c>
      <c r="C56" s="22">
        <v>3328</v>
      </c>
      <c r="D56" s="36" t="str">
        <f>IFERROR(VLOOKUP(C56,SRA!B:C,2,0),"")</f>
        <v>VINICIUS JOSE OLIVEIRA D SOUSA</v>
      </c>
      <c r="E56" s="22" t="str">
        <f>IFERROR(VLOOKUP(C56,SRA!B:I,8,0),"")</f>
        <v>COM</v>
      </c>
      <c r="F56" s="35" t="s">
        <v>607</v>
      </c>
      <c r="G56" s="22" t="str">
        <f>IFERROR(VLOOKUP(VLOOKUP(C56,SRA!B:F,5,0),FUNÇÃO!A:B,2,0),"")</f>
        <v>COORD. DE ADM.</v>
      </c>
      <c r="H56" s="14">
        <f>IFERROR(VLOOKUP(C56,SRA!B:T,18,0),"")</f>
        <v>1434.87</v>
      </c>
      <c r="I56" s="14">
        <f>IFERROR(VLOOKUP(C56,SRA!B:T,19,0),"")</f>
        <v>5739.47</v>
      </c>
      <c r="J56" s="14">
        <f>IFERROR(VLOOKUP(C56,FEVEREIRO!B:F,3,0),"")</f>
        <v>7174.34</v>
      </c>
      <c r="K56" s="14">
        <f t="shared" si="0"/>
        <v>1923.3999999999996</v>
      </c>
      <c r="L56" s="14">
        <f>IFERROR(VLOOKUP(C56,FEVEREIRO!B:H,7,0),"")</f>
        <v>5250.9400000000005</v>
      </c>
      <c r="M56" s="23" t="str">
        <f>IFERROR(VLOOKUP(C56,FÉRIAS!A:G,2,0),"")</f>
        <v/>
      </c>
    </row>
    <row r="57" spans="2:13">
      <c r="B57" s="22">
        <f t="shared" si="1"/>
        <v>49</v>
      </c>
      <c r="C57" s="22">
        <v>3329</v>
      </c>
      <c r="D57" s="36" t="str">
        <f>IFERROR(VLOOKUP(C57,SRA!B:C,2,0),"")</f>
        <v>KLEBIA VIEIRA SANTOS DE LEMOS</v>
      </c>
      <c r="E57" s="22" t="str">
        <f>IFERROR(VLOOKUP(C57,SRA!B:I,8,0),"")</f>
        <v>COM</v>
      </c>
      <c r="F57" s="35" t="s">
        <v>607</v>
      </c>
      <c r="G57" s="22" t="str">
        <f>IFERROR(VLOOKUP(VLOOKUP(C57,SRA!B:F,5,0),FUNÇÃO!A:B,2,0),"")</f>
        <v>GESTOR DE DESENV.</v>
      </c>
      <c r="H57" s="14">
        <f>IFERROR(VLOOKUP(C57,SRA!B:T,18,0),"")</f>
        <v>759.59</v>
      </c>
      <c r="I57" s="14">
        <f>IFERROR(VLOOKUP(C57,SRA!B:T,19,0),"")</f>
        <v>3038.35</v>
      </c>
      <c r="J57" s="14">
        <f>IFERROR(VLOOKUP(C57,FEVEREIRO!B:F,3,0),"")</f>
        <v>3797.94</v>
      </c>
      <c r="K57" s="14">
        <f t="shared" si="0"/>
        <v>543.5300000000002</v>
      </c>
      <c r="L57" s="14">
        <f>IFERROR(VLOOKUP(C57,FEVEREIRO!B:H,7,0),"")</f>
        <v>3254.41</v>
      </c>
      <c r="M57" s="23" t="str">
        <f>IFERROR(VLOOKUP(C57,FÉRIAS!A:G,2,0),"")</f>
        <v/>
      </c>
    </row>
    <row r="58" spans="2:13">
      <c r="B58" s="22">
        <f t="shared" si="1"/>
        <v>50</v>
      </c>
      <c r="C58" s="22">
        <v>3338</v>
      </c>
      <c r="D58" s="36" t="str">
        <f>IFERROR(VLOOKUP(C58,SRA!B:C,2,0),"")</f>
        <v>IAN THIAGO DE LIMA BARBOSA</v>
      </c>
      <c r="E58" s="22" t="str">
        <f>IFERROR(VLOOKUP(C58,SRA!B:I,8,0),"")</f>
        <v>COM</v>
      </c>
      <c r="F58" s="35" t="s">
        <v>607</v>
      </c>
      <c r="G58" s="22" t="str">
        <f>IFERROR(VLOOKUP(VLOOKUP(C58,SRA!B:F,5,0),FUNÇÃO!A:B,2,0),"")</f>
        <v>COORD GESTAO E PL</v>
      </c>
      <c r="H58" s="14">
        <f>IFERROR(VLOOKUP(C58,SRA!B:T,18,0),"")</f>
        <v>1434.87</v>
      </c>
      <c r="I58" s="14">
        <f>IFERROR(VLOOKUP(C58,SRA!B:T,19,0),"")</f>
        <v>5739.47</v>
      </c>
      <c r="J58" s="14">
        <f>IFERROR(VLOOKUP(C58,FEVEREIRO!B:F,3,0),"")</f>
        <v>7174.34</v>
      </c>
      <c r="K58" s="14">
        <f t="shared" si="0"/>
        <v>1774.1499999999996</v>
      </c>
      <c r="L58" s="14">
        <f>IFERROR(VLOOKUP(C58,FEVEREIRO!B:H,7,0),"")</f>
        <v>5400.1900000000005</v>
      </c>
      <c r="M58" s="23" t="str">
        <f>IFERROR(VLOOKUP(C58,FÉRIAS!A:G,2,0),"")</f>
        <v/>
      </c>
    </row>
    <row r="59" spans="2:13">
      <c r="B59" s="22">
        <f t="shared" si="1"/>
        <v>51</v>
      </c>
      <c r="C59" s="22">
        <v>3340</v>
      </c>
      <c r="D59" s="36" t="str">
        <f>IFERROR(VLOOKUP(C59,SRA!B:C,2,0),"")</f>
        <v>SANDRO MARQUES TEIXEIRA</v>
      </c>
      <c r="E59" s="22" t="str">
        <f>IFERROR(VLOOKUP(C59,SRA!B:I,8,0),"")</f>
        <v>COM</v>
      </c>
      <c r="F59" s="35" t="s">
        <v>607</v>
      </c>
      <c r="G59" s="22" t="str">
        <f>IFERROR(VLOOKUP(VLOOKUP(C59,SRA!B:F,5,0),FUNÇÃO!A:B,2,0),"")</f>
        <v>COORD. DE ART. IN</v>
      </c>
      <c r="H59" s="14">
        <f>IFERROR(VLOOKUP(C59,SRA!B:T,18,0),"")</f>
        <v>1434.87</v>
      </c>
      <c r="I59" s="14">
        <f>IFERROR(VLOOKUP(C59,SRA!B:T,19,0),"")</f>
        <v>5739.47</v>
      </c>
      <c r="J59" s="14">
        <f>IFERROR(VLOOKUP(C59,FEVEREIRO!B:F,3,0),"")</f>
        <v>7174.34</v>
      </c>
      <c r="K59" s="14">
        <f t="shared" si="0"/>
        <v>2559.7299999999996</v>
      </c>
      <c r="L59" s="14">
        <f>IFERROR(VLOOKUP(C59,FEVEREIRO!B:H,7,0),"")</f>
        <v>4614.6100000000006</v>
      </c>
      <c r="M59" s="23" t="str">
        <f>IFERROR(VLOOKUP(C59,FÉRIAS!A:G,2,0),"")</f>
        <v/>
      </c>
    </row>
    <row r="60" spans="2:13">
      <c r="B60" s="22">
        <f t="shared" si="1"/>
        <v>52</v>
      </c>
      <c r="C60" s="22">
        <v>3341</v>
      </c>
      <c r="D60" s="36" t="str">
        <f>IFERROR(VLOOKUP(C60,SRA!B:C,2,0),"")</f>
        <v>JOSE VICTOR M A BARBOSA</v>
      </c>
      <c r="E60" s="22" t="str">
        <f>IFERROR(VLOOKUP(C60,SRA!B:I,8,0),"")</f>
        <v>COM</v>
      </c>
      <c r="F60" s="35" t="s">
        <v>607</v>
      </c>
      <c r="G60" s="22" t="str">
        <f>IFERROR(VLOOKUP(VLOOKUP(C60,SRA!B:F,5,0),FUNÇÃO!A:B,2,0),"")</f>
        <v>GESTOR DE DESENV.</v>
      </c>
      <c r="H60" s="14">
        <f>IFERROR(VLOOKUP(C60,SRA!B:T,18,0),"")</f>
        <v>759.59</v>
      </c>
      <c r="I60" s="14">
        <f>IFERROR(VLOOKUP(C60,SRA!B:T,19,0),"")</f>
        <v>3038.35</v>
      </c>
      <c r="J60" s="14">
        <f>IFERROR(VLOOKUP(C60,FEVEREIRO!B:F,3,0),"")</f>
        <v>3797.94</v>
      </c>
      <c r="K60" s="14">
        <f t="shared" si="0"/>
        <v>600.82000000000016</v>
      </c>
      <c r="L60" s="14">
        <f>IFERROR(VLOOKUP(C60,FEVEREIRO!B:H,7,0),"")</f>
        <v>3197.12</v>
      </c>
      <c r="M60" s="23" t="str">
        <f>IFERROR(VLOOKUP(C60,FÉRIAS!A:G,2,0),"")</f>
        <v/>
      </c>
    </row>
    <row r="61" spans="2:13">
      <c r="B61" s="22">
        <f t="shared" si="1"/>
        <v>53</v>
      </c>
      <c r="C61" s="22">
        <v>3343</v>
      </c>
      <c r="D61" s="36" t="str">
        <f>IFERROR(VLOOKUP(C61,SRA!B:C,2,0),"")</f>
        <v>MARCELO MONTEIRO DE C. FILHO</v>
      </c>
      <c r="E61" s="22" t="str">
        <f>IFERROR(VLOOKUP(C61,SRA!B:I,8,0),"")</f>
        <v>COM</v>
      </c>
      <c r="F61" s="35" t="s">
        <v>607</v>
      </c>
      <c r="G61" s="22" t="str">
        <f>IFERROR(VLOOKUP(VLOOKUP(C61,SRA!B:F,5,0),FUNÇÃO!A:B,2,0),"")</f>
        <v>GESTOR DE APOIO A</v>
      </c>
      <c r="H61" s="14">
        <f>IFERROR(VLOOKUP(C61,SRA!B:T,18,0),"")</f>
        <v>253.2</v>
      </c>
      <c r="I61" s="14">
        <f>IFERROR(VLOOKUP(C61,SRA!B:T,19,0),"")</f>
        <v>1012.78</v>
      </c>
      <c r="J61" s="14">
        <f>IFERROR(VLOOKUP(C61,FEVEREIRO!B:F,3,0),"")</f>
        <v>1265.98</v>
      </c>
      <c r="K61" s="14">
        <f t="shared" si="0"/>
        <v>100.52999999999997</v>
      </c>
      <c r="L61" s="14">
        <f>IFERROR(VLOOKUP(C61,FEVEREIRO!B:H,7,0),"")</f>
        <v>1165.45</v>
      </c>
      <c r="M61" s="23" t="str">
        <f>IFERROR(VLOOKUP(C61,FÉRIAS!A:G,2,0),"")</f>
        <v/>
      </c>
    </row>
    <row r="62" spans="2:13">
      <c r="B62" s="22">
        <f t="shared" si="1"/>
        <v>54</v>
      </c>
      <c r="C62" s="22">
        <v>3358</v>
      </c>
      <c r="D62" s="36" t="str">
        <f>IFERROR(VLOOKUP(C62,SRA!B:C,2,0),"")</f>
        <v>SERGIO LUIZ DE NORONHA</v>
      </c>
      <c r="E62" s="22" t="str">
        <f>IFERROR(VLOOKUP(C62,SRA!B:I,8,0),"")</f>
        <v>COM</v>
      </c>
      <c r="F62" s="35" t="s">
        <v>607</v>
      </c>
      <c r="G62" s="22" t="str">
        <f>IFERROR(VLOOKUP(VLOOKUP(C62,SRA!B:F,5,0),FUNÇÃO!A:B,2,0),"")</f>
        <v>DIR REL INSTITUCI</v>
      </c>
      <c r="H62" s="14">
        <f>IFERROR(VLOOKUP(C62,SRA!B:T,18,0),"")</f>
        <v>2392.6999999999998</v>
      </c>
      <c r="I62" s="14">
        <f>IFERROR(VLOOKUP(C62,SRA!B:T,19,0),"")</f>
        <v>9570.82</v>
      </c>
      <c r="J62" s="14">
        <f>IFERROR(VLOOKUP(C62,FEVEREIRO!B:F,3,0),"")</f>
        <v>11963.52</v>
      </c>
      <c r="K62" s="14">
        <f t="shared" si="0"/>
        <v>3251.8999999999996</v>
      </c>
      <c r="L62" s="14">
        <f>IFERROR(VLOOKUP(C62,FEVEREIRO!B:H,7,0),"")</f>
        <v>8711.6200000000008</v>
      </c>
      <c r="M62" s="23" t="str">
        <f>IFERROR(VLOOKUP(C62,FÉRIAS!A:G,2,0),"")</f>
        <v/>
      </c>
    </row>
    <row r="63" spans="2:13">
      <c r="B63" s="22">
        <f t="shared" si="1"/>
        <v>55</v>
      </c>
      <c r="C63" s="22">
        <v>3359</v>
      </c>
      <c r="D63" s="36" t="str">
        <f>IFERROR(VLOOKUP(C63,SRA!B:C,2,0),"")</f>
        <v>ALICE ANA BARBOSA ROSENDO</v>
      </c>
      <c r="E63" s="22" t="str">
        <f>IFERROR(VLOOKUP(C63,SRA!B:I,8,0),"")</f>
        <v>COM</v>
      </c>
      <c r="F63" s="35" t="s">
        <v>607</v>
      </c>
      <c r="G63" s="22" t="str">
        <f>IFERROR(VLOOKUP(VLOOKUP(C63,SRA!B:F,5,0),FUNÇÃO!A:B,2,0),"")</f>
        <v>COORD. COMUNIC. S</v>
      </c>
      <c r="H63" s="14">
        <f>IFERROR(VLOOKUP(C63,SRA!B:T,18,0),"")</f>
        <v>1434.97</v>
      </c>
      <c r="I63" s="14">
        <f>IFERROR(VLOOKUP(C63,SRA!B:T,19,0),"")</f>
        <v>5739.47</v>
      </c>
      <c r="J63" s="14">
        <f>IFERROR(VLOOKUP(C63,FEVEREIRO!B:F,3,0),"")</f>
        <v>7174.44</v>
      </c>
      <c r="K63" s="14">
        <f t="shared" si="0"/>
        <v>1651.88</v>
      </c>
      <c r="L63" s="14">
        <f>IFERROR(VLOOKUP(C63,FEVEREIRO!B:H,7,0),"")</f>
        <v>5522.5599999999995</v>
      </c>
      <c r="M63" s="23" t="str">
        <f>IFERROR(VLOOKUP(C63,FÉRIAS!A:G,2,0),"")</f>
        <v/>
      </c>
    </row>
    <row r="64" spans="2:13">
      <c r="B64" s="22">
        <f t="shared" si="1"/>
        <v>56</v>
      </c>
      <c r="C64" s="22">
        <v>3361</v>
      </c>
      <c r="D64" s="36" t="str">
        <f>IFERROR(VLOOKUP(C64,SRA!B:C,2,0),"")</f>
        <v>DANIELLY C. DO NASCIMENTO</v>
      </c>
      <c r="E64" s="22" t="str">
        <f>IFERROR(VLOOKUP(C64,SRA!B:I,8,0),"")</f>
        <v>COM</v>
      </c>
      <c r="F64" s="35" t="s">
        <v>607</v>
      </c>
      <c r="G64" s="22" t="str">
        <f>IFERROR(VLOOKUP(VLOOKUP(C64,SRA!B:F,5,0),FUNÇÃO!A:B,2,0),"")</f>
        <v>GESTOR DE DESENV.</v>
      </c>
      <c r="H64" s="14">
        <f>IFERROR(VLOOKUP(C64,SRA!B:T,18,0),"")</f>
        <v>759.59</v>
      </c>
      <c r="I64" s="14">
        <f>IFERROR(VLOOKUP(C64,SRA!B:T,19,0),"")</f>
        <v>3038.35</v>
      </c>
      <c r="J64" s="14">
        <f>IFERROR(VLOOKUP(C64,FEVEREIRO!B:F,3,0),"")</f>
        <v>3797.94</v>
      </c>
      <c r="K64" s="14">
        <f t="shared" si="0"/>
        <v>753.38000000000011</v>
      </c>
      <c r="L64" s="14">
        <f>IFERROR(VLOOKUP(C64,FEVEREIRO!B:H,7,0),"")</f>
        <v>3044.56</v>
      </c>
      <c r="M64" s="23" t="str">
        <f>IFERROR(VLOOKUP(C64,FÉRIAS!A:G,2,0),"")</f>
        <v/>
      </c>
    </row>
    <row r="65" spans="2:13">
      <c r="B65" s="22">
        <f t="shared" si="1"/>
        <v>57</v>
      </c>
      <c r="C65" s="22">
        <v>3362</v>
      </c>
      <c r="D65" s="36" t="str">
        <f>IFERROR(VLOOKUP(C65,SRA!B:C,2,0),"")</f>
        <v>LEANDRA NASCIMENTO ESTEFANIO</v>
      </c>
      <c r="E65" s="22" t="str">
        <f>IFERROR(VLOOKUP(C65,SRA!B:I,8,0),"")</f>
        <v>COM</v>
      </c>
      <c r="F65" s="35" t="s">
        <v>607</v>
      </c>
      <c r="G65" s="22" t="str">
        <f>IFERROR(VLOOKUP(VLOOKUP(C65,SRA!B:F,5,0),FUNÇÃO!A:B,2,0),"")</f>
        <v>SECRETARIA</v>
      </c>
      <c r="H65" s="14">
        <f>IFERROR(VLOOKUP(C65,SRA!B:T,18,0),"")</f>
        <v>337.59</v>
      </c>
      <c r="I65" s="14">
        <f>IFERROR(VLOOKUP(C65,SRA!B:T,19,0),"")</f>
        <v>1350.38</v>
      </c>
      <c r="J65" s="14">
        <f>IFERROR(VLOOKUP(C65,FEVEREIRO!B:F,3,0),"")</f>
        <v>1687.97</v>
      </c>
      <c r="K65" s="14">
        <f t="shared" si="0"/>
        <v>434.58999999999992</v>
      </c>
      <c r="L65" s="14">
        <f>IFERROR(VLOOKUP(C65,FEVEREIRO!B:H,7,0),"")</f>
        <v>1253.3800000000001</v>
      </c>
      <c r="M65" s="23" t="str">
        <f>IFERROR(VLOOKUP(C65,FÉRIAS!A:G,2,0),"")</f>
        <v/>
      </c>
    </row>
    <row r="66" spans="2:13">
      <c r="B66" s="22">
        <f t="shared" si="1"/>
        <v>58</v>
      </c>
      <c r="C66" s="22">
        <v>3365</v>
      </c>
      <c r="D66" s="36" t="str">
        <f>IFERROR(VLOOKUP(C66,SRA!B:C,2,0),"")</f>
        <v>ANA LUIZA VELOSO DE O L COSTA</v>
      </c>
      <c r="E66" s="22" t="str">
        <f>IFERROR(VLOOKUP(C66,SRA!B:I,8,0),"")</f>
        <v>COM</v>
      </c>
      <c r="F66" s="35" t="s">
        <v>607</v>
      </c>
      <c r="G66" s="22" t="str">
        <f>IFERROR(VLOOKUP(VLOOKUP(C66,SRA!B:F,5,0),FUNÇÃO!A:B,2,0),"")</f>
        <v>COORD. COMPLIANCE</v>
      </c>
      <c r="H66" s="14">
        <f>IFERROR(VLOOKUP(C66,SRA!B:T,18,0),"")</f>
        <v>1434.87</v>
      </c>
      <c r="I66" s="14">
        <f>IFERROR(VLOOKUP(C66,SRA!B:T,19,0),"")</f>
        <v>5739.47</v>
      </c>
      <c r="J66" s="14">
        <f>IFERROR(VLOOKUP(C66,FEVEREIRO!B:F,3,0),"")</f>
        <v>7174.34</v>
      </c>
      <c r="K66" s="14">
        <f t="shared" si="0"/>
        <v>1689.8099999999995</v>
      </c>
      <c r="L66" s="14">
        <f>IFERROR(VLOOKUP(C66,FEVEREIRO!B:H,7,0),"")</f>
        <v>5484.5300000000007</v>
      </c>
      <c r="M66" s="23" t="str">
        <f>IFERROR(VLOOKUP(C66,FÉRIAS!A:G,2,0),"")</f>
        <v/>
      </c>
    </row>
    <row r="67" spans="2:13">
      <c r="B67" s="22">
        <f t="shared" si="1"/>
        <v>59</v>
      </c>
      <c r="C67" s="22">
        <v>3366</v>
      </c>
      <c r="D67" s="36" t="str">
        <f>IFERROR(VLOOKUP(C67,SRA!B:C,2,0),"")</f>
        <v>JOSE RICARDO OLIVEIRA CHAGAS</v>
      </c>
      <c r="E67" s="22" t="str">
        <f>IFERROR(VLOOKUP(C67,SRA!B:I,8,0),"")</f>
        <v>COM</v>
      </c>
      <c r="F67" s="35" t="s">
        <v>607</v>
      </c>
      <c r="G67" s="22" t="str">
        <f>IFERROR(VLOOKUP(VLOOKUP(C67,SRA!B:F,5,0),FUNÇÃO!A:B,2,0),"")</f>
        <v>COORD AUDITORIA I</v>
      </c>
      <c r="H67" s="14">
        <f>IFERROR(VLOOKUP(C67,SRA!B:T,18,0),"")</f>
        <v>1434.87</v>
      </c>
      <c r="I67" s="14">
        <f>IFERROR(VLOOKUP(C67,SRA!B:T,19,0),"")</f>
        <v>5739.47</v>
      </c>
      <c r="J67" s="14">
        <f>IFERROR(VLOOKUP(C67,FEVEREIRO!B:F,3,0),"")</f>
        <v>7174.34</v>
      </c>
      <c r="K67" s="14">
        <f t="shared" si="0"/>
        <v>1651.8600000000006</v>
      </c>
      <c r="L67" s="14">
        <f>IFERROR(VLOOKUP(C67,FEVEREIRO!B:H,7,0),"")</f>
        <v>5522.48</v>
      </c>
      <c r="M67" s="23" t="str">
        <f>IFERROR(VLOOKUP(C67,FÉRIAS!A:G,2,0),"")</f>
        <v/>
      </c>
    </row>
    <row r="68" spans="2:13" s="18" customFormat="1">
      <c r="B68" s="22">
        <f t="shared" si="1"/>
        <v>60</v>
      </c>
      <c r="C68" s="22">
        <v>3373</v>
      </c>
      <c r="D68" s="36" t="str">
        <f>IFERROR(VLOOKUP(C68,SRA!B:C,2,0),"")</f>
        <v>LEANDRO RAMOS M DE ANDRADE</v>
      </c>
      <c r="E68" s="22" t="str">
        <f>IFERROR(VLOOKUP(C68,SRA!B:I,8,0),"")</f>
        <v>COM</v>
      </c>
      <c r="F68" s="35" t="s">
        <v>607</v>
      </c>
      <c r="G68" s="22" t="str">
        <f>IFERROR(VLOOKUP(VLOOKUP(C68,SRA!B:F,5,0),FUNÇÃO!A:B,2,0),"")</f>
        <v>COORD. GOVER. COR</v>
      </c>
      <c r="H68" s="14">
        <f>IFERROR(VLOOKUP(C68,SRA!B:T,18,0),"")</f>
        <v>1434.87</v>
      </c>
      <c r="I68" s="14">
        <f>IFERROR(VLOOKUP(C68,SRA!B:T,19,0),"")</f>
        <v>5739.47</v>
      </c>
      <c r="J68" s="14">
        <f>IFERROR(VLOOKUP(C68,FEVEREIRO!B:F,3,0),"")</f>
        <v>7174.34</v>
      </c>
      <c r="K68" s="14">
        <f t="shared" si="0"/>
        <v>1669.3199999999997</v>
      </c>
      <c r="L68" s="14">
        <f>IFERROR(VLOOKUP(C68,FEVEREIRO!B:H,7,0),"")</f>
        <v>5505.02</v>
      </c>
      <c r="M68" s="23" t="str">
        <f>IFERROR(VLOOKUP(C68,FÉRIAS!A:G,2,0),"")</f>
        <v/>
      </c>
    </row>
    <row r="69" spans="2:13" s="18" customFormat="1">
      <c r="B69" s="22">
        <f t="shared" si="1"/>
        <v>61</v>
      </c>
      <c r="C69" s="22">
        <v>3375</v>
      </c>
      <c r="D69" s="36" t="str">
        <f>IFERROR(VLOOKUP(C69,SRA!B:C,2,0),"")</f>
        <v>LETICIA LIRA DE SOUSA</v>
      </c>
      <c r="E69" s="22" t="str">
        <f>IFERROR(VLOOKUP(C69,SRA!B:I,8,0),"")</f>
        <v>COM</v>
      </c>
      <c r="F69" s="35" t="s">
        <v>607</v>
      </c>
      <c r="G69" s="22" t="str">
        <f>IFERROR(VLOOKUP(VLOOKUP(C69,SRA!B:F,5,0),FUNÇÃO!A:B,2,0),"")</f>
        <v>COOR.FARM.POPULAR</v>
      </c>
      <c r="H69" s="14">
        <f>IFERROR(VLOOKUP(C69,SRA!B:T,18,0),"")</f>
        <v>1434.87</v>
      </c>
      <c r="I69" s="14">
        <f>IFERROR(VLOOKUP(C69,SRA!B:T,19,0),"")</f>
        <v>5739.47</v>
      </c>
      <c r="J69" s="14">
        <f>IFERROR(VLOOKUP(C69,FEVEREIRO!B:F,3,0),"")</f>
        <v>7174.34</v>
      </c>
      <c r="K69" s="14">
        <f t="shared" si="0"/>
        <v>1651.8600000000006</v>
      </c>
      <c r="L69" s="14">
        <f>IFERROR(VLOOKUP(C69,FEVEREIRO!B:H,7,0),"")</f>
        <v>5522.48</v>
      </c>
      <c r="M69" s="23" t="str">
        <f>IFERROR(VLOOKUP(C69,FÉRIAS!A:G,2,0),"")</f>
        <v/>
      </c>
    </row>
    <row r="70" spans="2:13">
      <c r="B70" s="22">
        <f t="shared" si="1"/>
        <v>62</v>
      </c>
      <c r="C70" s="22">
        <v>8249</v>
      </c>
      <c r="D70" s="36" t="str">
        <f>IFERROR(VLOOKUP(C70,SRA!B:C,2,0),"")</f>
        <v>SELMA BEZERRA DE CARVALHO</v>
      </c>
      <c r="E70" s="22" t="str">
        <f>IFERROR(VLOOKUP(C70,SRA!B:I,8,0),"")</f>
        <v>COM</v>
      </c>
      <c r="F70" s="35" t="s">
        <v>607</v>
      </c>
      <c r="G70" s="22" t="str">
        <f>IFERROR(VLOOKUP(VLOOKUP(C70,SRA!B:F,5,0),FUNÇÃO!A:B,2,0),"")</f>
        <v>SECRETARIA</v>
      </c>
      <c r="H70" s="14">
        <f>IFERROR(VLOOKUP(C70,SRA!B:T,18,0),"")</f>
        <v>548.59</v>
      </c>
      <c r="I70" s="14">
        <f>IFERROR(VLOOKUP(C70,SRA!B:T,19,0),"")</f>
        <v>2194.37</v>
      </c>
      <c r="J70" s="14">
        <f>IFERROR(VLOOKUP(C70,FEVEREIRO!B:F,3,0),"")</f>
        <v>2742.96</v>
      </c>
      <c r="K70" s="14">
        <f t="shared" si="0"/>
        <v>1298.51</v>
      </c>
      <c r="L70" s="14">
        <f>IFERROR(VLOOKUP(C70,FEVEREIRO!B:H,7,0),"")</f>
        <v>1444.45</v>
      </c>
      <c r="M70" s="23" t="str">
        <f>IFERROR(VLOOKUP(C70,FÉRIAS!A:G,2,0),"")</f>
        <v/>
      </c>
    </row>
    <row r="71" spans="2:13" s="25" customFormat="1">
      <c r="B71" s="22">
        <f t="shared" si="1"/>
        <v>63</v>
      </c>
      <c r="C71" s="45">
        <v>3378</v>
      </c>
      <c r="D71" s="36" t="str">
        <f>IFERROR(VLOOKUP(C71,SRA!B:C,2,0),"")</f>
        <v>EDIVALDO MANOEL DA SILVA FILHO</v>
      </c>
      <c r="E71" s="22" t="str">
        <f>IFERROR(VLOOKUP(C71,SRA!B:I,8,0),"")</f>
        <v>COM</v>
      </c>
      <c r="F71" s="35" t="s">
        <v>607</v>
      </c>
      <c r="G71" s="22" t="str">
        <f>IFERROR(VLOOKUP(VLOOKUP(C71,SRA!B:F,5,0),FUNÇÃO!A:B,2,0),"")</f>
        <v>COORD. FINANCEIRA</v>
      </c>
      <c r="H71" s="14">
        <f>IFERROR(VLOOKUP(C71,SRA!B:T,18,0),"")</f>
        <v>1434.87</v>
      </c>
      <c r="I71" s="14">
        <f>IFERROR(VLOOKUP(C71,SRA!B:T,19,0),"")</f>
        <v>5739.47</v>
      </c>
      <c r="J71" s="14">
        <f>IFERROR(VLOOKUP(C71,FEVEREIRO!B:F,3,0),"")</f>
        <v>7174.34</v>
      </c>
      <c r="K71" s="14">
        <f t="shared" si="0"/>
        <v>1599.7199999999993</v>
      </c>
      <c r="L71" s="14">
        <f>IFERROR(VLOOKUP(C71,FEVEREIRO!B:H,7,0),"")</f>
        <v>5574.6200000000008</v>
      </c>
      <c r="M71" s="23" t="str">
        <f>IFERROR(VLOOKUP(C71,FÉRIAS!A:G,2,0),"")</f>
        <v/>
      </c>
    </row>
    <row r="72" spans="2:13" s="25" customFormat="1">
      <c r="B72" s="22">
        <f t="shared" si="1"/>
        <v>64</v>
      </c>
      <c r="C72" s="45">
        <v>3379</v>
      </c>
      <c r="D72" s="36" t="str">
        <f>IFERROR(VLOOKUP(C72,SRA!B:C,2,0),"")</f>
        <v>ITAMAR XAVIER DE SA</v>
      </c>
      <c r="E72" s="22" t="str">
        <f>IFERROR(VLOOKUP(C72,SRA!B:I,8,0),"")</f>
        <v>COM</v>
      </c>
      <c r="F72" s="35" t="s">
        <v>607</v>
      </c>
      <c r="G72" s="22" t="str">
        <f>IFERROR(VLOOKUP(VLOOKUP(C72,SRA!B:F,5,0),FUNÇÃO!A:B,2,0),"")</f>
        <v>ASSESSOR DIRETORI</v>
      </c>
      <c r="H72" s="14">
        <f>IFERROR(VLOOKUP(C72,SRA!B:T,18,0),"")</f>
        <v>843.99</v>
      </c>
      <c r="I72" s="14">
        <f>IFERROR(VLOOKUP(C72,SRA!B:T,19,0),"")</f>
        <v>3375.95</v>
      </c>
      <c r="J72" s="14">
        <f>IFERROR(VLOOKUP(C72,FEVEREIRO!B:F,3,0),"")</f>
        <v>4219.9399999999996</v>
      </c>
      <c r="K72" s="14">
        <f t="shared" si="0"/>
        <v>659.05999999999949</v>
      </c>
      <c r="L72" s="14">
        <f>IFERROR(VLOOKUP(C72,FEVEREIRO!B:H,7,0),"")</f>
        <v>3560.88</v>
      </c>
      <c r="M72" s="23" t="str">
        <f>IFERROR(VLOOKUP(C72,FÉRIAS!A:G,2,0),"")</f>
        <v/>
      </c>
    </row>
    <row r="73" spans="2:13">
      <c r="B73" s="22">
        <f t="shared" si="1"/>
        <v>65</v>
      </c>
      <c r="C73" s="22">
        <v>200</v>
      </c>
      <c r="D73" s="36" t="str">
        <f>IFERROR(VLOOKUP(C73,SRA!B:C,2,0),"")</f>
        <v>MARIA DO CARMO DE SOUSA</v>
      </c>
      <c r="E73" s="22" t="str">
        <f>IFERROR(VLOOKUP(C73,SRA!B:I,8,0),"")</f>
        <v>CLT</v>
      </c>
      <c r="F73" s="35" t="s">
        <v>607</v>
      </c>
      <c r="G73" s="22" t="str">
        <f>IFERROR(VLOOKUP(VLOOKUP(C73,SRA!B:F,5,0),FUNÇÃO!A:B,2,0),"")</f>
        <v>OP. DE PROD. IND.</v>
      </c>
      <c r="H73" s="14">
        <f>IFERROR(VLOOKUP(C73,SRA!B:T,18,0),"")</f>
        <v>3914.56</v>
      </c>
      <c r="I73" s="14">
        <f>IFERROR(VLOOKUP(C73,SRA!B:T,19,0),"")</f>
        <v>0</v>
      </c>
      <c r="J73" s="14">
        <f>IFERROR(VLOOKUP(C73,FEVEREIRO!B:F,3,0),"")</f>
        <v>3914.56</v>
      </c>
      <c r="K73" s="14">
        <f t="shared" si="0"/>
        <v>996.58999999999969</v>
      </c>
      <c r="L73" s="14">
        <f>IFERROR(VLOOKUP(C73,FEVEREIRO!B:H,7,0),"")</f>
        <v>2917.9700000000003</v>
      </c>
      <c r="M73" s="23" t="str">
        <f>IFERROR(VLOOKUP(C73,FÉRIAS!A:G,2,0),"")</f>
        <v/>
      </c>
    </row>
    <row r="74" spans="2:13">
      <c r="B74" s="22">
        <f t="shared" si="1"/>
        <v>66</v>
      </c>
      <c r="C74" s="22">
        <v>397</v>
      </c>
      <c r="D74" s="36" t="str">
        <f>IFERROR(VLOOKUP(C74,SRA!B:C,2,0),"")</f>
        <v>MARIA AMARA MEDEIROS</v>
      </c>
      <c r="E74" s="22" t="str">
        <f>IFERROR(VLOOKUP(C74,SRA!B:I,8,0),"")</f>
        <v>CLT</v>
      </c>
      <c r="F74" s="35" t="s">
        <v>607</v>
      </c>
      <c r="G74" s="22" t="str">
        <f>IFERROR(VLOOKUP(VLOOKUP(C74,SRA!B:F,5,0),FUNÇÃO!A:B,2,0),"")</f>
        <v>TEC. EM ADM. E FI</v>
      </c>
      <c r="H74" s="14">
        <f>IFERROR(VLOOKUP(C74,SRA!B:T,18,0),"")</f>
        <v>4074.83</v>
      </c>
      <c r="I74" s="14">
        <f>IFERROR(VLOOKUP(C74,SRA!B:T,19,0),"")</f>
        <v>0</v>
      </c>
      <c r="J74" s="14">
        <f>IFERROR(VLOOKUP(C74,FEVEREIRO!B:F,3,0),"")</f>
        <v>4074.83</v>
      </c>
      <c r="K74" s="14">
        <f t="shared" ref="K74" si="2">J74-L74</f>
        <v>1030.4899999999998</v>
      </c>
      <c r="L74" s="14">
        <f>IFERROR(VLOOKUP(C74,FEVEREIRO!B:H,7,0),"")</f>
        <v>3044.34</v>
      </c>
      <c r="M74" s="23" t="str">
        <f>IFERROR(VLOOKUP(C74,FÉRIAS!A:G,2,0),"")</f>
        <v/>
      </c>
    </row>
    <row r="75" spans="2:13">
      <c r="B75" s="22">
        <f t="shared" si="1"/>
        <v>67</v>
      </c>
      <c r="C75" s="22">
        <v>508</v>
      </c>
      <c r="D75" s="36" t="str">
        <f>IFERROR(VLOOKUP(C75,SRA!B:C,2,0),"")</f>
        <v>SANDRA EMIDIO PEREIRA</v>
      </c>
      <c r="E75" s="22" t="str">
        <f>IFERROR(VLOOKUP(C75,SRA!B:I,8,0),"")</f>
        <v>CLT</v>
      </c>
      <c r="F75" s="35" t="s">
        <v>607</v>
      </c>
      <c r="G75" s="22" t="str">
        <f>IFERROR(VLOOKUP(VLOOKUP(C75,SRA!B:F,5,0),FUNÇÃO!A:B,2,0),"")</f>
        <v>TEC. EM ADM. E FI</v>
      </c>
      <c r="H75" s="14">
        <f>IFERROR(VLOOKUP(C75,SRA!B:T,18,0),"")</f>
        <v>4141.45</v>
      </c>
      <c r="I75" s="14">
        <f>IFERROR(VLOOKUP(C75,SRA!B:T,19,0),"")</f>
        <v>0</v>
      </c>
      <c r="J75" s="14">
        <f>IFERROR(VLOOKUP(C75,FEVEREIRO!B:F,3,0),"")</f>
        <v>4141.45</v>
      </c>
      <c r="K75" s="14">
        <f t="shared" ref="K75:K137" si="3">J75-L75</f>
        <v>1460.92</v>
      </c>
      <c r="L75" s="14">
        <f>IFERROR(VLOOKUP(C75,FEVEREIRO!B:H,7,0),"")</f>
        <v>2680.5299999999997</v>
      </c>
      <c r="M75" s="23" t="str">
        <f>IFERROR(VLOOKUP(C75,FÉRIAS!A:G,2,0),"")</f>
        <v/>
      </c>
    </row>
    <row r="76" spans="2:13">
      <c r="B76" s="22">
        <f t="shared" si="1"/>
        <v>68</v>
      </c>
      <c r="C76" s="22">
        <v>510</v>
      </c>
      <c r="D76" s="36" t="str">
        <f>IFERROR(VLOOKUP(C76,SRA!B:C,2,0),"")</f>
        <v>FRANCISCO FERREIRA DE SOUSA</v>
      </c>
      <c r="E76" s="22" t="str">
        <f>IFERROR(VLOOKUP(C76,SRA!B:I,8,0),"")</f>
        <v>CLT</v>
      </c>
      <c r="F76" s="35" t="s">
        <v>607</v>
      </c>
      <c r="G76" s="22" t="str">
        <f>IFERROR(VLOOKUP(VLOOKUP(C76,SRA!B:F,5,0),FUNÇÃO!A:B,2,0),"")</f>
        <v>TEC. EM ADM. E FI</v>
      </c>
      <c r="H76" s="14">
        <f>IFERROR(VLOOKUP(C76,SRA!B:T,18,0),"")</f>
        <v>3356.17</v>
      </c>
      <c r="I76" s="14">
        <f>IFERROR(VLOOKUP(C76,SRA!B:T,19,0),"")</f>
        <v>0</v>
      </c>
      <c r="J76" s="14">
        <f>IFERROR(VLOOKUP(C76,FEVEREIRO!B:F,3,0),"")</f>
        <v>3356.17</v>
      </c>
      <c r="K76" s="14">
        <f t="shared" si="3"/>
        <v>1059.4300000000003</v>
      </c>
      <c r="L76" s="14">
        <f>IFERROR(VLOOKUP(C76,FEVEREIRO!B:H,7,0),"")</f>
        <v>2296.7399999999998</v>
      </c>
      <c r="M76" s="23" t="str">
        <f>IFERROR(VLOOKUP(C76,FÉRIAS!A:G,2,0),"")</f>
        <v/>
      </c>
    </row>
    <row r="77" spans="2:13">
      <c r="B77" s="22">
        <f t="shared" si="1"/>
        <v>69</v>
      </c>
      <c r="C77" s="22">
        <v>542</v>
      </c>
      <c r="D77" s="36" t="str">
        <f>IFERROR(VLOOKUP(C77,SRA!B:C,2,0),"")</f>
        <v>ANA MARTA MARCELINO DA SILVA</v>
      </c>
      <c r="E77" s="22" t="str">
        <f>IFERROR(VLOOKUP(C77,SRA!B:I,8,0),"")</f>
        <v>CLT</v>
      </c>
      <c r="F77" s="35" t="s">
        <v>607</v>
      </c>
      <c r="G77" s="22" t="str">
        <f>IFERROR(VLOOKUP(VLOOKUP(C77,SRA!B:F,5,0),FUNÇÃO!A:B,2,0),"")</f>
        <v>TEC.EM QUALIDADE</v>
      </c>
      <c r="H77" s="14">
        <f>IFERROR(VLOOKUP(C77,SRA!B:T,18,0),"")</f>
        <v>1614.36</v>
      </c>
      <c r="I77" s="14">
        <f>IFERROR(VLOOKUP(C77,SRA!B:T,19,0),"")</f>
        <v>0</v>
      </c>
      <c r="J77" s="14">
        <f>IFERROR(VLOOKUP(C77,FEVEREIRO!B:F,3,0),"")</f>
        <v>1964.07</v>
      </c>
      <c r="K77" s="14">
        <f t="shared" si="3"/>
        <v>418.1099999999999</v>
      </c>
      <c r="L77" s="14">
        <f>IFERROR(VLOOKUP(C77,FEVEREIRO!B:H,7,0),"")</f>
        <v>1545.96</v>
      </c>
      <c r="M77" s="23" t="str">
        <f>IFERROR(VLOOKUP(C77,FÉRIAS!A:G,2,0),"")</f>
        <v/>
      </c>
    </row>
    <row r="78" spans="2:13">
      <c r="B78" s="22">
        <f t="shared" si="1"/>
        <v>70</v>
      </c>
      <c r="C78" s="22">
        <v>788</v>
      </c>
      <c r="D78" s="36" t="str">
        <f>IFERROR(VLOOKUP(C78,SRA!B:C,2,0),"")</f>
        <v>IVONEIDE FRANCISCA S ALMEIDA</v>
      </c>
      <c r="E78" s="22" t="str">
        <f>IFERROR(VLOOKUP(C78,SRA!B:I,8,0),"")</f>
        <v>CLT</v>
      </c>
      <c r="F78" s="35" t="s">
        <v>607</v>
      </c>
      <c r="G78" s="22" t="str">
        <f>IFERROR(VLOOKUP(VLOOKUP(C78,SRA!B:F,5,0),FUNÇÃO!A:B,2,0),"")</f>
        <v>OP. DE PROD. IND.</v>
      </c>
      <c r="H78" s="14">
        <f>IFERROR(VLOOKUP(C78,SRA!B:T,18,0),"")</f>
        <v>2732.9</v>
      </c>
      <c r="I78" s="14">
        <f>IFERROR(VLOOKUP(C78,SRA!B:T,19,0),"")</f>
        <v>0</v>
      </c>
      <c r="J78" s="14">
        <f>IFERROR(VLOOKUP(C78,FEVEREIRO!B:F,3,0),"")</f>
        <v>2732.9</v>
      </c>
      <c r="K78" s="14">
        <f t="shared" si="3"/>
        <v>916.95</v>
      </c>
      <c r="L78" s="14">
        <f>IFERROR(VLOOKUP(C78,FEVEREIRO!B:H,7,0),"")</f>
        <v>1815.95</v>
      </c>
      <c r="M78" s="23" t="str">
        <f>IFERROR(VLOOKUP(C78,FÉRIAS!A:G,2,0),"")</f>
        <v/>
      </c>
    </row>
    <row r="79" spans="2:13">
      <c r="B79" s="22">
        <f t="shared" ref="B79:B142" si="4">B78+1</f>
        <v>71</v>
      </c>
      <c r="C79" s="22">
        <v>820</v>
      </c>
      <c r="D79" s="36" t="str">
        <f>IFERROR(VLOOKUP(C79,SRA!B:C,2,0),"")</f>
        <v>JOSE TELMO DA PAIXAO</v>
      </c>
      <c r="E79" s="22" t="str">
        <f>IFERROR(VLOOKUP(C79,SRA!B:I,8,0),"")</f>
        <v>CLT</v>
      </c>
      <c r="F79" s="35" t="s">
        <v>607</v>
      </c>
      <c r="G79" s="22" t="str">
        <f>IFERROR(VLOOKUP(VLOOKUP(C79,SRA!B:F,5,0),FUNÇÃO!A:B,2,0),"")</f>
        <v>ASS. DE SERVICOS</v>
      </c>
      <c r="H79" s="14">
        <f>IFERROR(VLOOKUP(C79,SRA!B:T,18,0),"")</f>
        <v>2069.0500000000002</v>
      </c>
      <c r="I79" s="14">
        <f>IFERROR(VLOOKUP(C79,SRA!B:T,19,0),"")</f>
        <v>0</v>
      </c>
      <c r="J79" s="14">
        <f>IFERROR(VLOOKUP(C79,FEVEREIRO!B:F,3,0),"")</f>
        <v>2069.0500000000002</v>
      </c>
      <c r="K79" s="14">
        <f t="shared" si="3"/>
        <v>939.73</v>
      </c>
      <c r="L79" s="14">
        <f>IFERROR(VLOOKUP(C79,FEVEREIRO!B:H,7,0),"")</f>
        <v>1129.3200000000002</v>
      </c>
      <c r="M79" s="23" t="str">
        <f>IFERROR(VLOOKUP(C79,FÉRIAS!A:G,2,0),"")</f>
        <v/>
      </c>
    </row>
    <row r="80" spans="2:13">
      <c r="B80" s="22">
        <f t="shared" si="4"/>
        <v>72</v>
      </c>
      <c r="C80" s="22">
        <v>830</v>
      </c>
      <c r="D80" s="36" t="str">
        <f>IFERROR(VLOOKUP(C80,SRA!B:C,2,0),"")</f>
        <v>CARLOS ANTONIO DA SILVA</v>
      </c>
      <c r="E80" s="22" t="str">
        <f>IFERROR(VLOOKUP(C80,SRA!B:I,8,0),"")</f>
        <v>CLT</v>
      </c>
      <c r="F80" s="35" t="s">
        <v>607</v>
      </c>
      <c r="G80" s="22" t="str">
        <f>IFERROR(VLOOKUP(VLOOKUP(C80,SRA!B:F,5,0),FUNÇÃO!A:B,2,0),"")</f>
        <v>TEC. EM ADM. E FI</v>
      </c>
      <c r="H80" s="14">
        <f>IFERROR(VLOOKUP(C80,SRA!B:T,18,0),"")</f>
        <v>4079.44</v>
      </c>
      <c r="I80" s="14">
        <f>IFERROR(VLOOKUP(C80,SRA!B:T,19,0),"")</f>
        <v>0</v>
      </c>
      <c r="J80" s="14">
        <f>IFERROR(VLOOKUP(C80,FEVEREIRO!B:F,3,0),"")</f>
        <v>4079.44</v>
      </c>
      <c r="K80" s="14">
        <f t="shared" si="3"/>
        <v>1280.92</v>
      </c>
      <c r="L80" s="14">
        <f>IFERROR(VLOOKUP(C80,FEVEREIRO!B:H,7,0),"")</f>
        <v>2798.52</v>
      </c>
      <c r="M80" s="23" t="str">
        <f>IFERROR(VLOOKUP(C80,FÉRIAS!A:G,2,0),"")</f>
        <v/>
      </c>
    </row>
    <row r="81" spans="2:13">
      <c r="B81" s="22">
        <f t="shared" si="4"/>
        <v>73</v>
      </c>
      <c r="C81" s="22">
        <v>863</v>
      </c>
      <c r="D81" s="36" t="str">
        <f>IFERROR(VLOOKUP(C81,SRA!B:C,2,0),"")</f>
        <v>JOSE AMARO DOS SANTOS</v>
      </c>
      <c r="E81" s="22" t="str">
        <f>IFERROR(VLOOKUP(C81,SRA!B:I,8,0),"")</f>
        <v>CLT</v>
      </c>
      <c r="F81" s="35" t="s">
        <v>607</v>
      </c>
      <c r="G81" s="22" t="str">
        <f>IFERROR(VLOOKUP(VLOOKUP(C81,SRA!B:F,5,0),FUNÇÃO!A:B,2,0),"")</f>
        <v>ASS. DE SERVICOS</v>
      </c>
      <c r="H81" s="14">
        <f>IFERROR(VLOOKUP(C81,SRA!B:T,18,0),"")</f>
        <v>2069.0500000000002</v>
      </c>
      <c r="I81" s="14">
        <f>IFERROR(VLOOKUP(C81,SRA!B:T,19,0),"")</f>
        <v>0</v>
      </c>
      <c r="J81" s="14">
        <f>IFERROR(VLOOKUP(C81,FEVEREIRO!B:F,3,0),"")</f>
        <v>2069.0500000000002</v>
      </c>
      <c r="K81" s="14">
        <f t="shared" si="3"/>
        <v>984.57000000000016</v>
      </c>
      <c r="L81" s="14">
        <f>IFERROR(VLOOKUP(C81,FEVEREIRO!B:H,7,0),"")</f>
        <v>1084.48</v>
      </c>
      <c r="M81" s="23" t="str">
        <f>IFERROR(VLOOKUP(C81,FÉRIAS!A:G,2,0),"")</f>
        <v/>
      </c>
    </row>
    <row r="82" spans="2:13">
      <c r="B82" s="22">
        <f t="shared" si="4"/>
        <v>74</v>
      </c>
      <c r="C82" s="22">
        <v>871</v>
      </c>
      <c r="D82" s="36" t="str">
        <f>IFERROR(VLOOKUP(C82,SRA!B:C,2,0),"")</f>
        <v>MARIA LUISA P DE LEMOS</v>
      </c>
      <c r="E82" s="22" t="str">
        <f>IFERROR(VLOOKUP(C82,SRA!B:I,8,0),"")</f>
        <v>CLT</v>
      </c>
      <c r="F82" s="35" t="s">
        <v>607</v>
      </c>
      <c r="G82" s="22" t="str">
        <f>IFERROR(VLOOKUP(VLOOKUP(C82,SRA!B:F,5,0),FUNÇÃO!A:B,2,0),"")</f>
        <v>TEC. EM ADM. E FI</v>
      </c>
      <c r="H82" s="14">
        <f>IFERROR(VLOOKUP(C82,SRA!B:T,18,0),"")</f>
        <v>4386.8600000000006</v>
      </c>
      <c r="I82" s="14">
        <f>IFERROR(VLOOKUP(C82,SRA!B:T,19,0),"")</f>
        <v>0</v>
      </c>
      <c r="J82" s="14">
        <f>IFERROR(VLOOKUP(C82,FEVEREIRO!B:F,3,0),"")</f>
        <v>4386.8599999999997</v>
      </c>
      <c r="K82" s="14">
        <f t="shared" si="3"/>
        <v>1972.7399999999998</v>
      </c>
      <c r="L82" s="14">
        <f>IFERROR(VLOOKUP(C82,FEVEREIRO!B:H,7,0),"")</f>
        <v>2414.12</v>
      </c>
      <c r="M82" s="23" t="str">
        <f>IFERROR(VLOOKUP(C82,FÉRIAS!A:G,2,0),"")</f>
        <v/>
      </c>
    </row>
    <row r="83" spans="2:13">
      <c r="B83" s="22">
        <f t="shared" si="4"/>
        <v>75</v>
      </c>
      <c r="C83" s="22">
        <v>897</v>
      </c>
      <c r="D83" s="36" t="str">
        <f>IFERROR(VLOOKUP(C83,SRA!B:C,2,0),"")</f>
        <v>EUNICE DE ASSIS CALIXTO</v>
      </c>
      <c r="E83" s="22" t="str">
        <f>IFERROR(VLOOKUP(C83,SRA!B:I,8,0),"")</f>
        <v>CLT</v>
      </c>
      <c r="F83" s="35" t="s">
        <v>607</v>
      </c>
      <c r="G83" s="22" t="str">
        <f>IFERROR(VLOOKUP(VLOOKUP(C83,SRA!B:F,5,0),FUNÇÃO!A:B,2,0),"")</f>
        <v>ASS. DE SERVICOS</v>
      </c>
      <c r="H83" s="14">
        <f>IFERROR(VLOOKUP(C83,SRA!B:T,18,0),"")</f>
        <v>1543.95</v>
      </c>
      <c r="I83" s="14">
        <f>IFERROR(VLOOKUP(C83,SRA!B:T,19,0),"")</f>
        <v>0</v>
      </c>
      <c r="J83" s="14">
        <f>IFERROR(VLOOKUP(C83,FEVEREIRO!B:F,3,0),"")</f>
        <v>1543.95</v>
      </c>
      <c r="K83" s="14">
        <f t="shared" si="3"/>
        <v>1000.52</v>
      </c>
      <c r="L83" s="14">
        <f>IFERROR(VLOOKUP(C83,FEVEREIRO!B:H,7,0),"")</f>
        <v>543.43000000000006</v>
      </c>
      <c r="M83" s="23" t="str">
        <f>IFERROR(VLOOKUP(C83,FÉRIAS!A:G,2,0),"")</f>
        <v/>
      </c>
    </row>
    <row r="84" spans="2:13">
      <c r="B84" s="22">
        <f t="shared" si="4"/>
        <v>76</v>
      </c>
      <c r="C84" s="22">
        <v>996</v>
      </c>
      <c r="D84" s="36" t="str">
        <f>IFERROR(VLOOKUP(C84,SRA!B:C,2,0),"")</f>
        <v>FIRMINO SIQUEIRA DA SILVA</v>
      </c>
      <c r="E84" s="22" t="str">
        <f>IFERROR(VLOOKUP(C84,SRA!B:I,8,0),"")</f>
        <v>CLT</v>
      </c>
      <c r="F84" s="35" t="s">
        <v>607</v>
      </c>
      <c r="G84" s="22" t="str">
        <f>IFERROR(VLOOKUP(VLOOKUP(C84,SRA!B:F,5,0),FUNÇÃO!A:B,2,0),"")</f>
        <v>OP. DE PROD. IND.</v>
      </c>
      <c r="H84" s="14">
        <f>IFERROR(VLOOKUP(C84,SRA!B:T,18,0),"")</f>
        <v>3209.78</v>
      </c>
      <c r="I84" s="14">
        <f>IFERROR(VLOOKUP(C84,SRA!B:T,19,0),"")</f>
        <v>0</v>
      </c>
      <c r="J84" s="14">
        <f>IFERROR(VLOOKUP(C84,FEVEREIRO!B:F,3,0),"")</f>
        <v>3510.13</v>
      </c>
      <c r="K84" s="14">
        <f t="shared" si="3"/>
        <v>1107.21</v>
      </c>
      <c r="L84" s="14">
        <f>IFERROR(VLOOKUP(C84,FEVEREIRO!B:H,7,0),"")</f>
        <v>2402.92</v>
      </c>
      <c r="M84" s="23" t="str">
        <f>IFERROR(VLOOKUP(C84,FÉRIAS!A:G,2,0),"")</f>
        <v/>
      </c>
    </row>
    <row r="85" spans="2:13">
      <c r="B85" s="22">
        <f t="shared" si="4"/>
        <v>77</v>
      </c>
      <c r="C85" s="22">
        <v>1008</v>
      </c>
      <c r="D85" s="36" t="str">
        <f>IFERROR(VLOOKUP(C85,SRA!B:C,2,0),"")</f>
        <v>MARIO JOSE DO NASCIMENTO</v>
      </c>
      <c r="E85" s="22" t="str">
        <f>IFERROR(VLOOKUP(C85,SRA!B:I,8,0),"")</f>
        <v>CLT</v>
      </c>
      <c r="F85" s="35" t="s">
        <v>607</v>
      </c>
      <c r="G85" s="22" t="str">
        <f>IFERROR(VLOOKUP(VLOOKUP(C85,SRA!B:F,5,0),FUNÇÃO!A:B,2,0),"")</f>
        <v>ASS. DE SERVICOS</v>
      </c>
      <c r="H85" s="14">
        <f>IFERROR(VLOOKUP(C85,SRA!B:T,18,0),"")</f>
        <v>1787.3</v>
      </c>
      <c r="I85" s="14">
        <f>IFERROR(VLOOKUP(C85,SRA!B:T,19,0),"")</f>
        <v>0</v>
      </c>
      <c r="J85" s="14">
        <f>IFERROR(VLOOKUP(C85,FEVEREIRO!B:F,3,0),"")</f>
        <v>1946.17</v>
      </c>
      <c r="K85" s="14">
        <f t="shared" si="3"/>
        <v>632.74000000000024</v>
      </c>
      <c r="L85" s="14">
        <f>IFERROR(VLOOKUP(C85,FEVEREIRO!B:H,7,0),"")</f>
        <v>1313.4299999999998</v>
      </c>
      <c r="M85" s="23" t="str">
        <f>IFERROR(VLOOKUP(C85,FÉRIAS!A:G,2,0),"")</f>
        <v/>
      </c>
    </row>
    <row r="86" spans="2:13">
      <c r="B86" s="22">
        <f t="shared" si="4"/>
        <v>78</v>
      </c>
      <c r="C86" s="22">
        <v>1037</v>
      </c>
      <c r="D86" s="36" t="str">
        <f>IFERROR(VLOOKUP(C86,SRA!B:C,2,0),"")</f>
        <v>DAVI INACIO FILHO</v>
      </c>
      <c r="E86" s="22" t="str">
        <f>IFERROR(VLOOKUP(C86,SRA!B:I,8,0),"")</f>
        <v>CLT</v>
      </c>
      <c r="F86" s="35" t="s">
        <v>623</v>
      </c>
      <c r="G86" s="22" t="str">
        <f>IFERROR(VLOOKUP(VLOOKUP(C86,SRA!B:F,5,0),FUNÇÃO!A:B,2,0),"")</f>
        <v>OP. DE PROD. IND.</v>
      </c>
      <c r="H86" s="14">
        <f>IFERROR(VLOOKUP(C86,SRA!B:T,18,0),"")</f>
        <v>3056.95</v>
      </c>
      <c r="I86" s="14">
        <f>IFERROR(VLOOKUP(C86,SRA!B:T,19,0),"")</f>
        <v>0</v>
      </c>
      <c r="J86" s="14">
        <f>IFERROR(VLOOKUP(C86,FEVEREIRO!B:F,3,0),"")</f>
        <v>5487.15</v>
      </c>
      <c r="K86" s="14">
        <f t="shared" si="3"/>
        <v>5139.9699999999993</v>
      </c>
      <c r="L86" s="14">
        <f>IFERROR(VLOOKUP(C86,FEVEREIRO!B:H,7,0),"")</f>
        <v>347.18</v>
      </c>
      <c r="M86" s="23" t="str">
        <f>IFERROR(VLOOKUP(C86,FÉRIAS!A:G,2,0),"")</f>
        <v>DAVI INACIO FILHO</v>
      </c>
    </row>
    <row r="87" spans="2:13">
      <c r="B87" s="22">
        <f t="shared" si="4"/>
        <v>79</v>
      </c>
      <c r="C87" s="22">
        <v>1051</v>
      </c>
      <c r="D87" s="36" t="str">
        <f>IFERROR(VLOOKUP(C87,SRA!B:C,2,0),"")</f>
        <v>GEORGE HAROLD DE B  WALMSLEY</v>
      </c>
      <c r="E87" s="22" t="str">
        <f>IFERROR(VLOOKUP(C87,SRA!B:I,8,0),"")</f>
        <v>CLT</v>
      </c>
      <c r="F87" s="35" t="s">
        <v>607</v>
      </c>
      <c r="G87" s="22" t="str">
        <f>IFERROR(VLOOKUP(VLOOKUP(C87,SRA!B:F,5,0),FUNÇÃO!A:B,2,0),"")</f>
        <v>ANALISTA EM PCP</v>
      </c>
      <c r="H87" s="14">
        <f>IFERROR(VLOOKUP(C87,SRA!B:T,18,0),"")</f>
        <v>16436.740000000002</v>
      </c>
      <c r="I87" s="14">
        <f>IFERROR(VLOOKUP(C87,SRA!B:T,19,0),"")</f>
        <v>0</v>
      </c>
      <c r="J87" s="14">
        <f>IFERROR(VLOOKUP(C87,FEVEREIRO!B:F,3,0),"")</f>
        <v>16436.740000000002</v>
      </c>
      <c r="K87" s="14">
        <f t="shared" si="3"/>
        <v>7007.7300000000014</v>
      </c>
      <c r="L87" s="14">
        <f>IFERROR(VLOOKUP(C87,FEVEREIRO!B:H,7,0),"")</f>
        <v>9429.01</v>
      </c>
      <c r="M87" s="23" t="str">
        <f>IFERROR(VLOOKUP(C87,FÉRIAS!A:G,2,0),"")</f>
        <v/>
      </c>
    </row>
    <row r="88" spans="2:13">
      <c r="B88" s="22">
        <f t="shared" si="4"/>
        <v>80</v>
      </c>
      <c r="C88" s="22">
        <v>1056</v>
      </c>
      <c r="D88" s="36" t="str">
        <f>IFERROR(VLOOKUP(C88,SRA!B:C,2,0),"")</f>
        <v>VALERIA MARIA DA SILVA</v>
      </c>
      <c r="E88" s="22" t="str">
        <f>IFERROR(VLOOKUP(C88,SRA!B:I,8,0),"")</f>
        <v>CLT</v>
      </c>
      <c r="F88" s="35" t="s">
        <v>607</v>
      </c>
      <c r="G88" s="22" t="str">
        <f>IFERROR(VLOOKUP(VLOOKUP(C88,SRA!B:F,5,0),FUNÇÃO!A:B,2,0),"")</f>
        <v>TEC.EM QUALIDADE</v>
      </c>
      <c r="H88" s="14">
        <f>IFERROR(VLOOKUP(C88,SRA!B:T,18,0),"")</f>
        <v>3700.16</v>
      </c>
      <c r="I88" s="14">
        <f>IFERROR(VLOOKUP(C88,SRA!B:T,19,0),"")</f>
        <v>0</v>
      </c>
      <c r="J88" s="14">
        <f>IFERROR(VLOOKUP(C88,FEVEREIRO!B:F,3,0),"")</f>
        <v>4049.87</v>
      </c>
      <c r="K88" s="14">
        <f t="shared" si="3"/>
        <v>1893.37</v>
      </c>
      <c r="L88" s="14">
        <f>IFERROR(VLOOKUP(C88,FEVEREIRO!B:H,7,0),"")</f>
        <v>2156.5</v>
      </c>
      <c r="M88" s="23" t="str">
        <f>IFERROR(VLOOKUP(C88,FÉRIAS!A:G,2,0),"")</f>
        <v/>
      </c>
    </row>
    <row r="89" spans="2:13">
      <c r="B89" s="22">
        <f t="shared" si="4"/>
        <v>81</v>
      </c>
      <c r="C89" s="22">
        <v>1067</v>
      </c>
      <c r="D89" s="36" t="str">
        <f>IFERROR(VLOOKUP(C89,SRA!B:C,2,0),"")</f>
        <v>ALCINEIA JOSE CABRAL DE MELO</v>
      </c>
      <c r="E89" s="22" t="str">
        <f>IFERROR(VLOOKUP(C89,SRA!B:I,8,0),"")</f>
        <v>CLT</v>
      </c>
      <c r="F89" s="35" t="s">
        <v>607</v>
      </c>
      <c r="G89" s="22" t="str">
        <f>IFERROR(VLOOKUP(VLOOKUP(C89,SRA!B:F,5,0),FUNÇÃO!A:B,2,0),"")</f>
        <v>OP. DE PROD. IND.</v>
      </c>
      <c r="H89" s="14">
        <f>IFERROR(VLOOKUP(C89,SRA!B:T,18,0),"")</f>
        <v>3931.39</v>
      </c>
      <c r="I89" s="14">
        <f>IFERROR(VLOOKUP(C89,SRA!B:T,19,0),"")</f>
        <v>0</v>
      </c>
      <c r="J89" s="14">
        <f>IFERROR(VLOOKUP(C89,FEVEREIRO!B:F,3,0),"")</f>
        <v>4907.38</v>
      </c>
      <c r="K89" s="14">
        <f t="shared" si="3"/>
        <v>2420.79</v>
      </c>
      <c r="L89" s="14">
        <f>IFERROR(VLOOKUP(C89,FEVEREIRO!B:H,7,0),"")</f>
        <v>2486.59</v>
      </c>
      <c r="M89" s="23" t="str">
        <f>IFERROR(VLOOKUP(C89,FÉRIAS!A:G,2,0),"")</f>
        <v/>
      </c>
    </row>
    <row r="90" spans="2:13">
      <c r="B90" s="22">
        <f t="shared" si="4"/>
        <v>82</v>
      </c>
      <c r="C90" s="22">
        <v>1071</v>
      </c>
      <c r="D90" s="36" t="str">
        <f>IFERROR(VLOOKUP(C90,SRA!B:C,2,0),"")</f>
        <v>MARIA JOSE DA HORA</v>
      </c>
      <c r="E90" s="22" t="str">
        <f>IFERROR(VLOOKUP(C90,SRA!B:I,8,0),"")</f>
        <v>CLT</v>
      </c>
      <c r="F90" s="35" t="s">
        <v>607</v>
      </c>
      <c r="G90" s="22" t="str">
        <f>IFERROR(VLOOKUP(VLOOKUP(C90,SRA!B:F,5,0),FUNÇÃO!A:B,2,0),"")</f>
        <v>OP. DE PROD. IND.</v>
      </c>
      <c r="H90" s="14">
        <f>IFERROR(VLOOKUP(C90,SRA!B:T,18,0),"")</f>
        <v>1702.21</v>
      </c>
      <c r="I90" s="14">
        <f>IFERROR(VLOOKUP(C90,SRA!B:T,19,0),"")</f>
        <v>0</v>
      </c>
      <c r="J90" s="14">
        <f>IFERROR(VLOOKUP(C90,FEVEREIRO!B:F,3,0),"")</f>
        <v>1702.21</v>
      </c>
      <c r="K90" s="14">
        <f t="shared" si="3"/>
        <v>392.88000000000011</v>
      </c>
      <c r="L90" s="14">
        <f>IFERROR(VLOOKUP(C90,FEVEREIRO!B:H,7,0),"")</f>
        <v>1309.33</v>
      </c>
      <c r="M90" s="23" t="str">
        <f>IFERROR(VLOOKUP(C90,FÉRIAS!A:G,2,0),"")</f>
        <v/>
      </c>
    </row>
    <row r="91" spans="2:13">
      <c r="B91" s="22">
        <f t="shared" si="4"/>
        <v>83</v>
      </c>
      <c r="C91" s="22">
        <v>1080</v>
      </c>
      <c r="D91" s="36" t="str">
        <f>IFERROR(VLOOKUP(C91,SRA!B:C,2,0),"")</f>
        <v>VALDIRENE ANDRE PEREIRA</v>
      </c>
      <c r="E91" s="22" t="str">
        <f>IFERROR(VLOOKUP(C91,SRA!B:I,8,0),"")</f>
        <v>CLT</v>
      </c>
      <c r="F91" s="35" t="s">
        <v>607</v>
      </c>
      <c r="G91" s="22" t="str">
        <f>IFERROR(VLOOKUP(VLOOKUP(C91,SRA!B:F,5,0),FUNÇÃO!A:B,2,0),"")</f>
        <v>TEC. EM ADM. E FI</v>
      </c>
      <c r="H91" s="14">
        <f>IFERROR(VLOOKUP(C91,SRA!B:T,18,0),"")</f>
        <v>3356.17</v>
      </c>
      <c r="I91" s="14">
        <f>IFERROR(VLOOKUP(C91,SRA!B:T,19,0),"")</f>
        <v>0</v>
      </c>
      <c r="J91" s="14">
        <f>IFERROR(VLOOKUP(C91,FEVEREIRO!B:F,3,0),"")</f>
        <v>3356.17</v>
      </c>
      <c r="K91" s="14">
        <f t="shared" si="3"/>
        <v>750.52000000000044</v>
      </c>
      <c r="L91" s="14">
        <f>IFERROR(VLOOKUP(C91,FEVEREIRO!B:H,7,0),"")</f>
        <v>2605.6499999999996</v>
      </c>
      <c r="M91" s="23" t="str">
        <f>IFERROR(VLOOKUP(C91,FÉRIAS!A:G,2,0),"")</f>
        <v/>
      </c>
    </row>
    <row r="92" spans="2:13">
      <c r="B92" s="22">
        <f t="shared" si="4"/>
        <v>84</v>
      </c>
      <c r="C92" s="22">
        <v>1099</v>
      </c>
      <c r="D92" s="36" t="str">
        <f>IFERROR(VLOOKUP(C92,SRA!B:C,2,0),"")</f>
        <v>VALERIA DA SILVA SOUZA</v>
      </c>
      <c r="E92" s="22" t="str">
        <f>IFERROR(VLOOKUP(C92,SRA!B:I,8,0),"")</f>
        <v>CLT</v>
      </c>
      <c r="F92" s="35" t="s">
        <v>607</v>
      </c>
      <c r="G92" s="22" t="str">
        <f>IFERROR(VLOOKUP(VLOOKUP(C92,SRA!B:F,5,0),FUNÇÃO!A:B,2,0),"")</f>
        <v>OP. DE PROD. IND.</v>
      </c>
      <c r="H92" s="14">
        <f>IFERROR(VLOOKUP(C92,SRA!B:T,18,0),"")</f>
        <v>3056.95</v>
      </c>
      <c r="I92" s="14">
        <f>IFERROR(VLOOKUP(C92,SRA!B:T,19,0),"")</f>
        <v>0</v>
      </c>
      <c r="J92" s="14">
        <f>IFERROR(VLOOKUP(C92,FEVEREIRO!B:F,3,0),"")</f>
        <v>3056.95</v>
      </c>
      <c r="K92" s="14">
        <f t="shared" si="3"/>
        <v>489.02999999999975</v>
      </c>
      <c r="L92" s="14">
        <f>IFERROR(VLOOKUP(C92,FEVEREIRO!B:H,7,0),"")</f>
        <v>2567.92</v>
      </c>
      <c r="M92" s="23" t="str">
        <f>IFERROR(VLOOKUP(C92,FÉRIAS!A:G,2,0),"")</f>
        <v/>
      </c>
    </row>
    <row r="93" spans="2:13">
      <c r="B93" s="22">
        <f t="shared" si="4"/>
        <v>85</v>
      </c>
      <c r="C93" s="22">
        <v>1125</v>
      </c>
      <c r="D93" s="36" t="str">
        <f>IFERROR(VLOOKUP(C93,SRA!B:C,2,0),"")</f>
        <v>IVANILDO FELIX DA SILVA</v>
      </c>
      <c r="E93" s="22" t="str">
        <f>IFERROR(VLOOKUP(C93,SRA!B:I,8,0),"")</f>
        <v>CLT</v>
      </c>
      <c r="F93" s="35" t="s">
        <v>607</v>
      </c>
      <c r="G93" s="22" t="str">
        <f>IFERROR(VLOOKUP(VLOOKUP(C93,SRA!B:F,5,0),FUNÇÃO!A:B,2,0),"")</f>
        <v>ASS. DE SERVICOS</v>
      </c>
      <c r="H93" s="14">
        <f>IFERROR(VLOOKUP(C93,SRA!B:T,18,0),"")</f>
        <v>2514.9499999999998</v>
      </c>
      <c r="I93" s="14">
        <f>IFERROR(VLOOKUP(C93,SRA!B:T,19,0),"")</f>
        <v>0</v>
      </c>
      <c r="J93" s="14">
        <f>IFERROR(VLOOKUP(C93,FEVEREIRO!B:F,3,0),"")</f>
        <v>2514.9499999999998</v>
      </c>
      <c r="K93" s="14">
        <f t="shared" si="3"/>
        <v>838.06999999999971</v>
      </c>
      <c r="L93" s="14">
        <f>IFERROR(VLOOKUP(C93,FEVEREIRO!B:H,7,0),"")</f>
        <v>1676.88</v>
      </c>
      <c r="M93" s="23" t="str">
        <f>IFERROR(VLOOKUP(C93,FÉRIAS!A:G,2,0),"")</f>
        <v/>
      </c>
    </row>
    <row r="94" spans="2:13">
      <c r="B94" s="22">
        <f t="shared" si="4"/>
        <v>86</v>
      </c>
      <c r="C94" s="22">
        <v>1126</v>
      </c>
      <c r="D94" s="36" t="str">
        <f>IFERROR(VLOOKUP(C94,SRA!B:C,2,0),"")</f>
        <v>ALUISIO GOMES FERREIRA FILHO</v>
      </c>
      <c r="E94" s="22" t="str">
        <f>IFERROR(VLOOKUP(C94,SRA!B:I,8,0),"")</f>
        <v>CLT</v>
      </c>
      <c r="F94" s="35" t="s">
        <v>607</v>
      </c>
      <c r="G94" s="22" t="str">
        <f>IFERROR(VLOOKUP(VLOOKUP(C94,SRA!B:F,5,0),FUNÇÃO!A:B,2,0),"")</f>
        <v>TEC. EM ADM. E FI</v>
      </c>
      <c r="H94" s="14">
        <f>IFERROR(VLOOKUP(C94,SRA!B:T,18,0),"")</f>
        <v>5247.17</v>
      </c>
      <c r="I94" s="14">
        <f>IFERROR(VLOOKUP(C94,SRA!B:T,19,0),"")</f>
        <v>0</v>
      </c>
      <c r="J94" s="14">
        <f>IFERROR(VLOOKUP(C94,FEVEREIRO!B:F,3,0),"")</f>
        <v>5247.17</v>
      </c>
      <c r="K94" s="14">
        <f t="shared" si="3"/>
        <v>2031.3900000000003</v>
      </c>
      <c r="L94" s="14">
        <f>IFERROR(VLOOKUP(C94,FEVEREIRO!B:H,7,0),"")</f>
        <v>3215.7799999999997</v>
      </c>
      <c r="M94" s="23" t="str">
        <f>IFERROR(VLOOKUP(C94,FÉRIAS!A:G,2,0),"")</f>
        <v/>
      </c>
    </row>
    <row r="95" spans="2:13">
      <c r="B95" s="22">
        <f t="shared" si="4"/>
        <v>87</v>
      </c>
      <c r="C95" s="22">
        <v>1135</v>
      </c>
      <c r="D95" s="36" t="str">
        <f>IFERROR(VLOOKUP(C95,SRA!B:C,2,0),"")</f>
        <v>ANTONIO LUIZ DOS SANTOS</v>
      </c>
      <c r="E95" s="22" t="str">
        <f>IFERROR(VLOOKUP(C95,SRA!B:I,8,0),"")</f>
        <v>CLT</v>
      </c>
      <c r="F95" s="35" t="s">
        <v>607</v>
      </c>
      <c r="G95" s="22" t="str">
        <f>IFERROR(VLOOKUP(VLOOKUP(C95,SRA!B:F,5,0),FUNÇÃO!A:B,2,0),"")</f>
        <v>TEC. EM ADM. E FI</v>
      </c>
      <c r="H95" s="14">
        <f>IFERROR(VLOOKUP(C95,SRA!B:T,18,0),"")</f>
        <v>2761.12</v>
      </c>
      <c r="I95" s="14">
        <f>IFERROR(VLOOKUP(C95,SRA!B:T,19,0),"")</f>
        <v>0</v>
      </c>
      <c r="J95" s="14">
        <f>IFERROR(VLOOKUP(C95,FEVEREIRO!B:F,3,0),"")</f>
        <v>2761.12</v>
      </c>
      <c r="K95" s="14">
        <f t="shared" si="3"/>
        <v>1092.3799999999999</v>
      </c>
      <c r="L95" s="14">
        <f>IFERROR(VLOOKUP(C95,FEVEREIRO!B:H,7,0),"")</f>
        <v>1668.74</v>
      </c>
      <c r="M95" s="23" t="str">
        <f>IFERROR(VLOOKUP(C95,FÉRIAS!A:G,2,0),"")</f>
        <v/>
      </c>
    </row>
    <row r="96" spans="2:13">
      <c r="B96" s="22">
        <f t="shared" si="4"/>
        <v>88</v>
      </c>
      <c r="C96" s="22">
        <v>1159</v>
      </c>
      <c r="D96" s="36" t="str">
        <f>IFERROR(VLOOKUP(C96,SRA!B:C,2,0),"")</f>
        <v>VERA LUCIA MARIA C  DA SILVA</v>
      </c>
      <c r="E96" s="22" t="str">
        <f>IFERROR(VLOOKUP(C96,SRA!B:I,8,0),"")</f>
        <v>CLT</v>
      </c>
      <c r="F96" s="35" t="s">
        <v>607</v>
      </c>
      <c r="G96" s="22" t="str">
        <f>IFERROR(VLOOKUP(VLOOKUP(C96,SRA!B:F,5,0),FUNÇÃO!A:B,2,0),"")</f>
        <v>OP. DE PROD. IND.</v>
      </c>
      <c r="H96" s="14">
        <f>IFERROR(VLOOKUP(C96,SRA!B:T,18,0),"")</f>
        <v>1543.95</v>
      </c>
      <c r="I96" s="14">
        <f>IFERROR(VLOOKUP(C96,SRA!B:T,19,0),"")</f>
        <v>0</v>
      </c>
      <c r="J96" s="14">
        <f>IFERROR(VLOOKUP(C96,FEVEREIRO!B:F,3,0),"")</f>
        <v>1543.95</v>
      </c>
      <c r="K96" s="14">
        <f t="shared" si="3"/>
        <v>952.97</v>
      </c>
      <c r="L96" s="14">
        <f>IFERROR(VLOOKUP(C96,FEVEREIRO!B:H,7,0),"")</f>
        <v>590.98</v>
      </c>
      <c r="M96" s="23" t="str">
        <f>IFERROR(VLOOKUP(C96,FÉRIAS!A:G,2,0),"")</f>
        <v/>
      </c>
    </row>
    <row r="97" spans="2:13">
      <c r="B97" s="22">
        <f t="shared" si="4"/>
        <v>89</v>
      </c>
      <c r="C97" s="22">
        <v>1164</v>
      </c>
      <c r="D97" s="36" t="str">
        <f>IFERROR(VLOOKUP(C97,SRA!B:C,2,0),"")</f>
        <v>TERESINHA MARIA DE F  FELIX</v>
      </c>
      <c r="E97" s="22" t="str">
        <f>IFERROR(VLOOKUP(C97,SRA!B:I,8,0),"")</f>
        <v>CLT</v>
      </c>
      <c r="F97" s="35" t="s">
        <v>607</v>
      </c>
      <c r="G97" s="22" t="str">
        <f>IFERROR(VLOOKUP(VLOOKUP(C97,SRA!B:F,5,0),FUNÇÃO!A:B,2,0),"")</f>
        <v>TEC. EM ADM. E FI</v>
      </c>
      <c r="H97" s="14">
        <f>IFERROR(VLOOKUP(C97,SRA!B:T,18,0),"")</f>
        <v>4283.3899999999994</v>
      </c>
      <c r="I97" s="14">
        <f>IFERROR(VLOOKUP(C97,SRA!B:T,19,0),"")</f>
        <v>0</v>
      </c>
      <c r="J97" s="14">
        <f>IFERROR(VLOOKUP(C97,FEVEREIRO!B:F,3,0),"")</f>
        <v>4283.3900000000003</v>
      </c>
      <c r="K97" s="14">
        <f t="shared" si="3"/>
        <v>1033.2100000000005</v>
      </c>
      <c r="L97" s="14">
        <f>IFERROR(VLOOKUP(C97,FEVEREIRO!B:H,7,0),"")</f>
        <v>3250.18</v>
      </c>
      <c r="M97" s="23" t="str">
        <f>IFERROR(VLOOKUP(C97,FÉRIAS!A:G,2,0),"")</f>
        <v/>
      </c>
    </row>
    <row r="98" spans="2:13">
      <c r="B98" s="22">
        <f t="shared" si="4"/>
        <v>90</v>
      </c>
      <c r="C98" s="22">
        <v>1169</v>
      </c>
      <c r="D98" s="36" t="str">
        <f>IFERROR(VLOOKUP(C98,SRA!B:C,2,0),"")</f>
        <v>MARIA DO CARMO SANTOS</v>
      </c>
      <c r="E98" s="22" t="str">
        <f>IFERROR(VLOOKUP(C98,SRA!B:I,8,0),"")</f>
        <v>CLT</v>
      </c>
      <c r="F98" s="35" t="s">
        <v>607</v>
      </c>
      <c r="G98" s="22" t="str">
        <f>IFERROR(VLOOKUP(VLOOKUP(C98,SRA!B:F,5,0),FUNÇÃO!A:B,2,0),"")</f>
        <v>OP. DE PROD. IND.</v>
      </c>
      <c r="H98" s="14">
        <f>IFERROR(VLOOKUP(C98,SRA!B:T,18,0),"")</f>
        <v>2640.68</v>
      </c>
      <c r="I98" s="14">
        <f>IFERROR(VLOOKUP(C98,SRA!B:T,19,0),"")</f>
        <v>0</v>
      </c>
      <c r="J98" s="14">
        <f>IFERROR(VLOOKUP(C98,FEVEREIRO!B:F,3,0),"")</f>
        <v>2640.68</v>
      </c>
      <c r="K98" s="14">
        <f t="shared" si="3"/>
        <v>1368.6999999999998</v>
      </c>
      <c r="L98" s="14">
        <f>IFERROR(VLOOKUP(C98,FEVEREIRO!B:H,7,0),"")</f>
        <v>1271.98</v>
      </c>
      <c r="M98" s="23" t="str">
        <f>IFERROR(VLOOKUP(C98,FÉRIAS!A:G,2,0),"")</f>
        <v/>
      </c>
    </row>
    <row r="99" spans="2:13">
      <c r="B99" s="22">
        <f t="shared" si="4"/>
        <v>91</v>
      </c>
      <c r="C99" s="22">
        <v>1177</v>
      </c>
      <c r="D99" s="36" t="str">
        <f>IFERROR(VLOOKUP(C99,SRA!B:C,2,0),"")</f>
        <v>SELMA MARIA P DO NASCIMENTO</v>
      </c>
      <c r="E99" s="22" t="str">
        <f>IFERROR(VLOOKUP(C99,SRA!B:I,8,0),"")</f>
        <v>CLT</v>
      </c>
      <c r="F99" s="35" t="s">
        <v>607</v>
      </c>
      <c r="G99" s="22" t="str">
        <f>IFERROR(VLOOKUP(VLOOKUP(C99,SRA!B:F,5,0),FUNÇÃO!A:B,2,0),"")</f>
        <v>TEC. EM ADM. E FI</v>
      </c>
      <c r="H99" s="14">
        <f>IFERROR(VLOOKUP(C99,SRA!B:T,18,0),"")</f>
        <v>3044.14</v>
      </c>
      <c r="I99" s="14">
        <f>IFERROR(VLOOKUP(C99,SRA!B:T,19,0),"")</f>
        <v>0</v>
      </c>
      <c r="J99" s="14">
        <f>IFERROR(VLOOKUP(C99,FEVEREIRO!B:F,3,0),"")</f>
        <v>3044.14</v>
      </c>
      <c r="K99" s="14">
        <f t="shared" si="3"/>
        <v>1454.5299999999997</v>
      </c>
      <c r="L99" s="14">
        <f>IFERROR(VLOOKUP(C99,FEVEREIRO!B:H,7,0),"")</f>
        <v>1589.6100000000001</v>
      </c>
      <c r="M99" s="23" t="str">
        <f>IFERROR(VLOOKUP(C99,FÉRIAS!A:G,2,0),"")</f>
        <v/>
      </c>
    </row>
    <row r="100" spans="2:13">
      <c r="B100" s="22">
        <f t="shared" si="4"/>
        <v>92</v>
      </c>
      <c r="C100" s="22">
        <v>1221</v>
      </c>
      <c r="D100" s="36" t="str">
        <f>IFERROR(VLOOKUP(C100,SRA!B:C,2,0),"")</f>
        <v>JOSE CARLOS TENORIO DE MELO</v>
      </c>
      <c r="E100" s="22" t="str">
        <f>IFERROR(VLOOKUP(C100,SRA!B:I,8,0),"")</f>
        <v>CLT</v>
      </c>
      <c r="F100" s="35" t="s">
        <v>607</v>
      </c>
      <c r="G100" s="22" t="str">
        <f>IFERROR(VLOOKUP(VLOOKUP(C100,SRA!B:F,5,0),FUNÇÃO!A:B,2,0),"")</f>
        <v>ANALISTA EM PCP</v>
      </c>
      <c r="H100" s="14">
        <f>IFERROR(VLOOKUP(C100,SRA!B:T,18,0),"")</f>
        <v>7783.09</v>
      </c>
      <c r="I100" s="14">
        <f>IFERROR(VLOOKUP(C100,SRA!B:T,19,0),"")</f>
        <v>0</v>
      </c>
      <c r="J100" s="14">
        <f>IFERROR(VLOOKUP(C100,FEVEREIRO!B:F,3,0),"")</f>
        <v>7783.09</v>
      </c>
      <c r="K100" s="14">
        <f t="shared" si="3"/>
        <v>2415.8999999999996</v>
      </c>
      <c r="L100" s="14">
        <f>IFERROR(VLOOKUP(C100,FEVEREIRO!B:H,7,0),"")</f>
        <v>5367.1900000000005</v>
      </c>
      <c r="M100" s="23" t="str">
        <f>IFERROR(VLOOKUP(C100,FÉRIAS!A:G,2,0),"")</f>
        <v/>
      </c>
    </row>
    <row r="101" spans="2:13">
      <c r="B101" s="22">
        <f t="shared" si="4"/>
        <v>93</v>
      </c>
      <c r="C101" s="22">
        <v>1229</v>
      </c>
      <c r="D101" s="36" t="str">
        <f>IFERROR(VLOOKUP(C101,SRA!B:C,2,0),"")</f>
        <v>IVANETE RODRIGUES DOS SANTOS</v>
      </c>
      <c r="E101" s="22" t="str">
        <f>IFERROR(VLOOKUP(C101,SRA!B:I,8,0),"")</f>
        <v>CLT</v>
      </c>
      <c r="F101" s="35" t="s">
        <v>607</v>
      </c>
      <c r="G101" s="22" t="str">
        <f>IFERROR(VLOOKUP(VLOOKUP(C101,SRA!B:F,5,0),FUNÇÃO!A:B,2,0),"")</f>
        <v>OP. DE PROD. IND.</v>
      </c>
      <c r="H101" s="14">
        <f>IFERROR(VLOOKUP(C101,SRA!B:T,18,0),"")</f>
        <v>3209.78</v>
      </c>
      <c r="I101" s="14">
        <f>IFERROR(VLOOKUP(C101,SRA!B:T,19,0),"")</f>
        <v>0</v>
      </c>
      <c r="J101" s="14">
        <f>IFERROR(VLOOKUP(C101,FEVEREIRO!B:F,3,0),"")</f>
        <v>3529.05</v>
      </c>
      <c r="K101" s="14">
        <f t="shared" si="3"/>
        <v>1135.7700000000004</v>
      </c>
      <c r="L101" s="14">
        <f>IFERROR(VLOOKUP(C101,FEVEREIRO!B:H,7,0),"")</f>
        <v>2393.2799999999997</v>
      </c>
      <c r="M101" s="23" t="str">
        <f>IFERROR(VLOOKUP(C101,FÉRIAS!A:G,2,0),"")</f>
        <v/>
      </c>
    </row>
    <row r="102" spans="2:13">
      <c r="B102" s="22">
        <f t="shared" si="4"/>
        <v>94</v>
      </c>
      <c r="C102" s="22">
        <v>1243</v>
      </c>
      <c r="D102" s="36" t="str">
        <f>IFERROR(VLOOKUP(C102,SRA!B:C,2,0),"")</f>
        <v>MARIA EUGENIA VILARIM LIMA</v>
      </c>
      <c r="E102" s="22" t="str">
        <f>IFERROR(VLOOKUP(C102,SRA!B:I,8,0),"")</f>
        <v>CLT</v>
      </c>
      <c r="F102" s="35" t="s">
        <v>607</v>
      </c>
      <c r="G102" s="22" t="str">
        <f>IFERROR(VLOOKUP(VLOOKUP(C102,SRA!B:F,5,0),FUNÇÃO!A:B,2,0),"")</f>
        <v>OP. DE PROD. IND.</v>
      </c>
      <c r="H102" s="14">
        <f>IFERROR(VLOOKUP(C102,SRA!B:T,18,0),"")</f>
        <v>2069.0500000000002</v>
      </c>
      <c r="I102" s="14">
        <f>IFERROR(VLOOKUP(C102,SRA!B:T,19,0),"")</f>
        <v>0</v>
      </c>
      <c r="J102" s="14">
        <f>IFERROR(VLOOKUP(C102,FEVEREIRO!B:F,3,0),"")</f>
        <v>2069.0500000000002</v>
      </c>
      <c r="K102" s="14">
        <f t="shared" si="3"/>
        <v>897.1400000000001</v>
      </c>
      <c r="L102" s="14">
        <f>IFERROR(VLOOKUP(C102,FEVEREIRO!B:H,7,0),"")</f>
        <v>1171.9100000000001</v>
      </c>
      <c r="M102" s="23" t="str">
        <f>IFERROR(VLOOKUP(C102,FÉRIAS!A:G,2,0),"")</f>
        <v/>
      </c>
    </row>
    <row r="103" spans="2:13">
      <c r="B103" s="22">
        <f t="shared" si="4"/>
        <v>95</v>
      </c>
      <c r="C103" s="22">
        <v>1258</v>
      </c>
      <c r="D103" s="36" t="str">
        <f>IFERROR(VLOOKUP(C103,SRA!B:C,2,0),"")</f>
        <v>ADIGALENE RODRIGUES DA SILVA</v>
      </c>
      <c r="E103" s="22" t="str">
        <f>IFERROR(VLOOKUP(C103,SRA!B:I,8,0),"")</f>
        <v>CLT</v>
      </c>
      <c r="F103" s="35" t="s">
        <v>607</v>
      </c>
      <c r="G103" s="22" t="str">
        <f>IFERROR(VLOOKUP(VLOOKUP(C103,SRA!B:F,5,0),FUNÇÃO!A:B,2,0),"")</f>
        <v>TEC. EM ADM. E FI</v>
      </c>
      <c r="H103" s="14">
        <f>IFERROR(VLOOKUP(C103,SRA!B:T,18,0),"")</f>
        <v>4959.29</v>
      </c>
      <c r="I103" s="14">
        <f>IFERROR(VLOOKUP(C103,SRA!B:T,19,0),"")</f>
        <v>0</v>
      </c>
      <c r="J103" s="14">
        <f>IFERROR(VLOOKUP(C103,FEVEREIRO!B:F,3,0),"")</f>
        <v>4959.29</v>
      </c>
      <c r="K103" s="14">
        <f t="shared" si="3"/>
        <v>2036.4499999999998</v>
      </c>
      <c r="L103" s="14">
        <f>IFERROR(VLOOKUP(C103,FEVEREIRO!B:H,7,0),"")</f>
        <v>2922.84</v>
      </c>
      <c r="M103" s="23" t="str">
        <f>IFERROR(VLOOKUP(C103,FÉRIAS!A:G,2,0),"")</f>
        <v/>
      </c>
    </row>
    <row r="104" spans="2:13">
      <c r="B104" s="22">
        <f t="shared" si="4"/>
        <v>96</v>
      </c>
      <c r="C104" s="22">
        <v>1263</v>
      </c>
      <c r="D104" s="36" t="str">
        <f>IFERROR(VLOOKUP(C104,SRA!B:C,2,0),"")</f>
        <v>JOVITA MARIA DE FARIAS BRAGA</v>
      </c>
      <c r="E104" s="22" t="str">
        <f>IFERROR(VLOOKUP(C104,SRA!B:I,8,0),"")</f>
        <v>CLT</v>
      </c>
      <c r="F104" s="35" t="s">
        <v>607</v>
      </c>
      <c r="G104" s="22" t="str">
        <f>IFERROR(VLOOKUP(VLOOKUP(C104,SRA!B:F,5,0),FUNÇÃO!A:B,2,0),"")</f>
        <v>FARMACEUTICO IND</v>
      </c>
      <c r="H104" s="14">
        <f>IFERROR(VLOOKUP(C104,SRA!B:T,18,0),"")</f>
        <v>10914.84</v>
      </c>
      <c r="I104" s="14">
        <f>IFERROR(VLOOKUP(C104,SRA!B:T,19,0),"")</f>
        <v>0</v>
      </c>
      <c r="J104" s="14">
        <f>IFERROR(VLOOKUP(C104,FEVEREIRO!B:F,3,0),"")</f>
        <v>10914.84</v>
      </c>
      <c r="K104" s="14">
        <f t="shared" si="3"/>
        <v>4584.6900000000005</v>
      </c>
      <c r="L104" s="14">
        <f>IFERROR(VLOOKUP(C104,FEVEREIRO!B:H,7,0),"")</f>
        <v>6330.15</v>
      </c>
      <c r="M104" s="23" t="str">
        <f>IFERROR(VLOOKUP(C104,FÉRIAS!A:G,2,0),"")</f>
        <v/>
      </c>
    </row>
    <row r="105" spans="2:13">
      <c r="B105" s="22">
        <f t="shared" si="4"/>
        <v>97</v>
      </c>
      <c r="C105" s="22">
        <v>1267</v>
      </c>
      <c r="D105" s="36" t="str">
        <f>IFERROR(VLOOKUP(C105,SRA!B:C,2,0),"")</f>
        <v>MARCO AURELIO O DE OLIVEIRA</v>
      </c>
      <c r="E105" s="22" t="str">
        <f>IFERROR(VLOOKUP(C105,SRA!B:I,8,0),"")</f>
        <v>CLT</v>
      </c>
      <c r="F105" s="35" t="s">
        <v>607</v>
      </c>
      <c r="G105" s="22" t="str">
        <f>IFERROR(VLOOKUP(VLOOKUP(C105,SRA!B:F,5,0),FUNÇÃO!A:B,2,0),"")</f>
        <v>FARMACEUTICO IND</v>
      </c>
      <c r="H105" s="14">
        <f>IFERROR(VLOOKUP(C105,SRA!B:T,18,0),"")</f>
        <v>16786.309999999998</v>
      </c>
      <c r="I105" s="14">
        <f>IFERROR(VLOOKUP(C105,SRA!B:T,19,0),"")</f>
        <v>0</v>
      </c>
      <c r="J105" s="14">
        <f>IFERROR(VLOOKUP(C105,FEVEREIRO!B:F,3,0),"")</f>
        <v>16786.310000000001</v>
      </c>
      <c r="K105" s="14">
        <f t="shared" si="3"/>
        <v>5767.6100000000006</v>
      </c>
      <c r="L105" s="14">
        <f>IFERROR(VLOOKUP(C105,FEVEREIRO!B:H,7,0),"")</f>
        <v>11018.7</v>
      </c>
      <c r="M105" s="23" t="str">
        <f>IFERROR(VLOOKUP(C105,FÉRIAS!A:G,2,0),"")</f>
        <v/>
      </c>
    </row>
    <row r="106" spans="2:13">
      <c r="B106" s="22">
        <f t="shared" si="4"/>
        <v>98</v>
      </c>
      <c r="C106" s="22">
        <v>1269</v>
      </c>
      <c r="D106" s="36" t="str">
        <f>IFERROR(VLOOKUP(C106,SRA!B:C,2,0),"")</f>
        <v>VALDECY FERREIRA DA COSTA</v>
      </c>
      <c r="E106" s="22" t="str">
        <f>IFERROR(VLOOKUP(C106,SRA!B:I,8,0),"")</f>
        <v>CLT</v>
      </c>
      <c r="F106" s="35" t="s">
        <v>607</v>
      </c>
      <c r="G106" s="22" t="str">
        <f>IFERROR(VLOOKUP(VLOOKUP(C106,SRA!B:F,5,0),FUNÇÃO!A:B,2,0),"")</f>
        <v>ASS. DE SERVICOS</v>
      </c>
      <c r="H106" s="14">
        <f>IFERROR(VLOOKUP(C106,SRA!B:T,18,0),"")</f>
        <v>1543.95</v>
      </c>
      <c r="I106" s="14">
        <f>IFERROR(VLOOKUP(C106,SRA!B:T,19,0),"")</f>
        <v>0</v>
      </c>
      <c r="J106" s="14">
        <f>IFERROR(VLOOKUP(C106,FEVEREIRO!B:F,3,0),"")</f>
        <v>1543.95</v>
      </c>
      <c r="K106" s="14">
        <f t="shared" si="3"/>
        <v>347.33000000000015</v>
      </c>
      <c r="L106" s="14">
        <f>IFERROR(VLOOKUP(C106,FEVEREIRO!B:H,7,0),"")</f>
        <v>1196.6199999999999</v>
      </c>
      <c r="M106" s="23" t="str">
        <f>IFERROR(VLOOKUP(C106,FÉRIAS!A:G,2,0),"")</f>
        <v/>
      </c>
    </row>
    <row r="107" spans="2:13">
      <c r="B107" s="22">
        <f t="shared" si="4"/>
        <v>99</v>
      </c>
      <c r="C107" s="22">
        <v>1284</v>
      </c>
      <c r="D107" s="36" t="str">
        <f>IFERROR(VLOOKUP(C107,SRA!B:C,2,0),"")</f>
        <v>NOEMI MARIA DA SILVA</v>
      </c>
      <c r="E107" s="22" t="str">
        <f>IFERROR(VLOOKUP(C107,SRA!B:I,8,0),"")</f>
        <v>CLT</v>
      </c>
      <c r="F107" s="35" t="s">
        <v>607</v>
      </c>
      <c r="G107" s="22" t="str">
        <f>IFERROR(VLOOKUP(VLOOKUP(C107,SRA!B:F,5,0),FUNÇÃO!A:B,2,0),"")</f>
        <v>OP. DE PROD. IND.</v>
      </c>
      <c r="H107" s="14">
        <f>IFERROR(VLOOKUP(C107,SRA!B:T,18,0),"")</f>
        <v>1543.95</v>
      </c>
      <c r="I107" s="14">
        <f>IFERROR(VLOOKUP(C107,SRA!B:T,19,0),"")</f>
        <v>0</v>
      </c>
      <c r="J107" s="14">
        <f>IFERROR(VLOOKUP(C107,FEVEREIRO!B:F,3,0),"")</f>
        <v>1543.95</v>
      </c>
      <c r="K107" s="14">
        <f t="shared" si="3"/>
        <v>364.14999999999986</v>
      </c>
      <c r="L107" s="14">
        <f>IFERROR(VLOOKUP(C107,FEVEREIRO!B:H,7,0),"")</f>
        <v>1179.8000000000002</v>
      </c>
      <c r="M107" s="23" t="str">
        <f>IFERROR(VLOOKUP(C107,FÉRIAS!A:G,2,0),"")</f>
        <v/>
      </c>
    </row>
    <row r="108" spans="2:13">
      <c r="B108" s="22">
        <f t="shared" si="4"/>
        <v>100</v>
      </c>
      <c r="C108" s="22">
        <v>1328</v>
      </c>
      <c r="D108" s="36" t="str">
        <f>IFERROR(VLOOKUP(C108,SRA!B:C,2,0),"")</f>
        <v>LIZETE ALFREDINA DA SILVA</v>
      </c>
      <c r="E108" s="22" t="str">
        <f>IFERROR(VLOOKUP(C108,SRA!B:I,8,0),"")</f>
        <v>CLT</v>
      </c>
      <c r="F108" s="35" t="s">
        <v>607</v>
      </c>
      <c r="G108" s="22" t="str">
        <f>IFERROR(VLOOKUP(VLOOKUP(C108,SRA!B:F,5,0),FUNÇÃO!A:B,2,0),"")</f>
        <v>TEC. EM ADM. E FI</v>
      </c>
      <c r="H108" s="14">
        <f>IFERROR(VLOOKUP(C108,SRA!B:T,18,0),"")</f>
        <v>3044.14</v>
      </c>
      <c r="I108" s="14">
        <f>IFERROR(VLOOKUP(C108,SRA!B:T,19,0),"")</f>
        <v>0</v>
      </c>
      <c r="J108" s="14">
        <f>IFERROR(VLOOKUP(C108,FEVEREIRO!B:F,3,0),"")</f>
        <v>3044.14</v>
      </c>
      <c r="K108" s="14">
        <f t="shared" si="3"/>
        <v>1115.0999999999999</v>
      </c>
      <c r="L108" s="14">
        <f>IFERROR(VLOOKUP(C108,FEVEREIRO!B:H,7,0),"")</f>
        <v>1929.04</v>
      </c>
      <c r="M108" s="23" t="str">
        <f>IFERROR(VLOOKUP(C108,FÉRIAS!A:G,2,0),"")</f>
        <v/>
      </c>
    </row>
    <row r="109" spans="2:13">
      <c r="B109" s="22">
        <f t="shared" si="4"/>
        <v>101</v>
      </c>
      <c r="C109" s="22">
        <v>1330</v>
      </c>
      <c r="D109" s="36" t="str">
        <f>IFERROR(VLOOKUP(C109,SRA!B:C,2,0),"")</f>
        <v>IVANISE MARIA DA LUZ SANTOS</v>
      </c>
      <c r="E109" s="22" t="str">
        <f>IFERROR(VLOOKUP(C109,SRA!B:I,8,0),"")</f>
        <v>CLT</v>
      </c>
      <c r="F109" s="35" t="s">
        <v>607</v>
      </c>
      <c r="G109" s="22" t="str">
        <f>IFERROR(VLOOKUP(VLOOKUP(C109,SRA!B:F,5,0),FUNÇÃO!A:B,2,0),"")</f>
        <v>OP. DE PROD. IND.</v>
      </c>
      <c r="H109" s="14">
        <f>IFERROR(VLOOKUP(C109,SRA!B:T,18,0),"")</f>
        <v>2772.72</v>
      </c>
      <c r="I109" s="14">
        <f>IFERROR(VLOOKUP(C109,SRA!B:T,19,0),"")</f>
        <v>0</v>
      </c>
      <c r="J109" s="14">
        <f>IFERROR(VLOOKUP(C109,FEVEREIRO!B:F,3,0),"")</f>
        <v>2772.72</v>
      </c>
      <c r="K109" s="14">
        <f t="shared" si="3"/>
        <v>1479.4899999999998</v>
      </c>
      <c r="L109" s="14">
        <f>IFERROR(VLOOKUP(C109,FEVEREIRO!B:H,7,0),"")</f>
        <v>1293.23</v>
      </c>
      <c r="M109" s="23" t="str">
        <f>IFERROR(VLOOKUP(C109,FÉRIAS!A:G,2,0),"")</f>
        <v/>
      </c>
    </row>
    <row r="110" spans="2:13">
      <c r="B110" s="22">
        <f t="shared" si="4"/>
        <v>102</v>
      </c>
      <c r="C110" s="22">
        <v>1333</v>
      </c>
      <c r="D110" s="36" t="str">
        <f>IFERROR(VLOOKUP(C110,SRA!B:C,2,0),"")</f>
        <v>JORGE CUNHA OLIVEIRA</v>
      </c>
      <c r="E110" s="22" t="str">
        <f>IFERROR(VLOOKUP(C110,SRA!B:I,8,0),"")</f>
        <v>CLT</v>
      </c>
      <c r="F110" s="35" t="s">
        <v>607</v>
      </c>
      <c r="G110" s="22" t="str">
        <f>IFERROR(VLOOKUP(VLOOKUP(C110,SRA!B:F,5,0),FUNÇÃO!A:B,2,0),"")</f>
        <v>OP. DE PROD. IND.</v>
      </c>
      <c r="H110" s="14">
        <f>IFERROR(VLOOKUP(C110,SRA!B:T,18,0),"")</f>
        <v>3056.95</v>
      </c>
      <c r="I110" s="14">
        <f>IFERROR(VLOOKUP(C110,SRA!B:T,19,0),"")</f>
        <v>0</v>
      </c>
      <c r="J110" s="14">
        <f>IFERROR(VLOOKUP(C110,FEVEREIRO!B:F,3,0),"")</f>
        <v>3056.95</v>
      </c>
      <c r="K110" s="14">
        <f t="shared" si="3"/>
        <v>1035.28</v>
      </c>
      <c r="L110" s="14">
        <f>IFERROR(VLOOKUP(C110,FEVEREIRO!B:H,7,0),"")</f>
        <v>2021.6699999999998</v>
      </c>
      <c r="M110" s="23" t="str">
        <f>IFERROR(VLOOKUP(C110,FÉRIAS!A:G,2,0),"")</f>
        <v/>
      </c>
    </row>
    <row r="111" spans="2:13">
      <c r="B111" s="22">
        <f t="shared" si="4"/>
        <v>103</v>
      </c>
      <c r="C111" s="22">
        <v>1337</v>
      </c>
      <c r="D111" s="36" t="str">
        <f>IFERROR(VLOOKUP(C111,SRA!B:C,2,0),"")</f>
        <v>ROSILDA BARBOSA DOS SANTOS</v>
      </c>
      <c r="E111" s="22" t="str">
        <f>IFERROR(VLOOKUP(C111,SRA!B:I,8,0),"")</f>
        <v>CLT</v>
      </c>
      <c r="F111" s="35" t="s">
        <v>607</v>
      </c>
      <c r="G111" s="22" t="str">
        <f>IFERROR(VLOOKUP(VLOOKUP(C111,SRA!B:F,5,0),FUNÇÃO!A:B,2,0),"")</f>
        <v>TEC. EM ADM. E FI</v>
      </c>
      <c r="H111" s="14">
        <f>IFERROR(VLOOKUP(C111,SRA!B:T,18,0),"")</f>
        <v>3791.81</v>
      </c>
      <c r="I111" s="14">
        <f>IFERROR(VLOOKUP(C111,SRA!B:T,19,0),"")</f>
        <v>0</v>
      </c>
      <c r="J111" s="14">
        <f>IFERROR(VLOOKUP(C111,FEVEREIRO!B:F,3,0),"")</f>
        <v>3791.81</v>
      </c>
      <c r="K111" s="14">
        <f t="shared" si="3"/>
        <v>1740.29</v>
      </c>
      <c r="L111" s="14">
        <f>IFERROR(VLOOKUP(C111,FEVEREIRO!B:H,7,0),"")</f>
        <v>2051.52</v>
      </c>
      <c r="M111" s="23" t="str">
        <f>IFERROR(VLOOKUP(C111,FÉRIAS!A:G,2,0),"")</f>
        <v/>
      </c>
    </row>
    <row r="112" spans="2:13">
      <c r="B112" s="22">
        <f t="shared" si="4"/>
        <v>104</v>
      </c>
      <c r="C112" s="22">
        <v>1363</v>
      </c>
      <c r="D112" s="36" t="str">
        <f>IFERROR(VLOOKUP(C112,SRA!B:C,2,0),"")</f>
        <v>JOSE CARLOS FERREIRA DE ARRUDA</v>
      </c>
      <c r="E112" s="22" t="str">
        <f>IFERROR(VLOOKUP(C112,SRA!B:I,8,0),"")</f>
        <v>CLT</v>
      </c>
      <c r="F112" s="35" t="s">
        <v>607</v>
      </c>
      <c r="G112" s="22" t="str">
        <f>IFERROR(VLOOKUP(VLOOKUP(C112,SRA!B:F,5,0),FUNÇÃO!A:B,2,0),"")</f>
        <v>TEC. EM ADM. E FI</v>
      </c>
      <c r="H112" s="14">
        <f>IFERROR(VLOOKUP(C112,SRA!B:T,18,0),"")</f>
        <v>3356.17</v>
      </c>
      <c r="I112" s="14">
        <f>IFERROR(VLOOKUP(C112,SRA!B:T,19,0),"")</f>
        <v>708.95</v>
      </c>
      <c r="J112" s="14">
        <f>IFERROR(VLOOKUP(C112,FEVEREIRO!B:F,3,0),"")</f>
        <v>4065.12</v>
      </c>
      <c r="K112" s="14">
        <f t="shared" si="3"/>
        <v>1172.7299999999996</v>
      </c>
      <c r="L112" s="14">
        <f>IFERROR(VLOOKUP(C112,FEVEREIRO!B:H,7,0),"")</f>
        <v>2892.3900000000003</v>
      </c>
      <c r="M112" s="23" t="str">
        <f>IFERROR(VLOOKUP(C112,FÉRIAS!A:G,2,0),"")</f>
        <v/>
      </c>
    </row>
    <row r="113" spans="2:13">
      <c r="B113" s="22">
        <f t="shared" si="4"/>
        <v>105</v>
      </c>
      <c r="C113" s="22">
        <v>1369</v>
      </c>
      <c r="D113" s="36" t="str">
        <f>IFERROR(VLOOKUP(C113,SRA!B:C,2,0),"")</f>
        <v>ELIANE BATISTA DE CASTILHO</v>
      </c>
      <c r="E113" s="22" t="str">
        <f>IFERROR(VLOOKUP(C113,SRA!B:I,8,0),"")</f>
        <v>CLT</v>
      </c>
      <c r="F113" s="35" t="s">
        <v>607</v>
      </c>
      <c r="G113" s="22" t="str">
        <f>IFERROR(VLOOKUP(VLOOKUP(C113,SRA!B:F,5,0),FUNÇÃO!A:B,2,0),"")</f>
        <v>TEC.EM QUALIDADE</v>
      </c>
      <c r="H113" s="14">
        <f>IFERROR(VLOOKUP(C113,SRA!B:T,18,0),"")</f>
        <v>2060.39</v>
      </c>
      <c r="I113" s="14">
        <f>IFERROR(VLOOKUP(C113,SRA!B:T,19,0),"")</f>
        <v>0</v>
      </c>
      <c r="J113" s="14">
        <f>IFERROR(VLOOKUP(C113,FEVEREIRO!B:F,3,0),"")</f>
        <v>2410.1</v>
      </c>
      <c r="K113" s="14">
        <f t="shared" si="3"/>
        <v>1118.28</v>
      </c>
      <c r="L113" s="14">
        <f>IFERROR(VLOOKUP(C113,FEVEREIRO!B:H,7,0),"")</f>
        <v>1291.82</v>
      </c>
      <c r="M113" s="23" t="str">
        <f>IFERROR(VLOOKUP(C113,FÉRIAS!A:G,2,0),"")</f>
        <v/>
      </c>
    </row>
    <row r="114" spans="2:13">
      <c r="B114" s="22">
        <f t="shared" si="4"/>
        <v>106</v>
      </c>
      <c r="C114" s="22">
        <v>1393</v>
      </c>
      <c r="D114" s="36" t="str">
        <f>IFERROR(VLOOKUP(C114,SRA!B:C,2,0),"")</f>
        <v>MANOEL CORREIA DOS SANTOS</v>
      </c>
      <c r="E114" s="22" t="str">
        <f>IFERROR(VLOOKUP(C114,SRA!B:I,8,0),"")</f>
        <v>CLT</v>
      </c>
      <c r="F114" s="35" t="s">
        <v>607</v>
      </c>
      <c r="G114" s="22" t="str">
        <f>IFERROR(VLOOKUP(VLOOKUP(C114,SRA!B:F,5,0),FUNÇÃO!A:B,2,0),"")</f>
        <v>TEC UTI TRA EFLUE</v>
      </c>
      <c r="H114" s="14">
        <f>IFERROR(VLOOKUP(C114,SRA!B:T,18,0),"")</f>
        <v>3044.14</v>
      </c>
      <c r="I114" s="14">
        <f>IFERROR(VLOOKUP(C114,SRA!B:T,19,0),"")</f>
        <v>0</v>
      </c>
      <c r="J114" s="14">
        <f>IFERROR(VLOOKUP(C114,FEVEREIRO!B:F,3,0),"")</f>
        <v>3539.72</v>
      </c>
      <c r="K114" s="14">
        <f t="shared" si="3"/>
        <v>1264.6399999999999</v>
      </c>
      <c r="L114" s="14">
        <f>IFERROR(VLOOKUP(C114,FEVEREIRO!B:H,7,0),"")</f>
        <v>2275.08</v>
      </c>
      <c r="M114" s="23" t="str">
        <f>IFERROR(VLOOKUP(C114,FÉRIAS!A:G,2,0),"")</f>
        <v/>
      </c>
    </row>
    <row r="115" spans="2:13">
      <c r="B115" s="22">
        <f t="shared" si="4"/>
        <v>107</v>
      </c>
      <c r="C115" s="22">
        <v>1413</v>
      </c>
      <c r="D115" s="36" t="str">
        <f>IFERROR(VLOOKUP(C115,SRA!B:C,2,0),"")</f>
        <v>LEDUAR GUEDES DE LIMA</v>
      </c>
      <c r="E115" s="22" t="str">
        <f>IFERROR(VLOOKUP(C115,SRA!B:I,8,0),"")</f>
        <v>CLT</v>
      </c>
      <c r="F115" s="35" t="s">
        <v>623</v>
      </c>
      <c r="G115" s="22" t="str">
        <f>IFERROR(VLOOKUP(VLOOKUP(C115,SRA!B:F,5,0),FUNÇÃO!A:B,2,0),"")</f>
        <v>FARMACEUTICO IND</v>
      </c>
      <c r="H115" s="14">
        <f>IFERROR(VLOOKUP(C115,SRA!B:T,18,0),"")</f>
        <v>20469.650000000001</v>
      </c>
      <c r="I115" s="14">
        <f>IFERROR(VLOOKUP(C115,SRA!B:T,19,0),"")</f>
        <v>0</v>
      </c>
      <c r="J115" s="14">
        <f>IFERROR(VLOOKUP(C115,FEVEREIRO!B:F,3,0),"")</f>
        <v>28657.51</v>
      </c>
      <c r="K115" s="14">
        <f t="shared" si="3"/>
        <v>27776.929999999997</v>
      </c>
      <c r="L115" s="14">
        <f>IFERROR(VLOOKUP(C115,FEVEREIRO!B:H,7,0),"")</f>
        <v>880.58</v>
      </c>
      <c r="M115" s="23" t="str">
        <f>IFERROR(VLOOKUP(C115,FÉRIAS!A:G,2,0),"")</f>
        <v>LEDUAR GUEDES DE LIMA</v>
      </c>
    </row>
    <row r="116" spans="2:13">
      <c r="B116" s="22">
        <f t="shared" si="4"/>
        <v>108</v>
      </c>
      <c r="C116" s="22">
        <v>1418</v>
      </c>
      <c r="D116" s="36" t="str">
        <f>IFERROR(VLOOKUP(C116,SRA!B:C,2,0),"")</f>
        <v>ELVIS GOMES PEREIRA</v>
      </c>
      <c r="E116" s="22" t="str">
        <f>IFERROR(VLOOKUP(C116,SRA!B:I,8,0),"")</f>
        <v>CLT</v>
      </c>
      <c r="F116" s="35" t="s">
        <v>607</v>
      </c>
      <c r="G116" s="22" t="str">
        <f>IFERROR(VLOOKUP(VLOOKUP(C116,SRA!B:F,5,0),FUNÇÃO!A:B,2,0),"")</f>
        <v>TEC. COMERCIAL</v>
      </c>
      <c r="H116" s="14">
        <f>IFERROR(VLOOKUP(C116,SRA!B:T,18,0),"")</f>
        <v>3700.16</v>
      </c>
      <c r="I116" s="14">
        <f>IFERROR(VLOOKUP(C116,SRA!B:T,19,0),"")</f>
        <v>0</v>
      </c>
      <c r="J116" s="14">
        <f>IFERROR(VLOOKUP(C116,FEVEREIRO!B:F,3,0),"")</f>
        <v>3700.16</v>
      </c>
      <c r="K116" s="14">
        <f t="shared" si="3"/>
        <v>1536.21</v>
      </c>
      <c r="L116" s="14">
        <f>IFERROR(VLOOKUP(C116,FEVEREIRO!B:H,7,0),"")</f>
        <v>2163.9499999999998</v>
      </c>
      <c r="M116" s="23" t="str">
        <f>IFERROR(VLOOKUP(C116,FÉRIAS!A:G,2,0),"")</f>
        <v/>
      </c>
    </row>
    <row r="117" spans="2:13">
      <c r="B117" s="22">
        <f t="shared" si="4"/>
        <v>109</v>
      </c>
      <c r="C117" s="22">
        <v>1427</v>
      </c>
      <c r="D117" s="36" t="str">
        <f>IFERROR(VLOOKUP(C117,SRA!B:C,2,0),"")</f>
        <v>ANA MARIA ELOI DA H  DA SILVA</v>
      </c>
      <c r="E117" s="22" t="str">
        <f>IFERROR(VLOOKUP(C117,SRA!B:I,8,0),"")</f>
        <v>CLT</v>
      </c>
      <c r="F117" s="35" t="s">
        <v>623</v>
      </c>
      <c r="G117" s="22" t="str">
        <f>IFERROR(VLOOKUP(VLOOKUP(C117,SRA!B:F,5,0),FUNÇÃO!A:B,2,0),"")</f>
        <v>FARMACEUTICO IND</v>
      </c>
      <c r="H117" s="14">
        <f>IFERROR(VLOOKUP(C117,SRA!B:T,18,0),"")</f>
        <v>10914.84</v>
      </c>
      <c r="I117" s="14">
        <f>IFERROR(VLOOKUP(C117,SRA!B:T,19,0),"")</f>
        <v>0</v>
      </c>
      <c r="J117" s="14">
        <f>IFERROR(VLOOKUP(C117,FEVEREIRO!B:F,3,0),"")</f>
        <v>17585.03</v>
      </c>
      <c r="K117" s="14">
        <f t="shared" si="3"/>
        <v>13133.489999999998</v>
      </c>
      <c r="L117" s="14">
        <f>IFERROR(VLOOKUP(C117,FEVEREIRO!B:H,7,0),"")</f>
        <v>4451.54</v>
      </c>
      <c r="M117" s="23" t="str">
        <f>IFERROR(VLOOKUP(C117,FÉRIAS!A:G,2,0),"")</f>
        <v>ANA MARIA ELOI DA H  DA SILVA</v>
      </c>
    </row>
    <row r="118" spans="2:13">
      <c r="B118" s="22">
        <f t="shared" si="4"/>
        <v>110</v>
      </c>
      <c r="C118" s="22">
        <v>1429</v>
      </c>
      <c r="D118" s="36" t="str">
        <f>IFERROR(VLOOKUP(C118,SRA!B:C,2,0),"")</f>
        <v>JOSE HENRIQUE DA PAZ</v>
      </c>
      <c r="E118" s="22" t="str">
        <f>IFERROR(VLOOKUP(C118,SRA!B:I,8,0),"")</f>
        <v>CLT</v>
      </c>
      <c r="F118" s="35" t="s">
        <v>607</v>
      </c>
      <c r="G118" s="22" t="str">
        <f>IFERROR(VLOOKUP(VLOOKUP(C118,SRA!B:F,5,0),FUNÇÃO!A:B,2,0),"")</f>
        <v>OP. PROD. IND. (D</v>
      </c>
      <c r="H118" s="14">
        <f>IFERROR(VLOOKUP(C118,SRA!B:T,18,0),"")</f>
        <v>3981.34</v>
      </c>
      <c r="I118" s="14">
        <f>IFERROR(VLOOKUP(C118,SRA!B:T,19,0),"")</f>
        <v>0</v>
      </c>
      <c r="J118" s="14">
        <f>IFERROR(VLOOKUP(C118,FEVEREIRO!B:F,3,0),"")</f>
        <v>3981.34</v>
      </c>
      <c r="K118" s="14">
        <f t="shared" si="3"/>
        <v>708.54</v>
      </c>
      <c r="L118" s="14">
        <f>IFERROR(VLOOKUP(C118,FEVEREIRO!B:H,7,0),"")</f>
        <v>3272.8</v>
      </c>
      <c r="M118" s="23" t="str">
        <f>IFERROR(VLOOKUP(C118,FÉRIAS!A:G,2,0),"")</f>
        <v/>
      </c>
    </row>
    <row r="119" spans="2:13">
      <c r="B119" s="22">
        <f t="shared" si="4"/>
        <v>111</v>
      </c>
      <c r="C119" s="22">
        <v>1454</v>
      </c>
      <c r="D119" s="36" t="str">
        <f>IFERROR(VLOOKUP(C119,SRA!B:C,2,0),"")</f>
        <v>MAURICIO LOPES DA SILVA</v>
      </c>
      <c r="E119" s="22" t="str">
        <f>IFERROR(VLOOKUP(C119,SRA!B:I,8,0),"")</f>
        <v>CLT</v>
      </c>
      <c r="F119" s="35" t="s">
        <v>607</v>
      </c>
      <c r="G119" s="22" t="str">
        <f>IFERROR(VLOOKUP(VLOOKUP(C119,SRA!B:F,5,0),FUNÇÃO!A:B,2,0),"")</f>
        <v>OP. PROD. IND. (D</v>
      </c>
      <c r="H119" s="14">
        <f>IFERROR(VLOOKUP(C119,SRA!B:T,18,0),"")</f>
        <v>3645.2599999999998</v>
      </c>
      <c r="I119" s="14">
        <f>IFERROR(VLOOKUP(C119,SRA!B:T,19,0),"")</f>
        <v>0</v>
      </c>
      <c r="J119" s="14">
        <f>IFERROR(VLOOKUP(C119,FEVEREIRO!B:F,3,0),"")</f>
        <v>3645.26</v>
      </c>
      <c r="K119" s="14">
        <f t="shared" si="3"/>
        <v>1535.46</v>
      </c>
      <c r="L119" s="14">
        <f>IFERROR(VLOOKUP(C119,FEVEREIRO!B:H,7,0),"")</f>
        <v>2109.8000000000002</v>
      </c>
      <c r="M119" s="23" t="str">
        <f>IFERROR(VLOOKUP(C119,FÉRIAS!A:G,2,0),"")</f>
        <v/>
      </c>
    </row>
    <row r="120" spans="2:13">
      <c r="B120" s="22">
        <f t="shared" si="4"/>
        <v>112</v>
      </c>
      <c r="C120" s="22">
        <v>1475</v>
      </c>
      <c r="D120" s="36" t="str">
        <f>IFERROR(VLOOKUP(C120,SRA!B:C,2,0),"")</f>
        <v>MARTA ARAUJO DA F  SANTANA</v>
      </c>
      <c r="E120" s="22" t="str">
        <f>IFERROR(VLOOKUP(C120,SRA!B:I,8,0),"")</f>
        <v>CLT</v>
      </c>
      <c r="F120" s="35" t="s">
        <v>607</v>
      </c>
      <c r="G120" s="22" t="str">
        <f>IFERROR(VLOOKUP(VLOOKUP(C120,SRA!B:F,5,0),FUNÇÃO!A:B,2,0),"")</f>
        <v>TEC. CONTABIL</v>
      </c>
      <c r="H120" s="14">
        <f>IFERROR(VLOOKUP(C120,SRA!B:T,18,0),"")</f>
        <v>3044.14</v>
      </c>
      <c r="I120" s="14">
        <f>IFERROR(VLOOKUP(C120,SRA!B:T,19,0),"")</f>
        <v>0</v>
      </c>
      <c r="J120" s="14">
        <f>IFERROR(VLOOKUP(C120,FEVEREIRO!B:F,3,0),"")</f>
        <v>3044.14</v>
      </c>
      <c r="K120" s="14">
        <f t="shared" si="3"/>
        <v>742.00999999999976</v>
      </c>
      <c r="L120" s="14">
        <f>IFERROR(VLOOKUP(C120,FEVEREIRO!B:H,7,0),"")</f>
        <v>2302.13</v>
      </c>
      <c r="M120" s="23" t="str">
        <f>IFERROR(VLOOKUP(C120,FÉRIAS!A:G,2,0),"")</f>
        <v/>
      </c>
    </row>
    <row r="121" spans="2:13">
      <c r="B121" s="22">
        <f t="shared" si="4"/>
        <v>113</v>
      </c>
      <c r="C121" s="22">
        <v>1483</v>
      </c>
      <c r="D121" s="36" t="str">
        <f>IFERROR(VLOOKUP(C121,SRA!B:C,2,0),"")</f>
        <v>REGINA LEANDRO SANTOS DE LIMA</v>
      </c>
      <c r="E121" s="22" t="str">
        <f>IFERROR(VLOOKUP(C121,SRA!B:I,8,0),"")</f>
        <v>CLT</v>
      </c>
      <c r="F121" s="35" t="s">
        <v>607</v>
      </c>
      <c r="G121" s="22" t="str">
        <f>IFERROR(VLOOKUP(VLOOKUP(C121,SRA!B:F,5,0),FUNÇÃO!A:B,2,0),"")</f>
        <v>OP. DE PROD. IND.</v>
      </c>
      <c r="H121" s="14">
        <f>IFERROR(VLOOKUP(C121,SRA!B:T,18,0),"")</f>
        <v>1702.21</v>
      </c>
      <c r="I121" s="14">
        <f>IFERROR(VLOOKUP(C121,SRA!B:T,19,0),"")</f>
        <v>0</v>
      </c>
      <c r="J121" s="14">
        <f>IFERROR(VLOOKUP(C121,FEVEREIRO!B:F,3,0),"")</f>
        <v>1702.21</v>
      </c>
      <c r="K121" s="14">
        <f t="shared" si="3"/>
        <v>886.84</v>
      </c>
      <c r="L121" s="14">
        <f>IFERROR(VLOOKUP(C121,FEVEREIRO!B:H,7,0),"")</f>
        <v>815.37</v>
      </c>
      <c r="M121" s="23" t="str">
        <f>IFERROR(VLOOKUP(C121,FÉRIAS!A:G,2,0),"")</f>
        <v/>
      </c>
    </row>
    <row r="122" spans="2:13">
      <c r="B122" s="22">
        <f t="shared" si="4"/>
        <v>114</v>
      </c>
      <c r="C122" s="22">
        <v>1522</v>
      </c>
      <c r="D122" s="36" t="str">
        <f>IFERROR(VLOOKUP(C122,SRA!B:C,2,0),"")</f>
        <v>TEREZINHA P  DA SILVA CORREIA</v>
      </c>
      <c r="E122" s="22" t="str">
        <f>IFERROR(VLOOKUP(C122,SRA!B:I,8,0),"")</f>
        <v>CLT</v>
      </c>
      <c r="F122" s="35" t="s">
        <v>607</v>
      </c>
      <c r="G122" s="22" t="str">
        <f>IFERROR(VLOOKUP(VLOOKUP(C122,SRA!B:F,5,0),FUNÇÃO!A:B,2,0),"")</f>
        <v>OP. DE PROD. IND.</v>
      </c>
      <c r="H122" s="14">
        <f>IFERROR(VLOOKUP(C122,SRA!B:T,18,0),"")</f>
        <v>1470.44</v>
      </c>
      <c r="I122" s="14">
        <f>IFERROR(VLOOKUP(C122,SRA!B:T,19,0),"")</f>
        <v>0</v>
      </c>
      <c r="J122" s="14">
        <f>IFERROR(VLOOKUP(C122,FEVEREIRO!B:F,3,0),"")</f>
        <v>1470.44</v>
      </c>
      <c r="K122" s="14">
        <f t="shared" si="3"/>
        <v>417.44000000000005</v>
      </c>
      <c r="L122" s="14">
        <f>IFERROR(VLOOKUP(C122,FEVEREIRO!B:H,7,0),"")</f>
        <v>1053</v>
      </c>
      <c r="M122" s="23" t="str">
        <f>IFERROR(VLOOKUP(C122,FÉRIAS!A:G,2,0),"")</f>
        <v/>
      </c>
    </row>
    <row r="123" spans="2:13">
      <c r="B123" s="22">
        <f t="shared" si="4"/>
        <v>115</v>
      </c>
      <c r="C123" s="22">
        <v>1536</v>
      </c>
      <c r="D123" s="36" t="str">
        <f>IFERROR(VLOOKUP(C123,SRA!B:C,2,0),"")</f>
        <v>MARIA ADRIAO DA SILVA</v>
      </c>
      <c r="E123" s="22" t="str">
        <f>IFERROR(VLOOKUP(C123,SRA!B:I,8,0),"")</f>
        <v>CLT</v>
      </c>
      <c r="F123" s="35" t="s">
        <v>607</v>
      </c>
      <c r="G123" s="22" t="str">
        <f>IFERROR(VLOOKUP(VLOOKUP(C123,SRA!B:F,5,0),FUNÇÃO!A:B,2,0),"")</f>
        <v>TEC. EM ADM. E FI</v>
      </c>
      <c r="H123" s="14">
        <f>IFERROR(VLOOKUP(C123,SRA!B:T,18,0),"")</f>
        <v>2761.12</v>
      </c>
      <c r="I123" s="14">
        <f>IFERROR(VLOOKUP(C123,SRA!B:T,19,0),"")</f>
        <v>0</v>
      </c>
      <c r="J123" s="14">
        <f>IFERROR(VLOOKUP(C123,FEVEREIRO!B:F,3,0),"")</f>
        <v>2761.12</v>
      </c>
      <c r="K123" s="14">
        <f t="shared" si="3"/>
        <v>1276.4699999999998</v>
      </c>
      <c r="L123" s="14">
        <f>IFERROR(VLOOKUP(C123,FEVEREIRO!B:H,7,0),"")</f>
        <v>1484.65</v>
      </c>
      <c r="M123" s="23" t="str">
        <f>IFERROR(VLOOKUP(C123,FÉRIAS!A:G,2,0),"")</f>
        <v/>
      </c>
    </row>
    <row r="124" spans="2:13">
      <c r="B124" s="22">
        <f t="shared" si="4"/>
        <v>116</v>
      </c>
      <c r="C124" s="22">
        <v>1545</v>
      </c>
      <c r="D124" s="36" t="str">
        <f>IFERROR(VLOOKUP(C124,SRA!B:C,2,0),"")</f>
        <v>HERON VILAR DE ANDRADE</v>
      </c>
      <c r="E124" s="22" t="str">
        <f>IFERROR(VLOOKUP(C124,SRA!B:I,8,0),"")</f>
        <v>CLT</v>
      </c>
      <c r="F124" s="35" t="s">
        <v>607</v>
      </c>
      <c r="G124" s="22" t="str">
        <f>IFERROR(VLOOKUP(VLOOKUP(C124,SRA!B:F,5,0),FUNÇÃO!A:B,2,0),"")</f>
        <v>ASS. DE SERVICOS</v>
      </c>
      <c r="H124" s="14">
        <f>IFERROR(VLOOKUP(C124,SRA!B:T,18,0),"")</f>
        <v>3300.2299999999996</v>
      </c>
      <c r="I124" s="14">
        <f>IFERROR(VLOOKUP(C124,SRA!B:T,19,0),"")</f>
        <v>0</v>
      </c>
      <c r="J124" s="14">
        <f>IFERROR(VLOOKUP(C124,FEVEREIRO!B:F,3,0),"")</f>
        <v>3300.23</v>
      </c>
      <c r="K124" s="14">
        <f t="shared" si="3"/>
        <v>1791.0800000000002</v>
      </c>
      <c r="L124" s="14">
        <f>IFERROR(VLOOKUP(C124,FEVEREIRO!B:H,7,0),"")</f>
        <v>1509.1499999999999</v>
      </c>
      <c r="M124" s="23" t="str">
        <f>IFERROR(VLOOKUP(C124,FÉRIAS!A:G,2,0),"")</f>
        <v/>
      </c>
    </row>
    <row r="125" spans="2:13">
      <c r="B125" s="22">
        <f t="shared" si="4"/>
        <v>117</v>
      </c>
      <c r="C125" s="22">
        <v>1549</v>
      </c>
      <c r="D125" s="36" t="str">
        <f>IFERROR(VLOOKUP(C125,SRA!B:C,2,0),"")</f>
        <v>JOSE JOAQUIM DA SILVA FILHO</v>
      </c>
      <c r="E125" s="22" t="str">
        <f>IFERROR(VLOOKUP(C125,SRA!B:I,8,0),"")</f>
        <v>CLT</v>
      </c>
      <c r="F125" s="35" t="s">
        <v>607</v>
      </c>
      <c r="G125" s="22" t="str">
        <f>IFERROR(VLOOKUP(VLOOKUP(C125,SRA!B:F,5,0),FUNÇÃO!A:B,2,0),"")</f>
        <v>TEC. EM ADM. E FI</v>
      </c>
      <c r="H125" s="14">
        <f>IFERROR(VLOOKUP(C125,SRA!B:T,18,0),"")</f>
        <v>3196.35</v>
      </c>
      <c r="I125" s="14">
        <f>IFERROR(VLOOKUP(C125,SRA!B:T,19,0),"")</f>
        <v>0</v>
      </c>
      <c r="J125" s="14">
        <f>IFERROR(VLOOKUP(C125,FEVEREIRO!B:F,3,0),"")</f>
        <v>3196.35</v>
      </c>
      <c r="K125" s="14">
        <f t="shared" si="3"/>
        <v>470.07999999999993</v>
      </c>
      <c r="L125" s="14">
        <f>IFERROR(VLOOKUP(C125,FEVEREIRO!B:H,7,0),"")</f>
        <v>2726.27</v>
      </c>
      <c r="M125" s="23" t="str">
        <f>IFERROR(VLOOKUP(C125,FÉRIAS!A:G,2,0),"")</f>
        <v/>
      </c>
    </row>
    <row r="126" spans="2:13">
      <c r="B126" s="22">
        <f t="shared" si="4"/>
        <v>118</v>
      </c>
      <c r="C126" s="22">
        <v>1553</v>
      </c>
      <c r="D126" s="36" t="str">
        <f>IFERROR(VLOOKUP(C126,SRA!B:C,2,0),"")</f>
        <v>MARIA DO CARMO A DOS SANTOS</v>
      </c>
      <c r="E126" s="22" t="str">
        <f>IFERROR(VLOOKUP(C126,SRA!B:I,8,0),"")</f>
        <v>CLT</v>
      </c>
      <c r="F126" s="35" t="s">
        <v>607</v>
      </c>
      <c r="G126" s="22" t="str">
        <f>IFERROR(VLOOKUP(VLOOKUP(C126,SRA!B:F,5,0),FUNÇÃO!A:B,2,0),"")</f>
        <v>OP. DE PROD. IND.</v>
      </c>
      <c r="H126" s="14">
        <f>IFERROR(VLOOKUP(C126,SRA!B:T,18,0),"")</f>
        <v>3056.95</v>
      </c>
      <c r="I126" s="14">
        <f>IFERROR(VLOOKUP(C126,SRA!B:T,19,0),"")</f>
        <v>0</v>
      </c>
      <c r="J126" s="14">
        <f>IFERROR(VLOOKUP(C126,FEVEREIRO!B:F,3,0),"")</f>
        <v>3056.95</v>
      </c>
      <c r="K126" s="14">
        <f t="shared" si="3"/>
        <v>396.86999999999989</v>
      </c>
      <c r="L126" s="14">
        <f>IFERROR(VLOOKUP(C126,FEVEREIRO!B:H,7,0),"")</f>
        <v>2660.08</v>
      </c>
      <c r="M126" s="23" t="str">
        <f>IFERROR(VLOOKUP(C126,FÉRIAS!A:G,2,0),"")</f>
        <v/>
      </c>
    </row>
    <row r="127" spans="2:13">
      <c r="B127" s="22">
        <f t="shared" si="4"/>
        <v>119</v>
      </c>
      <c r="C127" s="22">
        <v>1554</v>
      </c>
      <c r="D127" s="36" t="str">
        <f>IFERROR(VLOOKUP(C127,SRA!B:C,2,0),"")</f>
        <v>SONEIDE P DO NASCIMENTO CORREA</v>
      </c>
      <c r="E127" s="22" t="str">
        <f>IFERROR(VLOOKUP(C127,SRA!B:I,8,0),"")</f>
        <v>CLT</v>
      </c>
      <c r="F127" s="35" t="s">
        <v>607</v>
      </c>
      <c r="G127" s="22" t="str">
        <f>IFERROR(VLOOKUP(VLOOKUP(C127,SRA!B:F,5,0),FUNÇÃO!A:B,2,0),"")</f>
        <v>TEC. EM ADM. E FI</v>
      </c>
      <c r="H127" s="14">
        <f>IFERROR(VLOOKUP(C127,SRA!B:T,18,0),"")</f>
        <v>4722.4500000000007</v>
      </c>
      <c r="I127" s="14">
        <f>IFERROR(VLOOKUP(C127,SRA!B:T,19,0),"")</f>
        <v>0</v>
      </c>
      <c r="J127" s="14">
        <f>IFERROR(VLOOKUP(C127,FEVEREIRO!B:F,3,0),"")</f>
        <v>4722.45</v>
      </c>
      <c r="K127" s="14">
        <f t="shared" si="3"/>
        <v>2042.9699999999998</v>
      </c>
      <c r="L127" s="14">
        <f>IFERROR(VLOOKUP(C127,FEVEREIRO!B:H,7,0),"")</f>
        <v>2679.48</v>
      </c>
      <c r="M127" s="23" t="str">
        <f>IFERROR(VLOOKUP(C127,FÉRIAS!A:G,2,0),"")</f>
        <v/>
      </c>
    </row>
    <row r="128" spans="2:13">
      <c r="B128" s="22">
        <f t="shared" si="4"/>
        <v>120</v>
      </c>
      <c r="C128" s="22">
        <v>1561</v>
      </c>
      <c r="D128" s="36" t="str">
        <f>IFERROR(VLOOKUP(C128,SRA!B:C,2,0),"")</f>
        <v>ANDRE LUIZ MACIEL FERREIRA</v>
      </c>
      <c r="E128" s="22" t="str">
        <f>IFERROR(VLOOKUP(C128,SRA!B:I,8,0),"")</f>
        <v>CLT</v>
      </c>
      <c r="F128" s="35" t="s">
        <v>607</v>
      </c>
      <c r="G128" s="22" t="str">
        <f>IFERROR(VLOOKUP(VLOOKUP(C128,SRA!B:F,5,0),FUNÇÃO!A:B,2,0),"")</f>
        <v>OP. DE PROD. IND.</v>
      </c>
      <c r="H128" s="14">
        <f>IFERROR(VLOOKUP(C128,SRA!B:T,18,0),"")</f>
        <v>1470.44</v>
      </c>
      <c r="I128" s="14">
        <f>IFERROR(VLOOKUP(C128,SRA!B:T,19,0),"")</f>
        <v>0</v>
      </c>
      <c r="J128" s="14">
        <f>IFERROR(VLOOKUP(C128,FEVEREIRO!B:F,3,0),"")</f>
        <v>1470.44</v>
      </c>
      <c r="K128" s="14">
        <f t="shared" si="3"/>
        <v>436.72</v>
      </c>
      <c r="L128" s="14">
        <f>IFERROR(VLOOKUP(C128,FEVEREIRO!B:H,7,0),"")</f>
        <v>1033.72</v>
      </c>
      <c r="M128" s="23" t="str">
        <f>IFERROR(VLOOKUP(C128,FÉRIAS!A:G,2,0),"")</f>
        <v/>
      </c>
    </row>
    <row r="129" spans="2:13">
      <c r="B129" s="22">
        <f t="shared" si="4"/>
        <v>121</v>
      </c>
      <c r="C129" s="22">
        <v>1577</v>
      </c>
      <c r="D129" s="36" t="str">
        <f>IFERROR(VLOOKUP(C129,SRA!B:C,2,0),"")</f>
        <v>ANTONIA TAVARES DE FRANCA</v>
      </c>
      <c r="E129" s="22" t="str">
        <f>IFERROR(VLOOKUP(C129,SRA!B:I,8,0),"")</f>
        <v>CLT</v>
      </c>
      <c r="F129" s="35" t="s">
        <v>607</v>
      </c>
      <c r="G129" s="22" t="str">
        <f>IFERROR(VLOOKUP(VLOOKUP(C129,SRA!B:F,5,0),FUNÇÃO!A:B,2,0),"")</f>
        <v>OP. DE PROD. IND.</v>
      </c>
      <c r="H129" s="14">
        <f>IFERROR(VLOOKUP(C129,SRA!B:T,18,0),"")</f>
        <v>1470.44</v>
      </c>
      <c r="I129" s="14">
        <f>IFERROR(VLOOKUP(C129,SRA!B:T,19,0),"")</f>
        <v>0</v>
      </c>
      <c r="J129" s="14">
        <f>IFERROR(VLOOKUP(C129,FEVEREIRO!B:F,3,0),"")</f>
        <v>1503.12</v>
      </c>
      <c r="K129" s="14">
        <f t="shared" si="3"/>
        <v>941.19999999999993</v>
      </c>
      <c r="L129" s="14">
        <f>IFERROR(VLOOKUP(C129,FEVEREIRO!B:H,7,0),"")</f>
        <v>561.91999999999996</v>
      </c>
      <c r="M129" s="23" t="str">
        <f>IFERROR(VLOOKUP(C129,FÉRIAS!A:G,2,0),"")</f>
        <v/>
      </c>
    </row>
    <row r="130" spans="2:13">
      <c r="B130" s="22">
        <f t="shared" si="4"/>
        <v>122</v>
      </c>
      <c r="C130" s="22">
        <v>1588</v>
      </c>
      <c r="D130" s="36" t="str">
        <f>IFERROR(VLOOKUP(C130,SRA!B:C,2,0),"")</f>
        <v>MARIA ANDREA DOS SANTOS</v>
      </c>
      <c r="E130" s="22" t="str">
        <f>IFERROR(VLOOKUP(C130,SRA!B:I,8,0),"")</f>
        <v>CLT</v>
      </c>
      <c r="F130" s="35" t="s">
        <v>607</v>
      </c>
      <c r="G130" s="22" t="str">
        <f>IFERROR(VLOOKUP(VLOOKUP(C130,SRA!B:F,5,0),FUNÇÃO!A:B,2,0),"")</f>
        <v>OP. DE PROD. IND.</v>
      </c>
      <c r="H130" s="14">
        <f>IFERROR(VLOOKUP(C130,SRA!B:T,18,0),"")</f>
        <v>1543.95</v>
      </c>
      <c r="I130" s="14">
        <f>IFERROR(VLOOKUP(C130,SRA!B:T,19,0),"")</f>
        <v>0</v>
      </c>
      <c r="J130" s="14">
        <f>IFERROR(VLOOKUP(C130,FEVEREIRO!B:F,3,0),"")</f>
        <v>1543.95</v>
      </c>
      <c r="K130" s="14">
        <f t="shared" si="3"/>
        <v>883.31999999999994</v>
      </c>
      <c r="L130" s="14">
        <f>IFERROR(VLOOKUP(C130,FEVEREIRO!B:H,7,0),"")</f>
        <v>660.63000000000011</v>
      </c>
      <c r="M130" s="23" t="str">
        <f>IFERROR(VLOOKUP(C130,FÉRIAS!A:G,2,0),"")</f>
        <v/>
      </c>
    </row>
    <row r="131" spans="2:13">
      <c r="B131" s="22">
        <f t="shared" si="4"/>
        <v>123</v>
      </c>
      <c r="C131" s="22">
        <v>1589</v>
      </c>
      <c r="D131" s="36" t="str">
        <f>IFERROR(VLOOKUP(C131,SRA!B:C,2,0),"")</f>
        <v>SEVERINA DE SANTANA NEVES</v>
      </c>
      <c r="E131" s="22" t="str">
        <f>IFERROR(VLOOKUP(C131,SRA!B:I,8,0),"")</f>
        <v>CLT</v>
      </c>
      <c r="F131" s="35" t="s">
        <v>607</v>
      </c>
      <c r="G131" s="22" t="str">
        <f>IFERROR(VLOOKUP(VLOOKUP(C131,SRA!B:F,5,0),FUNÇÃO!A:B,2,0),"")</f>
        <v>OP. DE PROD. IND.</v>
      </c>
      <c r="H131" s="14">
        <f>IFERROR(VLOOKUP(C131,SRA!B:T,18,0),"")</f>
        <v>1470.44</v>
      </c>
      <c r="I131" s="14">
        <f>IFERROR(VLOOKUP(C131,SRA!B:T,19,0),"")</f>
        <v>0</v>
      </c>
      <c r="J131" s="14">
        <f>IFERROR(VLOOKUP(C131,FEVEREIRO!B:F,3,0),"")</f>
        <v>1470.44</v>
      </c>
      <c r="K131" s="14">
        <f t="shared" si="3"/>
        <v>546.3900000000001</v>
      </c>
      <c r="L131" s="14">
        <f>IFERROR(VLOOKUP(C131,FEVEREIRO!B:H,7,0),"")</f>
        <v>924.05</v>
      </c>
      <c r="M131" s="23" t="str">
        <f>IFERROR(VLOOKUP(C131,FÉRIAS!A:G,2,0),"")</f>
        <v/>
      </c>
    </row>
    <row r="132" spans="2:13">
      <c r="B132" s="22">
        <f t="shared" si="4"/>
        <v>124</v>
      </c>
      <c r="C132" s="22">
        <v>1596</v>
      </c>
      <c r="D132" s="36" t="str">
        <f>IFERROR(VLOOKUP(C132,SRA!B:C,2,0),"")</f>
        <v>IVANE FRANCISCO DE AZEVEDO</v>
      </c>
      <c r="E132" s="22" t="str">
        <f>IFERROR(VLOOKUP(C132,SRA!B:I,8,0),"")</f>
        <v>CLT</v>
      </c>
      <c r="F132" s="35" t="s">
        <v>607</v>
      </c>
      <c r="G132" s="22" t="str">
        <f>IFERROR(VLOOKUP(VLOOKUP(C132,SRA!B:F,5,0),FUNÇÃO!A:B,2,0),"")</f>
        <v>TELEFONISTA</v>
      </c>
      <c r="H132" s="14">
        <f>IFERROR(VLOOKUP(C132,SRA!B:T,18,0),"")</f>
        <v>2069.0500000000002</v>
      </c>
      <c r="I132" s="14">
        <f>IFERROR(VLOOKUP(C132,SRA!B:T,19,0),"")</f>
        <v>0</v>
      </c>
      <c r="J132" s="14">
        <f>IFERROR(VLOOKUP(C132,FEVEREIRO!B:F,3,0),"")</f>
        <v>2069.0500000000002</v>
      </c>
      <c r="K132" s="14">
        <f t="shared" si="3"/>
        <v>1239.6600000000003</v>
      </c>
      <c r="L132" s="14">
        <f>IFERROR(VLOOKUP(C132,FEVEREIRO!B:H,7,0),"")</f>
        <v>829.39</v>
      </c>
      <c r="M132" s="23" t="str">
        <f>IFERROR(VLOOKUP(C132,FÉRIAS!A:G,2,0),"")</f>
        <v/>
      </c>
    </row>
    <row r="133" spans="2:13">
      <c r="B133" s="22">
        <f t="shared" si="4"/>
        <v>125</v>
      </c>
      <c r="C133" s="22">
        <v>1597</v>
      </c>
      <c r="D133" s="36" t="str">
        <f>IFERROR(VLOOKUP(C133,SRA!B:C,2,0),"")</f>
        <v>DILMA NEUZA DAS MERCES</v>
      </c>
      <c r="E133" s="22" t="str">
        <f>IFERROR(VLOOKUP(C133,SRA!B:I,8,0),"")</f>
        <v>CLT</v>
      </c>
      <c r="F133" s="35" t="s">
        <v>607</v>
      </c>
      <c r="G133" s="22" t="str">
        <f>IFERROR(VLOOKUP(VLOOKUP(C133,SRA!B:F,5,0),FUNÇÃO!A:B,2,0),"")</f>
        <v>TEC. EM ADM. E FI</v>
      </c>
      <c r="H133" s="14">
        <f>IFERROR(VLOOKUP(C133,SRA!B:T,18,0),"")</f>
        <v>3044.14</v>
      </c>
      <c r="I133" s="14">
        <f>IFERROR(VLOOKUP(C133,SRA!B:T,19,0),"")</f>
        <v>0</v>
      </c>
      <c r="J133" s="14">
        <f>IFERROR(VLOOKUP(C133,FEVEREIRO!B:F,3,0),"")</f>
        <v>3044.14</v>
      </c>
      <c r="K133" s="14">
        <f t="shared" si="3"/>
        <v>1613.77</v>
      </c>
      <c r="L133" s="14">
        <f>IFERROR(VLOOKUP(C133,FEVEREIRO!B:H,7,0),"")</f>
        <v>1430.37</v>
      </c>
      <c r="M133" s="23" t="str">
        <f>IFERROR(VLOOKUP(C133,FÉRIAS!A:G,2,0),"")</f>
        <v/>
      </c>
    </row>
    <row r="134" spans="2:13">
      <c r="B134" s="22">
        <f t="shared" si="4"/>
        <v>126</v>
      </c>
      <c r="C134" s="22">
        <v>1631</v>
      </c>
      <c r="D134" s="36" t="str">
        <f>IFERROR(VLOOKUP(C134,SRA!B:C,2,0),"")</f>
        <v>GERSON MARTINS DA SILVA</v>
      </c>
      <c r="E134" s="22" t="str">
        <f>IFERROR(VLOOKUP(C134,SRA!B:I,8,0),"")</f>
        <v>CLT</v>
      </c>
      <c r="F134" s="35" t="s">
        <v>607</v>
      </c>
      <c r="G134" s="22" t="str">
        <f>IFERROR(VLOOKUP(VLOOKUP(C134,SRA!B:F,5,0),FUNÇÃO!A:B,2,0),"")</f>
        <v>ASS. DE SERVICOS</v>
      </c>
      <c r="H134" s="14">
        <f>IFERROR(VLOOKUP(C134,SRA!B:T,18,0),"")</f>
        <v>1876.7</v>
      </c>
      <c r="I134" s="14">
        <f>IFERROR(VLOOKUP(C134,SRA!B:T,19,0),"")</f>
        <v>0</v>
      </c>
      <c r="J134" s="14">
        <f>IFERROR(VLOOKUP(C134,FEVEREIRO!B:F,3,0),"")</f>
        <v>1876.7</v>
      </c>
      <c r="K134" s="14">
        <f t="shared" si="3"/>
        <v>798.76</v>
      </c>
      <c r="L134" s="14">
        <f>IFERROR(VLOOKUP(C134,FEVEREIRO!B:H,7,0),"")</f>
        <v>1077.94</v>
      </c>
      <c r="M134" s="23" t="str">
        <f>IFERROR(VLOOKUP(C134,FÉRIAS!A:G,2,0),"")</f>
        <v/>
      </c>
    </row>
    <row r="135" spans="2:13">
      <c r="B135" s="22">
        <f t="shared" si="4"/>
        <v>127</v>
      </c>
      <c r="C135" s="22">
        <v>1641</v>
      </c>
      <c r="D135" s="36" t="str">
        <f>IFERROR(VLOOKUP(C135,SRA!B:C,2,0),"")</f>
        <v>JOAO FELICIANO ALVES</v>
      </c>
      <c r="E135" s="22" t="str">
        <f>IFERROR(VLOOKUP(C135,SRA!B:I,8,0),"")</f>
        <v>CLT</v>
      </c>
      <c r="F135" s="35" t="s">
        <v>607</v>
      </c>
      <c r="G135" s="22" t="str">
        <f>IFERROR(VLOOKUP(VLOOKUP(C135,SRA!B:F,5,0),FUNÇÃO!A:B,2,0),"")</f>
        <v>OP. DE PROD. IND.</v>
      </c>
      <c r="H135" s="14">
        <f>IFERROR(VLOOKUP(C135,SRA!B:T,18,0),"")</f>
        <v>1876.7</v>
      </c>
      <c r="I135" s="14">
        <f>IFERROR(VLOOKUP(C135,SRA!B:T,19,0),"")</f>
        <v>0</v>
      </c>
      <c r="J135" s="14">
        <f>IFERROR(VLOOKUP(C135,FEVEREIRO!B:F,3,0),"")</f>
        <v>2250.06</v>
      </c>
      <c r="K135" s="14">
        <f t="shared" si="3"/>
        <v>735.5</v>
      </c>
      <c r="L135" s="14">
        <f>IFERROR(VLOOKUP(C135,FEVEREIRO!B:H,7,0),"")</f>
        <v>1514.56</v>
      </c>
      <c r="M135" s="23" t="str">
        <f>IFERROR(VLOOKUP(C135,FÉRIAS!A:G,2,0),"")</f>
        <v/>
      </c>
    </row>
    <row r="136" spans="2:13">
      <c r="B136" s="22">
        <f t="shared" si="4"/>
        <v>128</v>
      </c>
      <c r="C136" s="22">
        <v>1650</v>
      </c>
      <c r="D136" s="36" t="str">
        <f>IFERROR(VLOOKUP(C136,SRA!B:C,2,0),"")</f>
        <v>JANETE MARIA DA SILVA</v>
      </c>
      <c r="E136" s="22" t="str">
        <f>IFERROR(VLOOKUP(C136,SRA!B:I,8,0),"")</f>
        <v>CLT</v>
      </c>
      <c r="F136" s="35" t="s">
        <v>623</v>
      </c>
      <c r="G136" s="22" t="str">
        <f>IFERROR(VLOOKUP(VLOOKUP(C136,SRA!B:F,5,0),FUNÇÃO!A:B,2,0),"")</f>
        <v>OP. DE PROD. IND.</v>
      </c>
      <c r="H136" s="14">
        <f>IFERROR(VLOOKUP(C136,SRA!B:T,18,0),"")</f>
        <v>1702.21</v>
      </c>
      <c r="I136" s="14">
        <f>IFERROR(VLOOKUP(C136,SRA!B:T,19,0),"")</f>
        <v>0</v>
      </c>
      <c r="J136" s="14">
        <f>IFERROR(VLOOKUP(C136,FEVEREIRO!B:F,3,0),"")</f>
        <v>2397.25</v>
      </c>
      <c r="K136" s="14">
        <f t="shared" si="3"/>
        <v>2397.25</v>
      </c>
      <c r="L136" s="14">
        <f>IFERROR(VLOOKUP(C136,FEVEREIRO!B:H,7,0),"")</f>
        <v>0</v>
      </c>
      <c r="M136" s="23" t="str">
        <f>IFERROR(VLOOKUP(C136,FÉRIAS!A:G,2,0),"")</f>
        <v>JANETE MARIA DA SILVA</v>
      </c>
    </row>
    <row r="137" spans="2:13">
      <c r="B137" s="22">
        <f t="shared" si="4"/>
        <v>129</v>
      </c>
      <c r="C137" s="22">
        <v>1652</v>
      </c>
      <c r="D137" s="36" t="str">
        <f>IFERROR(VLOOKUP(C137,SRA!B:C,2,0),"")</f>
        <v>ROMILDO NUNES DIAS</v>
      </c>
      <c r="E137" s="22" t="str">
        <f>IFERROR(VLOOKUP(C137,SRA!B:I,8,0),"")</f>
        <v>CLT</v>
      </c>
      <c r="F137" s="35" t="s">
        <v>607</v>
      </c>
      <c r="G137" s="22" t="str">
        <f>IFERROR(VLOOKUP(VLOOKUP(C137,SRA!B:F,5,0),FUNÇÃO!A:B,2,0),"")</f>
        <v>OP. DE PROD. IND.</v>
      </c>
      <c r="H137" s="14">
        <f>IFERROR(VLOOKUP(C137,SRA!B:T,18,0),"")</f>
        <v>1702.21</v>
      </c>
      <c r="I137" s="14">
        <f>IFERROR(VLOOKUP(C137,SRA!B:T,19,0),"")</f>
        <v>0</v>
      </c>
      <c r="J137" s="14">
        <f>IFERROR(VLOOKUP(C137,FEVEREIRO!B:F,3,0),"")</f>
        <v>2023.59</v>
      </c>
      <c r="K137" s="14">
        <f t="shared" si="3"/>
        <v>217.53999999999996</v>
      </c>
      <c r="L137" s="14">
        <f>IFERROR(VLOOKUP(C137,FEVEREIRO!B:H,7,0),"")</f>
        <v>1806.05</v>
      </c>
      <c r="M137" s="23" t="str">
        <f>IFERROR(VLOOKUP(C137,FÉRIAS!A:G,2,0),"")</f>
        <v/>
      </c>
    </row>
    <row r="138" spans="2:13">
      <c r="B138" s="22">
        <f t="shared" si="4"/>
        <v>130</v>
      </c>
      <c r="C138" s="22">
        <v>1665</v>
      </c>
      <c r="D138" s="36" t="str">
        <f>IFERROR(VLOOKUP(C138,SRA!B:C,2,0),"")</f>
        <v>LUZIA BERNARDO DE SOUSA</v>
      </c>
      <c r="E138" s="22" t="str">
        <f>IFERROR(VLOOKUP(C138,SRA!B:I,8,0),"")</f>
        <v>CLT</v>
      </c>
      <c r="F138" s="35" t="s">
        <v>607</v>
      </c>
      <c r="G138" s="22" t="str">
        <f>IFERROR(VLOOKUP(VLOOKUP(C138,SRA!B:F,5,0),FUNÇÃO!A:B,2,0),"")</f>
        <v>TELEFONISTA</v>
      </c>
      <c r="H138" s="14">
        <f>IFERROR(VLOOKUP(C138,SRA!B:T,18,0),"")</f>
        <v>1876.7</v>
      </c>
      <c r="I138" s="14">
        <f>IFERROR(VLOOKUP(C138,SRA!B:T,19,0),"")</f>
        <v>0</v>
      </c>
      <c r="J138" s="14">
        <f>IFERROR(VLOOKUP(C138,FEVEREIRO!B:F,3,0),"")</f>
        <v>1876.7</v>
      </c>
      <c r="K138" s="14">
        <f t="shared" ref="K138:K201" si="5">J138-L138</f>
        <v>1024.1199999999999</v>
      </c>
      <c r="L138" s="14">
        <f>IFERROR(VLOOKUP(C138,FEVEREIRO!B:H,7,0),"")</f>
        <v>852.58</v>
      </c>
      <c r="M138" s="23" t="str">
        <f>IFERROR(VLOOKUP(C138,FÉRIAS!A:G,2,0),"")</f>
        <v/>
      </c>
    </row>
    <row r="139" spans="2:13">
      <c r="B139" s="22">
        <f t="shared" si="4"/>
        <v>131</v>
      </c>
      <c r="C139" s="22">
        <v>1672</v>
      </c>
      <c r="D139" s="36" t="str">
        <f>IFERROR(VLOOKUP(C139,SRA!B:C,2,0),"")</f>
        <v>JOSE KENNEDY DA SILVA</v>
      </c>
      <c r="E139" s="22" t="str">
        <f>IFERROR(VLOOKUP(C139,SRA!B:I,8,0),"")</f>
        <v>CLT</v>
      </c>
      <c r="F139" s="35" t="s">
        <v>607</v>
      </c>
      <c r="G139" s="22" t="str">
        <f>IFERROR(VLOOKUP(VLOOKUP(C139,SRA!B:F,5,0),FUNÇÃO!A:B,2,0),"")</f>
        <v>ASS. DE SERVICOS</v>
      </c>
      <c r="H139" s="14">
        <f>IFERROR(VLOOKUP(C139,SRA!B:T,18,0),"")</f>
        <v>1876.7</v>
      </c>
      <c r="I139" s="14">
        <f>IFERROR(VLOOKUP(C139,SRA!B:T,19,0),"")</f>
        <v>0</v>
      </c>
      <c r="J139" s="14">
        <f>IFERROR(VLOOKUP(C139,FEVEREIRO!B:F,3,0),"")</f>
        <v>1876.7</v>
      </c>
      <c r="K139" s="14">
        <f t="shared" si="5"/>
        <v>747.39999999999986</v>
      </c>
      <c r="L139" s="14">
        <f>IFERROR(VLOOKUP(C139,FEVEREIRO!B:H,7,0),"")</f>
        <v>1129.3000000000002</v>
      </c>
      <c r="M139" s="23" t="str">
        <f>IFERROR(VLOOKUP(C139,FÉRIAS!A:G,2,0),"")</f>
        <v/>
      </c>
    </row>
    <row r="140" spans="2:13">
      <c r="B140" s="22">
        <f t="shared" si="4"/>
        <v>132</v>
      </c>
      <c r="C140" s="22">
        <v>1674</v>
      </c>
      <c r="D140" s="36" t="str">
        <f>IFERROR(VLOOKUP(C140,SRA!B:C,2,0),"")</f>
        <v>MARIA HELENA FERREIRA DA SILVA</v>
      </c>
      <c r="E140" s="22" t="str">
        <f>IFERROR(VLOOKUP(C140,SRA!B:I,8,0),"")</f>
        <v>CLT</v>
      </c>
      <c r="F140" s="35" t="s">
        <v>607</v>
      </c>
      <c r="G140" s="22" t="str">
        <f>IFERROR(VLOOKUP(VLOOKUP(C140,SRA!B:F,5,0),FUNÇÃO!A:B,2,0),"")</f>
        <v>OP. DE PROD. IND.</v>
      </c>
      <c r="H140" s="14">
        <f>IFERROR(VLOOKUP(C140,SRA!B:T,18,0),"")</f>
        <v>1543.95</v>
      </c>
      <c r="I140" s="14">
        <f>IFERROR(VLOOKUP(C140,SRA!B:T,19,0),"")</f>
        <v>0</v>
      </c>
      <c r="J140" s="14">
        <f>IFERROR(VLOOKUP(C140,FEVEREIRO!B:F,3,0),"")</f>
        <v>1543.95</v>
      </c>
      <c r="K140" s="14">
        <f t="shared" si="5"/>
        <v>656.62</v>
      </c>
      <c r="L140" s="14">
        <f>IFERROR(VLOOKUP(C140,FEVEREIRO!B:H,7,0),"")</f>
        <v>887.33</v>
      </c>
      <c r="M140" s="23" t="str">
        <f>IFERROR(VLOOKUP(C140,FÉRIAS!A:G,2,0),"")</f>
        <v/>
      </c>
    </row>
    <row r="141" spans="2:13">
      <c r="B141" s="22">
        <f t="shared" si="4"/>
        <v>133</v>
      </c>
      <c r="C141" s="22">
        <v>1682</v>
      </c>
      <c r="D141" s="36" t="str">
        <f>IFERROR(VLOOKUP(C141,SRA!B:C,2,0),"")</f>
        <v>MOISES MARTINS DE MELO NETO</v>
      </c>
      <c r="E141" s="22" t="str">
        <f>IFERROR(VLOOKUP(C141,SRA!B:I,8,0),"")</f>
        <v>CLT</v>
      </c>
      <c r="F141" s="35" t="s">
        <v>607</v>
      </c>
      <c r="G141" s="22" t="str">
        <f>IFERROR(VLOOKUP(VLOOKUP(C141,SRA!B:F,5,0),FUNÇÃO!A:B,2,0),"")</f>
        <v>VIGILANTE 2</v>
      </c>
      <c r="H141" s="14">
        <f>IFERROR(VLOOKUP(C141,SRA!B:T,18,0),"")</f>
        <v>2514.9499999999998</v>
      </c>
      <c r="I141" s="14">
        <f>IFERROR(VLOOKUP(C141,SRA!B:T,19,0),"")</f>
        <v>0</v>
      </c>
      <c r="J141" s="14">
        <f>IFERROR(VLOOKUP(C141,FEVEREIRO!B:F,3,0),"")</f>
        <v>3269.44</v>
      </c>
      <c r="K141" s="14">
        <f t="shared" si="5"/>
        <v>987.87000000000035</v>
      </c>
      <c r="L141" s="14">
        <f>IFERROR(VLOOKUP(C141,FEVEREIRO!B:H,7,0),"")</f>
        <v>2281.5699999999997</v>
      </c>
      <c r="M141" s="23" t="str">
        <f>IFERROR(VLOOKUP(C141,FÉRIAS!A:G,2,0),"")</f>
        <v/>
      </c>
    </row>
    <row r="142" spans="2:13">
      <c r="B142" s="22">
        <f t="shared" si="4"/>
        <v>134</v>
      </c>
      <c r="C142" s="22">
        <v>1683</v>
      </c>
      <c r="D142" s="36" t="str">
        <f>IFERROR(VLOOKUP(C142,SRA!B:C,2,0),"")</f>
        <v>ADEMIR LOPES DA SILVA</v>
      </c>
      <c r="E142" s="22" t="str">
        <f>IFERROR(VLOOKUP(C142,SRA!B:I,8,0),"")</f>
        <v>CLT</v>
      </c>
      <c r="F142" s="35" t="s">
        <v>607</v>
      </c>
      <c r="G142" s="22" t="str">
        <f>IFERROR(VLOOKUP(VLOOKUP(C142,SRA!B:F,5,0),FUNÇÃO!A:B,2,0),"")</f>
        <v>VIGILANTE 2</v>
      </c>
      <c r="H142" s="14">
        <f>IFERROR(VLOOKUP(C142,SRA!B:T,18,0),"")</f>
        <v>2514.9499999999998</v>
      </c>
      <c r="I142" s="14">
        <f>IFERROR(VLOOKUP(C142,SRA!B:T,19,0),"")</f>
        <v>0</v>
      </c>
      <c r="J142" s="14">
        <f>IFERROR(VLOOKUP(C142,FEVEREIRO!B:F,3,0),"")</f>
        <v>3269.44</v>
      </c>
      <c r="K142" s="14">
        <f t="shared" si="5"/>
        <v>1889.2700000000002</v>
      </c>
      <c r="L142" s="14">
        <f>IFERROR(VLOOKUP(C142,FEVEREIRO!B:H,7,0),"")</f>
        <v>1380.1699999999998</v>
      </c>
      <c r="M142" s="23" t="str">
        <f>IFERROR(VLOOKUP(C142,FÉRIAS!A:G,2,0),"")</f>
        <v/>
      </c>
    </row>
    <row r="143" spans="2:13">
      <c r="B143" s="22">
        <f t="shared" ref="B143:B206" si="6">B142+1</f>
        <v>135</v>
      </c>
      <c r="C143" s="22">
        <v>1726</v>
      </c>
      <c r="D143" s="36" t="str">
        <f>IFERROR(VLOOKUP(C143,SRA!B:C,2,0),"")</f>
        <v>JOSE CARLOS VIEIRA</v>
      </c>
      <c r="E143" s="22" t="str">
        <f>IFERROR(VLOOKUP(C143,SRA!B:I,8,0),"")</f>
        <v>CLT</v>
      </c>
      <c r="F143" s="35" t="s">
        <v>607</v>
      </c>
      <c r="G143" s="22" t="str">
        <f>IFERROR(VLOOKUP(VLOOKUP(C143,SRA!B:F,5,0),FUNÇÃO!A:B,2,0),"")</f>
        <v>VIGILANTE 2</v>
      </c>
      <c r="H143" s="14">
        <f>IFERROR(VLOOKUP(C143,SRA!B:T,18,0),"")</f>
        <v>2514.9499999999998</v>
      </c>
      <c r="I143" s="14">
        <f>IFERROR(VLOOKUP(C143,SRA!B:T,19,0),"")</f>
        <v>0</v>
      </c>
      <c r="J143" s="14">
        <f>IFERROR(VLOOKUP(C143,FEVEREIRO!B:F,3,0),"")</f>
        <v>3269.44</v>
      </c>
      <c r="K143" s="14">
        <f t="shared" si="5"/>
        <v>1243.0200000000002</v>
      </c>
      <c r="L143" s="14">
        <f>IFERROR(VLOOKUP(C143,FEVEREIRO!B:H,7,0),"")</f>
        <v>2026.4199999999998</v>
      </c>
      <c r="M143" s="23" t="str">
        <f>IFERROR(VLOOKUP(C143,FÉRIAS!A:G,2,0),"")</f>
        <v/>
      </c>
    </row>
    <row r="144" spans="2:13">
      <c r="B144" s="22">
        <f t="shared" si="6"/>
        <v>136</v>
      </c>
      <c r="C144" s="22">
        <v>1741</v>
      </c>
      <c r="D144" s="36" t="str">
        <f>IFERROR(VLOOKUP(C144,SRA!B:C,2,0),"")</f>
        <v>MARCONDES C  DE OLIVEIRA</v>
      </c>
      <c r="E144" s="22" t="str">
        <f>IFERROR(VLOOKUP(C144,SRA!B:I,8,0),"")</f>
        <v>CLT</v>
      </c>
      <c r="F144" s="35" t="s">
        <v>607</v>
      </c>
      <c r="G144" s="22" t="str">
        <f>IFERROR(VLOOKUP(VLOOKUP(C144,SRA!B:F,5,0),FUNÇÃO!A:B,2,0),"")</f>
        <v>OP. DE PROD. IND.</v>
      </c>
      <c r="H144" s="14">
        <f>IFERROR(VLOOKUP(C144,SRA!B:T,18,0),"")</f>
        <v>2640.68</v>
      </c>
      <c r="I144" s="14">
        <f>IFERROR(VLOOKUP(C144,SRA!B:T,19,0),"")</f>
        <v>0</v>
      </c>
      <c r="J144" s="14">
        <f>IFERROR(VLOOKUP(C144,FEVEREIRO!B:F,3,0),"")</f>
        <v>2640.68</v>
      </c>
      <c r="K144" s="14">
        <f t="shared" si="5"/>
        <v>1006.7299999999998</v>
      </c>
      <c r="L144" s="14">
        <f>IFERROR(VLOOKUP(C144,FEVEREIRO!B:H,7,0),"")</f>
        <v>1633.95</v>
      </c>
      <c r="M144" s="23" t="str">
        <f>IFERROR(VLOOKUP(C144,FÉRIAS!A:G,2,0),"")</f>
        <v/>
      </c>
    </row>
    <row r="145" spans="2:13">
      <c r="B145" s="22">
        <f t="shared" si="6"/>
        <v>137</v>
      </c>
      <c r="C145" s="22">
        <v>1749</v>
      </c>
      <c r="D145" s="36" t="str">
        <f>IFERROR(VLOOKUP(C145,SRA!B:C,2,0),"")</f>
        <v>MANOEL MARTINS LEITE NETO</v>
      </c>
      <c r="E145" s="22" t="str">
        <f>IFERROR(VLOOKUP(C145,SRA!B:I,8,0),"")</f>
        <v>CLT</v>
      </c>
      <c r="F145" s="35" t="s">
        <v>607</v>
      </c>
      <c r="G145" s="22" t="str">
        <f>IFERROR(VLOOKUP(VLOOKUP(C145,SRA!B:F,5,0),FUNÇÃO!A:B,2,0),"")</f>
        <v>TEC. EM ADM. E FI</v>
      </c>
      <c r="H145" s="14">
        <f>IFERROR(VLOOKUP(C145,SRA!B:T,18,0),"")</f>
        <v>1868.82</v>
      </c>
      <c r="I145" s="14">
        <f>IFERROR(VLOOKUP(C145,SRA!B:T,19,0),"")</f>
        <v>0</v>
      </c>
      <c r="J145" s="14">
        <f>IFERROR(VLOOKUP(C145,FEVEREIRO!B:F,3,0),"")</f>
        <v>1868.82</v>
      </c>
      <c r="K145" s="14">
        <f t="shared" si="5"/>
        <v>589.03</v>
      </c>
      <c r="L145" s="14">
        <f>IFERROR(VLOOKUP(C145,FEVEREIRO!B:H,7,0),"")</f>
        <v>1279.79</v>
      </c>
      <c r="M145" s="23" t="str">
        <f>IFERROR(VLOOKUP(C145,FÉRIAS!A:G,2,0),"")</f>
        <v/>
      </c>
    </row>
    <row r="146" spans="2:13">
      <c r="B146" s="22">
        <f t="shared" si="6"/>
        <v>138</v>
      </c>
      <c r="C146" s="22">
        <v>1774</v>
      </c>
      <c r="D146" s="36" t="str">
        <f>IFERROR(VLOOKUP(C146,SRA!B:C,2,0),"")</f>
        <v>FRANCISCO DE ASSIS BEZERRA</v>
      </c>
      <c r="E146" s="22" t="str">
        <f>IFERROR(VLOOKUP(C146,SRA!B:I,8,0),"")</f>
        <v>CLT</v>
      </c>
      <c r="F146" s="35" t="s">
        <v>607</v>
      </c>
      <c r="G146" s="22" t="str">
        <f>IFERROR(VLOOKUP(VLOOKUP(C146,SRA!B:F,5,0),FUNÇÃO!A:B,2,0),"")</f>
        <v>OP. DE PROD. IND.</v>
      </c>
      <c r="H146" s="14">
        <f>IFERROR(VLOOKUP(C146,SRA!B:T,18,0),"")</f>
        <v>1970.53</v>
      </c>
      <c r="I146" s="14">
        <f>IFERROR(VLOOKUP(C146,SRA!B:T,19,0),"")</f>
        <v>0</v>
      </c>
      <c r="J146" s="14">
        <f>IFERROR(VLOOKUP(C146,FEVEREIRO!B:F,3,0),"")</f>
        <v>1974.63</v>
      </c>
      <c r="K146" s="14">
        <f t="shared" si="5"/>
        <v>501.72000000000025</v>
      </c>
      <c r="L146" s="14">
        <f>IFERROR(VLOOKUP(C146,FEVEREIRO!B:H,7,0),"")</f>
        <v>1472.9099999999999</v>
      </c>
      <c r="M146" s="23" t="str">
        <f>IFERROR(VLOOKUP(C146,FÉRIAS!A:G,2,0),"")</f>
        <v/>
      </c>
    </row>
    <row r="147" spans="2:13">
      <c r="B147" s="22">
        <f t="shared" si="6"/>
        <v>139</v>
      </c>
      <c r="C147" s="22">
        <v>1794</v>
      </c>
      <c r="D147" s="36" t="str">
        <f>IFERROR(VLOOKUP(C147,SRA!B:C,2,0),"")</f>
        <v>LUCIENE MARIA DE ANDRADE</v>
      </c>
      <c r="E147" s="22" t="str">
        <f>IFERROR(VLOOKUP(C147,SRA!B:I,8,0),"")</f>
        <v>CLT</v>
      </c>
      <c r="F147" s="35" t="s">
        <v>607</v>
      </c>
      <c r="G147" s="22" t="str">
        <f>IFERROR(VLOOKUP(VLOOKUP(C147,SRA!B:F,5,0),FUNÇÃO!A:B,2,0),"")</f>
        <v>TEC.EM QUALIDADE</v>
      </c>
      <c r="H147" s="14">
        <f>IFERROR(VLOOKUP(C147,SRA!B:T,18,0),"")</f>
        <v>3523.98</v>
      </c>
      <c r="I147" s="14">
        <f>IFERROR(VLOOKUP(C147,SRA!B:T,19,0),"")</f>
        <v>0</v>
      </c>
      <c r="J147" s="14">
        <f>IFERROR(VLOOKUP(C147,FEVEREIRO!B:F,3,0),"")</f>
        <v>4135.28</v>
      </c>
      <c r="K147" s="14">
        <f t="shared" si="5"/>
        <v>2445.4999999999995</v>
      </c>
      <c r="L147" s="14">
        <f>IFERROR(VLOOKUP(C147,FEVEREIRO!B:H,7,0),"")</f>
        <v>1689.7800000000002</v>
      </c>
      <c r="M147" s="23" t="str">
        <f>IFERROR(VLOOKUP(C147,FÉRIAS!A:G,2,0),"")</f>
        <v/>
      </c>
    </row>
    <row r="148" spans="2:13">
      <c r="B148" s="22">
        <f t="shared" si="6"/>
        <v>140</v>
      </c>
      <c r="C148" s="22">
        <v>1796</v>
      </c>
      <c r="D148" s="36" t="str">
        <f>IFERROR(VLOOKUP(C148,SRA!B:C,2,0),"")</f>
        <v>NEUZA ANUNCIACAO COELHO</v>
      </c>
      <c r="E148" s="22" t="str">
        <f>IFERROR(VLOOKUP(C148,SRA!B:I,8,0),"")</f>
        <v>CLT</v>
      </c>
      <c r="F148" s="35" t="s">
        <v>623</v>
      </c>
      <c r="G148" s="22" t="str">
        <f>IFERROR(VLOOKUP(VLOOKUP(C148,SRA!B:F,5,0),FUNÇÃO!A:B,2,0),"")</f>
        <v>OP. DE PROD. IND.</v>
      </c>
      <c r="H148" s="14">
        <f>IFERROR(VLOOKUP(C148,SRA!B:T,18,0),"")</f>
        <v>1543.95</v>
      </c>
      <c r="I148" s="14">
        <f>IFERROR(VLOOKUP(C148,SRA!B:T,19,0),"")</f>
        <v>0</v>
      </c>
      <c r="J148" s="14">
        <f>IFERROR(VLOOKUP(C148,FEVEREIRO!B:F,3,0),"")</f>
        <v>2573.25</v>
      </c>
      <c r="K148" s="14">
        <f t="shared" si="5"/>
        <v>2244.38</v>
      </c>
      <c r="L148" s="14">
        <f>IFERROR(VLOOKUP(C148,FEVEREIRO!B:H,7,0),"")</f>
        <v>328.87</v>
      </c>
      <c r="M148" s="23" t="str">
        <f>IFERROR(VLOOKUP(C148,FÉRIAS!A:G,2,0),"")</f>
        <v>NEUZA ANUNCIACAO COELHO</v>
      </c>
    </row>
    <row r="149" spans="2:13">
      <c r="B149" s="22">
        <f t="shared" si="6"/>
        <v>141</v>
      </c>
      <c r="C149" s="22">
        <v>1809</v>
      </c>
      <c r="D149" s="36" t="str">
        <f>IFERROR(VLOOKUP(C149,SRA!B:C,2,0),"")</f>
        <v>JOSE IRANILDO DE ANDRADE SILVA</v>
      </c>
      <c r="E149" s="22" t="str">
        <f>IFERROR(VLOOKUP(C149,SRA!B:I,8,0),"")</f>
        <v>CLT</v>
      </c>
      <c r="F149" s="35" t="s">
        <v>607</v>
      </c>
      <c r="G149" s="22" t="str">
        <f>IFERROR(VLOOKUP(VLOOKUP(C149,SRA!B:F,5,0),FUNÇÃO!A:B,2,0),"")</f>
        <v>TEC.EM MAN. MEC.</v>
      </c>
      <c r="H149" s="14">
        <f>IFERROR(VLOOKUP(C149,SRA!B:T,18,0),"")</f>
        <v>2629.63</v>
      </c>
      <c r="I149" s="14">
        <f>IFERROR(VLOOKUP(C149,SRA!B:T,19,0),"")</f>
        <v>0</v>
      </c>
      <c r="J149" s="14">
        <f>IFERROR(VLOOKUP(C149,FEVEREIRO!B:F,3,0),"")</f>
        <v>2910.48</v>
      </c>
      <c r="K149" s="14">
        <f t="shared" si="5"/>
        <v>829.31</v>
      </c>
      <c r="L149" s="14">
        <f>IFERROR(VLOOKUP(C149,FEVEREIRO!B:H,7,0),"")</f>
        <v>2081.17</v>
      </c>
      <c r="M149" s="23" t="str">
        <f>IFERROR(VLOOKUP(C149,FÉRIAS!A:G,2,0),"")</f>
        <v/>
      </c>
    </row>
    <row r="150" spans="2:13">
      <c r="B150" s="22">
        <f t="shared" si="6"/>
        <v>142</v>
      </c>
      <c r="C150" s="22">
        <v>1821</v>
      </c>
      <c r="D150" s="36" t="str">
        <f>IFERROR(VLOOKUP(C150,SRA!B:C,2,0),"")</f>
        <v>CARLOS STENIO DE DEUS</v>
      </c>
      <c r="E150" s="22" t="str">
        <f>IFERROR(VLOOKUP(C150,SRA!B:I,8,0),"")</f>
        <v>CLT</v>
      </c>
      <c r="F150" s="35" t="s">
        <v>607</v>
      </c>
      <c r="G150" s="22" t="str">
        <f>IFERROR(VLOOKUP(VLOOKUP(C150,SRA!B:F,5,0),FUNÇÃO!A:B,2,0),"")</f>
        <v>MOTORISTA 2</v>
      </c>
      <c r="H150" s="14">
        <f>IFERROR(VLOOKUP(C150,SRA!B:T,18,0),"")</f>
        <v>3341.06</v>
      </c>
      <c r="I150" s="14">
        <f>IFERROR(VLOOKUP(C150,SRA!B:T,19,0),"")</f>
        <v>0</v>
      </c>
      <c r="J150" s="14">
        <f>IFERROR(VLOOKUP(C150,FEVEREIRO!B:F,3,0),"")</f>
        <v>3341.06</v>
      </c>
      <c r="K150" s="14">
        <f t="shared" si="5"/>
        <v>1653.6599999999999</v>
      </c>
      <c r="L150" s="14">
        <f>IFERROR(VLOOKUP(C150,FEVEREIRO!B:H,7,0),"")</f>
        <v>1687.4</v>
      </c>
      <c r="M150" s="23" t="str">
        <f>IFERROR(VLOOKUP(C150,FÉRIAS!A:G,2,0),"")</f>
        <v/>
      </c>
    </row>
    <row r="151" spans="2:13">
      <c r="B151" s="22">
        <f t="shared" si="6"/>
        <v>143</v>
      </c>
      <c r="C151" s="22">
        <v>1822</v>
      </c>
      <c r="D151" s="36" t="str">
        <f>IFERROR(VLOOKUP(C151,SRA!B:C,2,0),"")</f>
        <v>GILMAR BEZERRA DE OLIVEIRA</v>
      </c>
      <c r="E151" s="22" t="str">
        <f>IFERROR(VLOOKUP(C151,SRA!B:I,8,0),"")</f>
        <v>CLT</v>
      </c>
      <c r="F151" s="35" t="s">
        <v>607</v>
      </c>
      <c r="G151" s="22" t="str">
        <f>IFERROR(VLOOKUP(VLOOKUP(C151,SRA!B:F,5,0),FUNÇÃO!A:B,2,0),"")</f>
        <v>ASS. DE SERVICOS</v>
      </c>
      <c r="H151" s="14">
        <f>IFERROR(VLOOKUP(C151,SRA!B:T,18,0),"")</f>
        <v>1400.41</v>
      </c>
      <c r="I151" s="14">
        <f>IFERROR(VLOOKUP(C151,SRA!B:T,19,0),"")</f>
        <v>0</v>
      </c>
      <c r="J151" s="14">
        <f>IFERROR(VLOOKUP(C151,FEVEREIRO!B:F,3,0),"")</f>
        <v>1400.41</v>
      </c>
      <c r="K151" s="14">
        <f t="shared" si="5"/>
        <v>176.93000000000006</v>
      </c>
      <c r="L151" s="14">
        <f>IFERROR(VLOOKUP(C151,FEVEREIRO!B:H,7,0),"")</f>
        <v>1223.48</v>
      </c>
      <c r="M151" s="23" t="str">
        <f>IFERROR(VLOOKUP(C151,FÉRIAS!A:G,2,0),"")</f>
        <v/>
      </c>
    </row>
    <row r="152" spans="2:13">
      <c r="B152" s="22">
        <f t="shared" si="6"/>
        <v>144</v>
      </c>
      <c r="C152" s="22">
        <v>1906</v>
      </c>
      <c r="D152" s="36" t="str">
        <f>IFERROR(VLOOKUP(C152,SRA!B:C,2,0),"")</f>
        <v>IZABEL CRISTINA F DE ARRUDA</v>
      </c>
      <c r="E152" s="22" t="str">
        <f>IFERROR(VLOOKUP(C152,SRA!B:I,8,0),"")</f>
        <v>CLT</v>
      </c>
      <c r="F152" s="35" t="s">
        <v>607</v>
      </c>
      <c r="G152" s="22" t="str">
        <f>IFERROR(VLOOKUP(VLOOKUP(C152,SRA!B:F,5,0),FUNÇÃO!A:B,2,0),"")</f>
        <v>TEC. EM ADM. E FI</v>
      </c>
      <c r="H152" s="14">
        <f>IFERROR(VLOOKUP(C152,SRA!B:T,18,0),"")</f>
        <v>2899.18</v>
      </c>
      <c r="I152" s="14">
        <f>IFERROR(VLOOKUP(C152,SRA!B:T,19,0),"")</f>
        <v>0</v>
      </c>
      <c r="J152" s="14">
        <f>IFERROR(VLOOKUP(C152,FEVEREIRO!B:F,3,0),"")</f>
        <v>2899.18</v>
      </c>
      <c r="K152" s="14">
        <f t="shared" si="5"/>
        <v>1242.31</v>
      </c>
      <c r="L152" s="14">
        <f>IFERROR(VLOOKUP(C152,FEVEREIRO!B:H,7,0),"")</f>
        <v>1656.87</v>
      </c>
      <c r="M152" s="23" t="str">
        <f>IFERROR(VLOOKUP(C152,FÉRIAS!A:G,2,0),"")</f>
        <v/>
      </c>
    </row>
    <row r="153" spans="2:13">
      <c r="B153" s="22">
        <f t="shared" si="6"/>
        <v>145</v>
      </c>
      <c r="C153" s="22">
        <v>1907</v>
      </c>
      <c r="D153" s="36" t="str">
        <f>IFERROR(VLOOKUP(C153,SRA!B:C,2,0),"")</f>
        <v>SUELY RICARDO DE FIGUEIREDO</v>
      </c>
      <c r="E153" s="22" t="str">
        <f>IFERROR(VLOOKUP(C153,SRA!B:I,8,0),"")</f>
        <v>CLT</v>
      </c>
      <c r="F153" s="35" t="s">
        <v>607</v>
      </c>
      <c r="G153" s="22" t="str">
        <f>IFERROR(VLOOKUP(VLOOKUP(C153,SRA!B:F,5,0),FUNÇÃO!A:B,2,0),"")</f>
        <v>TEC. COMERCIAL</v>
      </c>
      <c r="H153" s="14">
        <f>IFERROR(VLOOKUP(C153,SRA!B:T,18,0),"")</f>
        <v>3700.16</v>
      </c>
      <c r="I153" s="14">
        <f>IFERROR(VLOOKUP(C153,SRA!B:T,19,0),"")</f>
        <v>1993.92</v>
      </c>
      <c r="J153" s="14">
        <f>IFERROR(VLOOKUP(C153,FEVEREIRO!B:F,3,0),"")</f>
        <v>5694.08</v>
      </c>
      <c r="K153" s="14">
        <f t="shared" si="5"/>
        <v>3011.49</v>
      </c>
      <c r="L153" s="14">
        <f>IFERROR(VLOOKUP(C153,FEVEREIRO!B:H,7,0),"")</f>
        <v>2682.59</v>
      </c>
      <c r="M153" s="23" t="str">
        <f>IFERROR(VLOOKUP(C153,FÉRIAS!A:G,2,0),"")</f>
        <v/>
      </c>
    </row>
    <row r="154" spans="2:13">
      <c r="B154" s="22">
        <f t="shared" si="6"/>
        <v>146</v>
      </c>
      <c r="C154" s="22">
        <v>1908</v>
      </c>
      <c r="D154" s="36" t="str">
        <f>IFERROR(VLOOKUP(C154,SRA!B:C,2,0),"")</f>
        <v>LUCIA MARIA ARAUJO LAVOR</v>
      </c>
      <c r="E154" s="22" t="str">
        <f>IFERROR(VLOOKUP(C154,SRA!B:I,8,0),"")</f>
        <v>CLT</v>
      </c>
      <c r="F154" s="35" t="s">
        <v>607</v>
      </c>
      <c r="G154" s="22" t="str">
        <f>IFERROR(VLOOKUP(VLOOKUP(C154,SRA!B:F,5,0),FUNÇÃO!A:B,2,0),"")</f>
        <v>TEC. EM ADM. E FI</v>
      </c>
      <c r="H154" s="14">
        <f>IFERROR(VLOOKUP(C154,SRA!B:T,18,0),"")</f>
        <v>3196.35</v>
      </c>
      <c r="I154" s="14">
        <f>IFERROR(VLOOKUP(C154,SRA!B:T,19,0),"")</f>
        <v>3000</v>
      </c>
      <c r="J154" s="14">
        <f>IFERROR(VLOOKUP(C154,FEVEREIRO!B:F,3,0),"")</f>
        <v>6196.35</v>
      </c>
      <c r="K154" s="14">
        <f t="shared" si="5"/>
        <v>3118.11</v>
      </c>
      <c r="L154" s="14">
        <f>IFERROR(VLOOKUP(C154,FEVEREIRO!B:H,7,0),"")</f>
        <v>3078.2400000000002</v>
      </c>
      <c r="M154" s="23" t="str">
        <f>IFERROR(VLOOKUP(C154,FÉRIAS!A:G,2,0),"")</f>
        <v/>
      </c>
    </row>
    <row r="155" spans="2:13">
      <c r="B155" s="22">
        <f t="shared" si="6"/>
        <v>147</v>
      </c>
      <c r="C155" s="22">
        <v>1909</v>
      </c>
      <c r="D155" s="36" t="str">
        <f>IFERROR(VLOOKUP(C155,SRA!B:C,2,0),"")</f>
        <v>IVANILDO BATISTA DA SILVA</v>
      </c>
      <c r="E155" s="22" t="str">
        <f>IFERROR(VLOOKUP(C155,SRA!B:I,8,0),"")</f>
        <v>CLT</v>
      </c>
      <c r="F155" s="35" t="s">
        <v>607</v>
      </c>
      <c r="G155" s="22" t="str">
        <f>IFERROR(VLOOKUP(VLOOKUP(C155,SRA!B:F,5,0),FUNÇÃO!A:B,2,0),"")</f>
        <v>OP. DE PROD. IND.</v>
      </c>
      <c r="H155" s="14">
        <f>IFERROR(VLOOKUP(C155,SRA!B:T,18,0),"")</f>
        <v>2514.9499999999998</v>
      </c>
      <c r="I155" s="14">
        <f>IFERROR(VLOOKUP(C155,SRA!B:T,19,0),"")</f>
        <v>0</v>
      </c>
      <c r="J155" s="14">
        <f>IFERROR(VLOOKUP(C155,FEVEREIRO!B:F,3,0),"")</f>
        <v>2529.25</v>
      </c>
      <c r="K155" s="14">
        <f t="shared" si="5"/>
        <v>496.92999999999984</v>
      </c>
      <c r="L155" s="14">
        <f>IFERROR(VLOOKUP(C155,FEVEREIRO!B:H,7,0),"")</f>
        <v>2032.3200000000002</v>
      </c>
      <c r="M155" s="23" t="str">
        <f>IFERROR(VLOOKUP(C155,FÉRIAS!A:G,2,0),"")</f>
        <v/>
      </c>
    </row>
    <row r="156" spans="2:13">
      <c r="B156" s="22">
        <f t="shared" si="6"/>
        <v>148</v>
      </c>
      <c r="C156" s="22">
        <v>1916</v>
      </c>
      <c r="D156" s="36" t="str">
        <f>IFERROR(VLOOKUP(C156,SRA!B:C,2,0),"")</f>
        <v>FABIOLA ALBUQUERQUE PINHEIRO</v>
      </c>
      <c r="E156" s="22" t="str">
        <f>IFERROR(VLOOKUP(C156,SRA!B:I,8,0),"")</f>
        <v>CLT</v>
      </c>
      <c r="F156" s="35" t="s">
        <v>607</v>
      </c>
      <c r="G156" s="22" t="str">
        <f>IFERROR(VLOOKUP(VLOOKUP(C156,SRA!B:F,5,0),FUNÇÃO!A:B,2,0),"")</f>
        <v>TEC.ADM.FINANCAS</v>
      </c>
      <c r="H156" s="14">
        <f>IFERROR(VLOOKUP(C156,SRA!B:T,18,0),"")</f>
        <v>2310.41</v>
      </c>
      <c r="I156" s="14">
        <f>IFERROR(VLOOKUP(C156,SRA!B:T,19,0),"")</f>
        <v>0</v>
      </c>
      <c r="J156" s="14">
        <f>IFERROR(VLOOKUP(C156,FEVEREIRO!B:F,3,0),"")</f>
        <v>2310.41</v>
      </c>
      <c r="K156" s="14">
        <f t="shared" si="5"/>
        <v>1064.82</v>
      </c>
      <c r="L156" s="14">
        <f>IFERROR(VLOOKUP(C156,FEVEREIRO!B:H,7,0),"")</f>
        <v>1245.5899999999999</v>
      </c>
      <c r="M156" s="23" t="str">
        <f>IFERROR(VLOOKUP(C156,FÉRIAS!A:G,2,0),"")</f>
        <v/>
      </c>
    </row>
    <row r="157" spans="2:13">
      <c r="B157" s="22">
        <f t="shared" si="6"/>
        <v>149</v>
      </c>
      <c r="C157" s="22">
        <v>1921</v>
      </c>
      <c r="D157" s="36" t="str">
        <f>IFERROR(VLOOKUP(C157,SRA!B:C,2,0),"")</f>
        <v>MARCIA APARECIDA DA SILVA</v>
      </c>
      <c r="E157" s="22" t="str">
        <f>IFERROR(VLOOKUP(C157,SRA!B:I,8,0),"")</f>
        <v>CLT</v>
      </c>
      <c r="F157" s="35" t="s">
        <v>607</v>
      </c>
      <c r="G157" s="22" t="str">
        <f>IFERROR(VLOOKUP(VLOOKUP(C157,SRA!B:F,5,0),FUNÇÃO!A:B,2,0),"")</f>
        <v>FARMACEUTICO IND</v>
      </c>
      <c r="H157" s="14">
        <f>IFERROR(VLOOKUP(C157,SRA!B:T,18,0),"")</f>
        <v>9680.630000000001</v>
      </c>
      <c r="I157" s="14">
        <f>IFERROR(VLOOKUP(C157,SRA!B:T,19,0),"")</f>
        <v>0</v>
      </c>
      <c r="J157" s="14">
        <f>IFERROR(VLOOKUP(C157,FEVEREIRO!B:F,3,0),"")</f>
        <v>19361.240000000002</v>
      </c>
      <c r="K157" s="14">
        <f t="shared" si="5"/>
        <v>2344.5000000000036</v>
      </c>
      <c r="L157" s="14">
        <f>IFERROR(VLOOKUP(C157,FEVEREIRO!B:H,7,0),"")</f>
        <v>17016.739999999998</v>
      </c>
      <c r="M157" s="23" t="str">
        <f>IFERROR(VLOOKUP(C157,FÉRIAS!A:G,2,0),"")</f>
        <v/>
      </c>
    </row>
    <row r="158" spans="2:13">
      <c r="B158" s="22">
        <f t="shared" si="6"/>
        <v>150</v>
      </c>
      <c r="C158" s="22">
        <v>1924</v>
      </c>
      <c r="D158" s="36" t="str">
        <f>IFERROR(VLOOKUP(C158,SRA!B:C,2,0),"")</f>
        <v>CARLOS HENRIQUE LIMA DE MELO</v>
      </c>
      <c r="E158" s="22" t="str">
        <f>IFERROR(VLOOKUP(C158,SRA!B:I,8,0),"")</f>
        <v>CLT</v>
      </c>
      <c r="F158" s="35" t="s">
        <v>607</v>
      </c>
      <c r="G158" s="22" t="str">
        <f>IFERROR(VLOOKUP(VLOOKUP(C158,SRA!B:F,5,0),FUNÇÃO!A:B,2,0),"")</f>
        <v>TEC. EM ADM. E FI</v>
      </c>
      <c r="H158" s="14">
        <f>IFERROR(VLOOKUP(C158,SRA!B:T,18,0),"")</f>
        <v>5905.4400000000005</v>
      </c>
      <c r="I158" s="14">
        <f>IFERROR(VLOOKUP(C158,SRA!B:T,19,0),"")</f>
        <v>0</v>
      </c>
      <c r="J158" s="14">
        <f>IFERROR(VLOOKUP(C158,FEVEREIRO!B:F,3,0),"")</f>
        <v>6343.8</v>
      </c>
      <c r="K158" s="14">
        <f t="shared" si="5"/>
        <v>3177.17</v>
      </c>
      <c r="L158" s="14">
        <f>IFERROR(VLOOKUP(C158,FEVEREIRO!B:H,7,0),"")</f>
        <v>3166.63</v>
      </c>
      <c r="M158" s="23" t="str">
        <f>IFERROR(VLOOKUP(C158,FÉRIAS!A:G,2,0),"")</f>
        <v/>
      </c>
    </row>
    <row r="159" spans="2:13">
      <c r="B159" s="22">
        <f t="shared" si="6"/>
        <v>151</v>
      </c>
      <c r="C159" s="22">
        <v>1927</v>
      </c>
      <c r="D159" s="36" t="str">
        <f>IFERROR(VLOOKUP(C159,SRA!B:C,2,0),"")</f>
        <v>RITA DE CASSIA CHAGAS</v>
      </c>
      <c r="E159" s="22" t="str">
        <f>IFERROR(VLOOKUP(C159,SRA!B:I,8,0),"")</f>
        <v>CLT</v>
      </c>
      <c r="F159" s="35" t="s">
        <v>607</v>
      </c>
      <c r="G159" s="22" t="str">
        <f>IFERROR(VLOOKUP(VLOOKUP(C159,SRA!B:F,5,0),FUNÇÃO!A:B,2,0),"")</f>
        <v>OP. DE PROD. IND.</v>
      </c>
      <c r="H159" s="14">
        <f>IFERROR(VLOOKUP(C159,SRA!B:T,18,0),"")</f>
        <v>4391.08</v>
      </c>
      <c r="I159" s="14">
        <f>IFERROR(VLOOKUP(C159,SRA!B:T,19,0),"")</f>
        <v>0</v>
      </c>
      <c r="J159" s="14">
        <f>IFERROR(VLOOKUP(C159,FEVEREIRO!B:F,3,0),"")</f>
        <v>5591.08</v>
      </c>
      <c r="K159" s="14">
        <f t="shared" si="5"/>
        <v>1931.04</v>
      </c>
      <c r="L159" s="14">
        <f>IFERROR(VLOOKUP(C159,FEVEREIRO!B:H,7,0),"")</f>
        <v>3660.04</v>
      </c>
      <c r="M159" s="23" t="str">
        <f>IFERROR(VLOOKUP(C159,FÉRIAS!A:G,2,0),"")</f>
        <v/>
      </c>
    </row>
    <row r="160" spans="2:13">
      <c r="B160" s="22">
        <f t="shared" si="6"/>
        <v>152</v>
      </c>
      <c r="C160" s="22">
        <v>1932</v>
      </c>
      <c r="D160" s="36" t="str">
        <f>IFERROR(VLOOKUP(C160,SRA!B:C,2,0),"")</f>
        <v>ROSILENE MARIA ANACLETO</v>
      </c>
      <c r="E160" s="22" t="str">
        <f>IFERROR(VLOOKUP(C160,SRA!B:I,8,0),"")</f>
        <v>CLT</v>
      </c>
      <c r="F160" s="35" t="s">
        <v>607</v>
      </c>
      <c r="G160" s="22" t="str">
        <f>IFERROR(VLOOKUP(VLOOKUP(C160,SRA!B:F,5,0),FUNÇÃO!A:B,2,0),"")</f>
        <v>TEC. EM ADM. E FI</v>
      </c>
      <c r="H160" s="14">
        <f>IFERROR(VLOOKUP(C160,SRA!B:T,18,0),"")</f>
        <v>5591.03</v>
      </c>
      <c r="I160" s="14">
        <f>IFERROR(VLOOKUP(C160,SRA!B:T,19,0),"")</f>
        <v>0</v>
      </c>
      <c r="J160" s="14">
        <f>IFERROR(VLOOKUP(C160,FEVEREIRO!B:F,3,0),"")</f>
        <v>5591.03</v>
      </c>
      <c r="K160" s="14">
        <f t="shared" si="5"/>
        <v>2094.1699999999996</v>
      </c>
      <c r="L160" s="14">
        <f>IFERROR(VLOOKUP(C160,FEVEREIRO!B:H,7,0),"")</f>
        <v>3496.86</v>
      </c>
      <c r="M160" s="23" t="str">
        <f>IFERROR(VLOOKUP(C160,FÉRIAS!A:G,2,0),"")</f>
        <v/>
      </c>
    </row>
    <row r="161" spans="2:13">
      <c r="B161" s="22">
        <f t="shared" si="6"/>
        <v>153</v>
      </c>
      <c r="C161" s="22">
        <v>1937</v>
      </c>
      <c r="D161" s="36" t="str">
        <f>IFERROR(VLOOKUP(C161,SRA!B:C,2,0),"")</f>
        <v>RILDA MARIA DA SILVA</v>
      </c>
      <c r="E161" s="22" t="str">
        <f>IFERROR(VLOOKUP(C161,SRA!B:I,8,0),"")</f>
        <v>CLT</v>
      </c>
      <c r="F161" s="35" t="s">
        <v>607</v>
      </c>
      <c r="G161" s="22" t="str">
        <f>IFERROR(VLOOKUP(VLOOKUP(C161,SRA!B:F,5,0),FUNÇÃO!A:B,2,0),"")</f>
        <v>OP. PROD. IND. (D</v>
      </c>
      <c r="H161" s="14">
        <f>IFERROR(VLOOKUP(C161,SRA!B:T,18,0),"")</f>
        <v>2717.0299999999997</v>
      </c>
      <c r="I161" s="14">
        <f>IFERROR(VLOOKUP(C161,SRA!B:T,19,0),"")</f>
        <v>0</v>
      </c>
      <c r="J161" s="14">
        <f>IFERROR(VLOOKUP(C161,FEVEREIRO!B:F,3,0),"")</f>
        <v>2717.03</v>
      </c>
      <c r="K161" s="14">
        <f t="shared" si="5"/>
        <v>1116.7200000000003</v>
      </c>
      <c r="L161" s="14">
        <f>IFERROR(VLOOKUP(C161,FEVEREIRO!B:H,7,0),"")</f>
        <v>1600.31</v>
      </c>
      <c r="M161" s="23" t="str">
        <f>IFERROR(VLOOKUP(C161,FÉRIAS!A:G,2,0),"")</f>
        <v/>
      </c>
    </row>
    <row r="162" spans="2:13">
      <c r="B162" s="22">
        <f t="shared" si="6"/>
        <v>154</v>
      </c>
      <c r="C162" s="22">
        <v>1980</v>
      </c>
      <c r="D162" s="36" t="str">
        <f>IFERROR(VLOOKUP(C162,SRA!B:C,2,0),"")</f>
        <v>MANOEL NETO DINIZ</v>
      </c>
      <c r="E162" s="22" t="str">
        <f>IFERROR(VLOOKUP(C162,SRA!B:I,8,0),"")</f>
        <v>CLT</v>
      </c>
      <c r="F162" s="35" t="s">
        <v>607</v>
      </c>
      <c r="G162" s="22" t="str">
        <f>IFERROR(VLOOKUP(VLOOKUP(C162,SRA!B:F,5,0),FUNÇÃO!A:B,2,0),"")</f>
        <v>TEC.EM MAN. MEC.</v>
      </c>
      <c r="H162" s="14">
        <f>IFERROR(VLOOKUP(C162,SRA!B:T,18,0),"")</f>
        <v>10284.669999999998</v>
      </c>
      <c r="I162" s="14">
        <f>IFERROR(VLOOKUP(C162,SRA!B:T,19,0),"")</f>
        <v>0</v>
      </c>
      <c r="J162" s="14">
        <f>IFERROR(VLOOKUP(C162,FEVEREIRO!B:F,3,0),"")</f>
        <v>10284.67</v>
      </c>
      <c r="K162" s="14">
        <f t="shared" si="5"/>
        <v>3060.6800000000003</v>
      </c>
      <c r="L162" s="14">
        <f>IFERROR(VLOOKUP(C162,FEVEREIRO!B:H,7,0),"")</f>
        <v>7223.99</v>
      </c>
      <c r="M162" s="23" t="str">
        <f>IFERROR(VLOOKUP(C162,FÉRIAS!A:G,2,0),"")</f>
        <v/>
      </c>
    </row>
    <row r="163" spans="2:13">
      <c r="B163" s="22">
        <f t="shared" si="6"/>
        <v>155</v>
      </c>
      <c r="C163" s="22">
        <v>1988</v>
      </c>
      <c r="D163" s="36" t="str">
        <f>IFERROR(VLOOKUP(C163,SRA!B:C,2,0),"")</f>
        <v>FRANCISCA CARVALHO NASCIMENTO</v>
      </c>
      <c r="E163" s="22" t="str">
        <f>IFERROR(VLOOKUP(C163,SRA!B:I,8,0),"")</f>
        <v>CLT</v>
      </c>
      <c r="F163" s="35" t="s">
        <v>607</v>
      </c>
      <c r="G163" s="22" t="str">
        <f>IFERROR(VLOOKUP(VLOOKUP(C163,SRA!B:F,5,0),FUNÇÃO!A:B,2,0),"")</f>
        <v>TEC. EM ADM. E FI</v>
      </c>
      <c r="H163" s="14">
        <f>IFERROR(VLOOKUP(C163,SRA!B:T,18,0),"")</f>
        <v>2899.18</v>
      </c>
      <c r="I163" s="14">
        <f>IFERROR(VLOOKUP(C163,SRA!B:T,19,0),"")</f>
        <v>708.95</v>
      </c>
      <c r="J163" s="14">
        <f>IFERROR(VLOOKUP(C163,FEVEREIRO!B:F,3,0),"")</f>
        <v>3725.4</v>
      </c>
      <c r="K163" s="14">
        <f t="shared" si="5"/>
        <v>1438.75</v>
      </c>
      <c r="L163" s="14">
        <f>IFERROR(VLOOKUP(C163,FEVEREIRO!B:H,7,0),"")</f>
        <v>2286.65</v>
      </c>
      <c r="M163" s="23" t="str">
        <f>IFERROR(VLOOKUP(C163,FÉRIAS!A:G,2,0),"")</f>
        <v/>
      </c>
    </row>
    <row r="164" spans="2:13">
      <c r="B164" s="22">
        <f t="shared" si="6"/>
        <v>156</v>
      </c>
      <c r="C164" s="22">
        <v>1994</v>
      </c>
      <c r="D164" s="36" t="str">
        <f>IFERROR(VLOOKUP(C164,SRA!B:C,2,0),"")</f>
        <v>PAULO JOSE DA SILVA</v>
      </c>
      <c r="E164" s="22" t="str">
        <f>IFERROR(VLOOKUP(C164,SRA!B:I,8,0),"")</f>
        <v>CLT</v>
      </c>
      <c r="F164" s="35" t="s">
        <v>607</v>
      </c>
      <c r="G164" s="22" t="str">
        <f>IFERROR(VLOOKUP(VLOOKUP(C164,SRA!B:F,5,0),FUNÇÃO!A:B,2,0),"")</f>
        <v>TEC. EM OPTICA</v>
      </c>
      <c r="H164" s="14">
        <f>IFERROR(VLOOKUP(C164,SRA!B:T,18,0),"")</f>
        <v>3836.38</v>
      </c>
      <c r="I164" s="14">
        <f>IFERROR(VLOOKUP(C164,SRA!B:T,19,0),"")</f>
        <v>0</v>
      </c>
      <c r="J164" s="14">
        <f>IFERROR(VLOOKUP(C164,FEVEREIRO!B:F,3,0),"")</f>
        <v>3836.38</v>
      </c>
      <c r="K164" s="14">
        <f t="shared" si="5"/>
        <v>1167.2000000000003</v>
      </c>
      <c r="L164" s="14">
        <f>IFERROR(VLOOKUP(C164,FEVEREIRO!B:H,7,0),"")</f>
        <v>2669.18</v>
      </c>
      <c r="M164" s="23" t="str">
        <f>IFERROR(VLOOKUP(C164,FÉRIAS!A:G,2,0),"")</f>
        <v/>
      </c>
    </row>
    <row r="165" spans="2:13">
      <c r="B165" s="22">
        <f t="shared" si="6"/>
        <v>157</v>
      </c>
      <c r="C165" s="22">
        <v>1999</v>
      </c>
      <c r="D165" s="36" t="str">
        <f>IFERROR(VLOOKUP(C165,SRA!B:C,2,0),"")</f>
        <v>ELIAS RIBEIRO DA SILVA FILHO</v>
      </c>
      <c r="E165" s="22" t="str">
        <f>IFERROR(VLOOKUP(C165,SRA!B:I,8,0),"")</f>
        <v>CLT</v>
      </c>
      <c r="F165" s="35" t="s">
        <v>607</v>
      </c>
      <c r="G165" s="22" t="str">
        <f>IFERROR(VLOOKUP(VLOOKUP(C165,SRA!B:F,5,0),FUNÇÃO!A:B,2,0),"")</f>
        <v>TEC. EM OPTICA</v>
      </c>
      <c r="H165" s="14">
        <f>IFERROR(VLOOKUP(C165,SRA!B:T,18,0),"")</f>
        <v>2163.4</v>
      </c>
      <c r="I165" s="14">
        <f>IFERROR(VLOOKUP(C165,SRA!B:T,19,0),"")</f>
        <v>0</v>
      </c>
      <c r="J165" s="14">
        <f>IFERROR(VLOOKUP(C165,FEVEREIRO!B:F,3,0),"")</f>
        <v>2163.4</v>
      </c>
      <c r="K165" s="14">
        <f t="shared" si="5"/>
        <v>1025.0000000000002</v>
      </c>
      <c r="L165" s="14">
        <f>IFERROR(VLOOKUP(C165,FEVEREIRO!B:H,7,0),"")</f>
        <v>1138.3999999999999</v>
      </c>
      <c r="M165" s="23" t="str">
        <f>IFERROR(VLOOKUP(C165,FÉRIAS!A:G,2,0),"")</f>
        <v/>
      </c>
    </row>
    <row r="166" spans="2:13">
      <c r="B166" s="22">
        <f t="shared" si="6"/>
        <v>158</v>
      </c>
      <c r="C166" s="22">
        <v>2008</v>
      </c>
      <c r="D166" s="36" t="str">
        <f>IFERROR(VLOOKUP(C166,SRA!B:C,2,0),"")</f>
        <v>AMAURI GONCALO DA SILVA</v>
      </c>
      <c r="E166" s="22" t="str">
        <f>IFERROR(VLOOKUP(C166,SRA!B:I,8,0),"")</f>
        <v>CLT</v>
      </c>
      <c r="F166" s="35" t="s">
        <v>607</v>
      </c>
      <c r="G166" s="22" t="str">
        <f>IFERROR(VLOOKUP(VLOOKUP(C166,SRA!B:F,5,0),FUNÇÃO!A:B,2,0),"")</f>
        <v>OP. DE PROD. IND.</v>
      </c>
      <c r="H166" s="14">
        <f>IFERROR(VLOOKUP(C166,SRA!B:T,18,0),"")</f>
        <v>2911.36</v>
      </c>
      <c r="I166" s="14">
        <f>IFERROR(VLOOKUP(C166,SRA!B:T,19,0),"")</f>
        <v>0</v>
      </c>
      <c r="J166" s="14">
        <f>IFERROR(VLOOKUP(C166,FEVEREIRO!B:F,3,0),"")</f>
        <v>2911.36</v>
      </c>
      <c r="K166" s="14">
        <f t="shared" si="5"/>
        <v>355.57000000000016</v>
      </c>
      <c r="L166" s="14">
        <f>IFERROR(VLOOKUP(C166,FEVEREIRO!B:H,7,0),"")</f>
        <v>2555.79</v>
      </c>
      <c r="M166" s="23" t="str">
        <f>IFERROR(VLOOKUP(C166,FÉRIAS!A:G,2,0),"")</f>
        <v/>
      </c>
    </row>
    <row r="167" spans="2:13">
      <c r="B167" s="22">
        <f t="shared" si="6"/>
        <v>159</v>
      </c>
      <c r="C167" s="22">
        <v>2014</v>
      </c>
      <c r="D167" s="36" t="str">
        <f>IFERROR(VLOOKUP(C167,SRA!B:C,2,0),"")</f>
        <v>SOLANGE NASCIMENTO DE LIMA</v>
      </c>
      <c r="E167" s="22" t="str">
        <f>IFERROR(VLOOKUP(C167,SRA!B:I,8,0),"")</f>
        <v>CLT</v>
      </c>
      <c r="F167" s="35" t="s">
        <v>607</v>
      </c>
      <c r="G167" s="22" t="str">
        <f>IFERROR(VLOOKUP(VLOOKUP(C167,SRA!B:F,5,0),FUNÇÃO!A:B,2,0),"")</f>
        <v>OP. DE PROD. IND.</v>
      </c>
      <c r="H167" s="14">
        <f>IFERROR(VLOOKUP(C167,SRA!B:T,18,0),"")</f>
        <v>1970.53</v>
      </c>
      <c r="I167" s="14">
        <f>IFERROR(VLOOKUP(C167,SRA!B:T,19,0),"")</f>
        <v>0</v>
      </c>
      <c r="J167" s="14">
        <f>IFERROR(VLOOKUP(C167,FEVEREIRO!B:F,3,0),"")</f>
        <v>1970.53</v>
      </c>
      <c r="K167" s="14">
        <f t="shared" si="5"/>
        <v>483.07999999999993</v>
      </c>
      <c r="L167" s="14">
        <f>IFERROR(VLOOKUP(C167,FEVEREIRO!B:H,7,0),"")</f>
        <v>1487.45</v>
      </c>
      <c r="M167" s="23" t="str">
        <f>IFERROR(VLOOKUP(C167,FÉRIAS!A:G,2,0),"")</f>
        <v/>
      </c>
    </row>
    <row r="168" spans="2:13">
      <c r="B168" s="22">
        <f t="shared" si="6"/>
        <v>160</v>
      </c>
      <c r="C168" s="22">
        <v>2015</v>
      </c>
      <c r="D168" s="36" t="str">
        <f>IFERROR(VLOOKUP(C168,SRA!B:C,2,0),"")</f>
        <v>MARIA SANDRA PONTES MENDONCA</v>
      </c>
      <c r="E168" s="22" t="str">
        <f>IFERROR(VLOOKUP(C168,SRA!B:I,8,0),"")</f>
        <v>CLT</v>
      </c>
      <c r="F168" s="35" t="s">
        <v>607</v>
      </c>
      <c r="G168" s="22" t="str">
        <f>IFERROR(VLOOKUP(VLOOKUP(C168,SRA!B:F,5,0),FUNÇÃO!A:B,2,0),"")</f>
        <v>OP. DE PROD. IND.</v>
      </c>
      <c r="H168" s="14">
        <f>IFERROR(VLOOKUP(C168,SRA!B:T,18,0),"")</f>
        <v>8594.880000000001</v>
      </c>
      <c r="I168" s="14">
        <f>IFERROR(VLOOKUP(C168,SRA!B:T,19,0),"")</f>
        <v>0</v>
      </c>
      <c r="J168" s="14">
        <f>IFERROR(VLOOKUP(C168,FEVEREIRO!B:F,3,0),"")</f>
        <v>8791.2999999999993</v>
      </c>
      <c r="K168" s="14">
        <f t="shared" si="5"/>
        <v>3594.0699999999997</v>
      </c>
      <c r="L168" s="14">
        <f>IFERROR(VLOOKUP(C168,FEVEREIRO!B:H,7,0),"")</f>
        <v>5197.2299999999996</v>
      </c>
      <c r="M168" s="23" t="str">
        <f>IFERROR(VLOOKUP(C168,FÉRIAS!A:G,2,0),"")</f>
        <v/>
      </c>
    </row>
    <row r="169" spans="2:13">
      <c r="B169" s="22">
        <f t="shared" si="6"/>
        <v>161</v>
      </c>
      <c r="C169" s="22">
        <v>2019</v>
      </c>
      <c r="D169" s="36" t="str">
        <f>IFERROR(VLOOKUP(C169,SRA!B:C,2,0),"")</f>
        <v>MARCOS DO NASCIMENTO</v>
      </c>
      <c r="E169" s="22" t="str">
        <f>IFERROR(VLOOKUP(C169,SRA!B:I,8,0),"")</f>
        <v>CLT</v>
      </c>
      <c r="F169" s="35" t="s">
        <v>607</v>
      </c>
      <c r="G169" s="22" t="str">
        <f>IFERROR(VLOOKUP(VLOOKUP(C169,SRA!B:F,5,0),FUNÇÃO!A:B,2,0),"")</f>
        <v>TEC. EM OPTICA</v>
      </c>
      <c r="H169" s="14">
        <f>IFERROR(VLOOKUP(C169,SRA!B:T,18,0),"")</f>
        <v>1779.83</v>
      </c>
      <c r="I169" s="14">
        <f>IFERROR(VLOOKUP(C169,SRA!B:T,19,0),"")</f>
        <v>0</v>
      </c>
      <c r="J169" s="14">
        <f>IFERROR(VLOOKUP(C169,FEVEREIRO!B:F,3,0),"")</f>
        <v>1779.83</v>
      </c>
      <c r="K169" s="14">
        <f t="shared" si="5"/>
        <v>430.53999999999996</v>
      </c>
      <c r="L169" s="14">
        <f>IFERROR(VLOOKUP(C169,FEVEREIRO!B:H,7,0),"")</f>
        <v>1349.29</v>
      </c>
      <c r="M169" s="23" t="str">
        <f>IFERROR(VLOOKUP(C169,FÉRIAS!A:G,2,0),"")</f>
        <v/>
      </c>
    </row>
    <row r="170" spans="2:13">
      <c r="B170" s="22">
        <f t="shared" si="6"/>
        <v>162</v>
      </c>
      <c r="C170" s="22">
        <v>2038</v>
      </c>
      <c r="D170" s="36" t="str">
        <f>IFERROR(VLOOKUP(C170,SRA!B:C,2,0),"")</f>
        <v>IRONILDA FERREIRA DA SILVA</v>
      </c>
      <c r="E170" s="22" t="str">
        <f>IFERROR(VLOOKUP(C170,SRA!B:I,8,0),"")</f>
        <v>CLT</v>
      </c>
      <c r="F170" s="35" t="s">
        <v>607</v>
      </c>
      <c r="G170" s="22" t="str">
        <f>IFERROR(VLOOKUP(VLOOKUP(C170,SRA!B:F,5,0),FUNÇÃO!A:B,2,0),"")</f>
        <v>OP. DE PROD. IND.</v>
      </c>
      <c r="H170" s="14">
        <f>IFERROR(VLOOKUP(C170,SRA!B:T,18,0),"")</f>
        <v>3001.2200000000003</v>
      </c>
      <c r="I170" s="14">
        <f>IFERROR(VLOOKUP(C170,SRA!B:T,19,0),"")</f>
        <v>0</v>
      </c>
      <c r="J170" s="14">
        <f>IFERROR(VLOOKUP(C170,FEVEREIRO!B:F,3,0),"")</f>
        <v>3267.99</v>
      </c>
      <c r="K170" s="14">
        <f t="shared" si="5"/>
        <v>1673.2199999999998</v>
      </c>
      <c r="L170" s="14">
        <f>IFERROR(VLOOKUP(C170,FEVEREIRO!B:H,7,0),"")</f>
        <v>1594.77</v>
      </c>
      <c r="M170" s="23" t="str">
        <f>IFERROR(VLOOKUP(C170,FÉRIAS!A:G,2,0),"")</f>
        <v/>
      </c>
    </row>
    <row r="171" spans="2:13">
      <c r="B171" s="22">
        <f t="shared" si="6"/>
        <v>163</v>
      </c>
      <c r="C171" s="22">
        <v>2043</v>
      </c>
      <c r="D171" s="36" t="str">
        <f>IFERROR(VLOOKUP(C171,SRA!B:C,2,0),"")</f>
        <v>JOAO LUIZ BRAGA DE PONTES</v>
      </c>
      <c r="E171" s="22" t="str">
        <f>IFERROR(VLOOKUP(C171,SRA!B:I,8,0),"")</f>
        <v>CLT</v>
      </c>
      <c r="F171" s="35" t="s">
        <v>607</v>
      </c>
      <c r="G171" s="22" t="str">
        <f>IFERROR(VLOOKUP(VLOOKUP(C171,SRA!B:F,5,0),FUNÇÃO!A:B,2,0),"")</f>
        <v>OP. DE PROD. IND.</v>
      </c>
      <c r="H171" s="14">
        <f>IFERROR(VLOOKUP(C171,SRA!B:T,18,0),"")</f>
        <v>2514.9499999999998</v>
      </c>
      <c r="I171" s="14">
        <f>IFERROR(VLOOKUP(C171,SRA!B:T,19,0),"")</f>
        <v>0</v>
      </c>
      <c r="J171" s="14">
        <f>IFERROR(VLOOKUP(C171,FEVEREIRO!B:F,3,0),"")</f>
        <v>3290.93</v>
      </c>
      <c r="K171" s="14">
        <f t="shared" si="5"/>
        <v>789.59999999999991</v>
      </c>
      <c r="L171" s="14">
        <f>IFERROR(VLOOKUP(C171,FEVEREIRO!B:H,7,0),"")</f>
        <v>2501.33</v>
      </c>
      <c r="M171" s="23" t="str">
        <f>IFERROR(VLOOKUP(C171,FÉRIAS!A:G,2,0),"")</f>
        <v/>
      </c>
    </row>
    <row r="172" spans="2:13">
      <c r="B172" s="22">
        <f t="shared" si="6"/>
        <v>164</v>
      </c>
      <c r="C172" s="22">
        <v>2052</v>
      </c>
      <c r="D172" s="36" t="str">
        <f>IFERROR(VLOOKUP(C172,SRA!B:C,2,0),"")</f>
        <v>JOSE FERNANDO PEREIRA DA COSTA</v>
      </c>
      <c r="E172" s="22" t="str">
        <f>IFERROR(VLOOKUP(C172,SRA!B:I,8,0),"")</f>
        <v>CLT</v>
      </c>
      <c r="F172" s="35" t="s">
        <v>607</v>
      </c>
      <c r="G172" s="22" t="str">
        <f>IFERROR(VLOOKUP(VLOOKUP(C172,SRA!B:F,5,0),FUNÇÃO!A:B,2,0),"")</f>
        <v>OP. DE PROD. IND.</v>
      </c>
      <c r="H172" s="14">
        <f>IFERROR(VLOOKUP(C172,SRA!B:T,18,0),"")</f>
        <v>2911.36</v>
      </c>
      <c r="I172" s="14">
        <f>IFERROR(VLOOKUP(C172,SRA!B:T,19,0),"")</f>
        <v>0</v>
      </c>
      <c r="J172" s="14">
        <f>IFERROR(VLOOKUP(C172,FEVEREIRO!B:F,3,0),"")</f>
        <v>3607.34</v>
      </c>
      <c r="K172" s="14">
        <f t="shared" si="5"/>
        <v>2617.48</v>
      </c>
      <c r="L172" s="14">
        <f>IFERROR(VLOOKUP(C172,FEVEREIRO!B:H,7,0),"")</f>
        <v>989.86</v>
      </c>
      <c r="M172" s="23" t="str">
        <f>IFERROR(VLOOKUP(C172,FÉRIAS!A:G,2,0),"")</f>
        <v/>
      </c>
    </row>
    <row r="173" spans="2:13">
      <c r="B173" s="22">
        <f t="shared" si="6"/>
        <v>165</v>
      </c>
      <c r="C173" s="22">
        <v>2063</v>
      </c>
      <c r="D173" s="36" t="str">
        <f>IFERROR(VLOOKUP(C173,SRA!B:C,2,0),"")</f>
        <v>JOAQUIM PEDRO CARNEIRO C NETO</v>
      </c>
      <c r="E173" s="22" t="str">
        <f>IFERROR(VLOOKUP(C173,SRA!B:I,8,0),"")</f>
        <v>CLT</v>
      </c>
      <c r="F173" s="35" t="s">
        <v>607</v>
      </c>
      <c r="G173" s="22" t="str">
        <f>IFERROR(VLOOKUP(VLOOKUP(C173,SRA!B:F,5,0),FUNÇÃO!A:B,2,0),"")</f>
        <v>ANA MANUT ELET IN</v>
      </c>
      <c r="H173" s="14">
        <f>IFERROR(VLOOKUP(C173,SRA!B:T,18,0),"")</f>
        <v>12169.96</v>
      </c>
      <c r="I173" s="14">
        <f>IFERROR(VLOOKUP(C173,SRA!B:T,19,0),"")</f>
        <v>0</v>
      </c>
      <c r="J173" s="14">
        <f>IFERROR(VLOOKUP(C173,FEVEREIRO!B:F,3,0),"")</f>
        <v>12169.96</v>
      </c>
      <c r="K173" s="14">
        <f t="shared" si="5"/>
        <v>5124.6399999999994</v>
      </c>
      <c r="L173" s="14">
        <f>IFERROR(VLOOKUP(C173,FEVEREIRO!B:H,7,0),"")</f>
        <v>7045.32</v>
      </c>
      <c r="M173" s="23" t="str">
        <f>IFERROR(VLOOKUP(C173,FÉRIAS!A:G,2,0),"")</f>
        <v/>
      </c>
    </row>
    <row r="174" spans="2:13">
      <c r="B174" s="22">
        <f t="shared" si="6"/>
        <v>166</v>
      </c>
      <c r="C174" s="22">
        <v>2065</v>
      </c>
      <c r="D174" s="36" t="str">
        <f>IFERROR(VLOOKUP(C174,SRA!B:C,2,0),"")</f>
        <v>MARIA CLAUDIA DE A  LIMA LEMOS</v>
      </c>
      <c r="E174" s="22" t="str">
        <f>IFERROR(VLOOKUP(C174,SRA!B:I,8,0),"")</f>
        <v>CLT</v>
      </c>
      <c r="F174" s="35" t="s">
        <v>608</v>
      </c>
      <c r="G174" s="22" t="str">
        <f>IFERROR(VLOOKUP(VLOOKUP(C174,SRA!B:F,5,0),FUNÇÃO!A:B,2,0),"")</f>
        <v>ANALISTA EM RH II</v>
      </c>
      <c r="H174" s="14">
        <f>IFERROR(VLOOKUP(C174,SRA!B:T,18,0),"")</f>
        <v>4911.0200000000004</v>
      </c>
      <c r="I174" s="14">
        <f>IFERROR(VLOOKUP(C174,SRA!B:T,19,0),"")</f>
        <v>0</v>
      </c>
      <c r="J174" s="14">
        <v>0</v>
      </c>
      <c r="K174" s="14">
        <v>0</v>
      </c>
      <c r="L174" s="14">
        <v>0</v>
      </c>
      <c r="M174" s="23" t="str">
        <f>IFERROR(VLOOKUP(C174,FÉRIAS!A:G,2,0),"")</f>
        <v/>
      </c>
    </row>
    <row r="175" spans="2:13">
      <c r="B175" s="22">
        <f t="shared" si="6"/>
        <v>167</v>
      </c>
      <c r="C175" s="22">
        <v>2069</v>
      </c>
      <c r="D175" s="36" t="str">
        <f>IFERROR(VLOOKUP(C175,SRA!B:C,2,0),"")</f>
        <v>SELMA VERONICA VIEIRA RAMOS</v>
      </c>
      <c r="E175" s="22" t="str">
        <f>IFERROR(VLOOKUP(C175,SRA!B:I,8,0),"")</f>
        <v>CLT</v>
      </c>
      <c r="F175" s="35" t="s">
        <v>607</v>
      </c>
      <c r="G175" s="22" t="str">
        <f>IFERROR(VLOOKUP(VLOOKUP(C175,SRA!B:F,5,0),FUNÇÃO!A:B,2,0),"")</f>
        <v>FARMACEUTICO IND</v>
      </c>
      <c r="H175" s="14">
        <f>IFERROR(VLOOKUP(C175,SRA!B:T,18,0),"")</f>
        <v>15520.32</v>
      </c>
      <c r="I175" s="14">
        <f>IFERROR(VLOOKUP(C175,SRA!B:T,19,0),"")</f>
        <v>0</v>
      </c>
      <c r="J175" s="14">
        <f>IFERROR(VLOOKUP(C175,FEVEREIRO!B:F,3,0),"")</f>
        <v>15520.32</v>
      </c>
      <c r="K175" s="14">
        <f t="shared" si="5"/>
        <v>5251.84</v>
      </c>
      <c r="L175" s="14">
        <f>IFERROR(VLOOKUP(C175,FEVEREIRO!B:H,7,0),"")</f>
        <v>10268.48</v>
      </c>
      <c r="M175" s="23" t="str">
        <f>IFERROR(VLOOKUP(C175,FÉRIAS!A:G,2,0),"")</f>
        <v/>
      </c>
    </row>
    <row r="176" spans="2:13">
      <c r="B176" s="22">
        <f t="shared" si="6"/>
        <v>168</v>
      </c>
      <c r="C176" s="22">
        <v>2079</v>
      </c>
      <c r="D176" s="36" t="str">
        <f>IFERROR(VLOOKUP(C176,SRA!B:C,2,0),"")</f>
        <v>SANDRO JOSE MARTINS</v>
      </c>
      <c r="E176" s="22" t="str">
        <f>IFERROR(VLOOKUP(C176,SRA!B:I,8,0),"")</f>
        <v>CLT</v>
      </c>
      <c r="F176" s="35" t="s">
        <v>607</v>
      </c>
      <c r="G176" s="22" t="str">
        <f>IFERROR(VLOOKUP(VLOOKUP(C176,SRA!B:F,5,0),FUNÇÃO!A:B,2,0),"")</f>
        <v>OP. DE PROD. IND.</v>
      </c>
      <c r="H176" s="14">
        <f>IFERROR(VLOOKUP(C176,SRA!B:T,18,0),"")</f>
        <v>2514.9499999999998</v>
      </c>
      <c r="I176" s="14">
        <f>IFERROR(VLOOKUP(C176,SRA!B:T,19,0),"")</f>
        <v>0</v>
      </c>
      <c r="J176" s="14">
        <f>IFERROR(VLOOKUP(C176,FEVEREIRO!B:F,3,0),"")</f>
        <v>2729.9</v>
      </c>
      <c r="K176" s="14">
        <f t="shared" si="5"/>
        <v>1316.04</v>
      </c>
      <c r="L176" s="14">
        <f>IFERROR(VLOOKUP(C176,FEVEREIRO!B:H,7,0),"")</f>
        <v>1413.8600000000001</v>
      </c>
      <c r="M176" s="23" t="str">
        <f>IFERROR(VLOOKUP(C176,FÉRIAS!A:G,2,0),"")</f>
        <v/>
      </c>
    </row>
    <row r="177" spans="2:13">
      <c r="B177" s="22">
        <f t="shared" si="6"/>
        <v>169</v>
      </c>
      <c r="C177" s="22">
        <v>2086</v>
      </c>
      <c r="D177" s="36" t="str">
        <f>IFERROR(VLOOKUP(C177,SRA!B:C,2,0),"")</f>
        <v>ALBANITA LUCIANA DA SILVA</v>
      </c>
      <c r="E177" s="22" t="str">
        <f>IFERROR(VLOOKUP(C177,SRA!B:I,8,0),"")</f>
        <v>CLT</v>
      </c>
      <c r="F177" s="35" t="s">
        <v>607</v>
      </c>
      <c r="G177" s="22" t="str">
        <f>IFERROR(VLOOKUP(VLOOKUP(C177,SRA!B:F,5,0),FUNÇÃO!A:B,2,0),"")</f>
        <v>ASS. DE SERVICOS</v>
      </c>
      <c r="H177" s="14">
        <f>IFERROR(VLOOKUP(C177,SRA!B:T,18,0),"")</f>
        <v>1470.44</v>
      </c>
      <c r="I177" s="14">
        <f>IFERROR(VLOOKUP(C177,SRA!B:T,19,0),"")</f>
        <v>708.95</v>
      </c>
      <c r="J177" s="14">
        <f>IFERROR(VLOOKUP(C177,FEVEREIRO!B:F,3,0),"")</f>
        <v>2179.39</v>
      </c>
      <c r="K177" s="14">
        <f t="shared" si="5"/>
        <v>474.73</v>
      </c>
      <c r="L177" s="14">
        <f>IFERROR(VLOOKUP(C177,FEVEREIRO!B:H,7,0),"")</f>
        <v>1704.6599999999999</v>
      </c>
      <c r="M177" s="23" t="str">
        <f>IFERROR(VLOOKUP(C177,FÉRIAS!A:G,2,0),"")</f>
        <v/>
      </c>
    </row>
    <row r="178" spans="2:13">
      <c r="B178" s="22">
        <f t="shared" si="6"/>
        <v>170</v>
      </c>
      <c r="C178" s="22">
        <v>2092</v>
      </c>
      <c r="D178" s="36" t="str">
        <f>IFERROR(VLOOKUP(C178,SRA!B:C,2,0),"")</f>
        <v>REINALDO PEREIRA DA SILVA</v>
      </c>
      <c r="E178" s="22" t="str">
        <f>IFERROR(VLOOKUP(C178,SRA!B:I,8,0),"")</f>
        <v>CLT</v>
      </c>
      <c r="F178" s="35" t="s">
        <v>607</v>
      </c>
      <c r="G178" s="22" t="str">
        <f>IFERROR(VLOOKUP(VLOOKUP(C178,SRA!B:F,5,0),FUNÇÃO!A:B,2,0),"")</f>
        <v>TEC. EM OPTICA</v>
      </c>
      <c r="H178" s="14">
        <f>IFERROR(VLOOKUP(C178,SRA!B:T,18,0),"")</f>
        <v>1962.27</v>
      </c>
      <c r="I178" s="14">
        <f>IFERROR(VLOOKUP(C178,SRA!B:T,19,0),"")</f>
        <v>0</v>
      </c>
      <c r="J178" s="14">
        <f>IFERROR(VLOOKUP(C178,FEVEREIRO!B:F,3,0),"")</f>
        <v>1962.27</v>
      </c>
      <c r="K178" s="14">
        <f t="shared" si="5"/>
        <v>878.31</v>
      </c>
      <c r="L178" s="14">
        <f>IFERROR(VLOOKUP(C178,FEVEREIRO!B:H,7,0),"")</f>
        <v>1083.96</v>
      </c>
      <c r="M178" s="23" t="str">
        <f>IFERROR(VLOOKUP(C178,FÉRIAS!A:G,2,0),"")</f>
        <v/>
      </c>
    </row>
    <row r="179" spans="2:13">
      <c r="B179" s="22">
        <f t="shared" si="6"/>
        <v>171</v>
      </c>
      <c r="C179" s="22">
        <v>2093</v>
      </c>
      <c r="D179" s="36" t="str">
        <f>IFERROR(VLOOKUP(C179,SRA!B:C,2,0),"")</f>
        <v>GILBERTO RIBEIRO DA SILVA</v>
      </c>
      <c r="E179" s="22" t="str">
        <f>IFERROR(VLOOKUP(C179,SRA!B:I,8,0),"")</f>
        <v>CLT</v>
      </c>
      <c r="F179" s="35" t="s">
        <v>607</v>
      </c>
      <c r="G179" s="22" t="str">
        <f>IFERROR(VLOOKUP(VLOOKUP(C179,SRA!B:F,5,0),FUNÇÃO!A:B,2,0),"")</f>
        <v>TEC. EM OPTICA</v>
      </c>
      <c r="H179" s="14">
        <f>IFERROR(VLOOKUP(C179,SRA!B:T,18,0),"")</f>
        <v>1779.83</v>
      </c>
      <c r="I179" s="14">
        <f>IFERROR(VLOOKUP(C179,SRA!B:T,19,0),"")</f>
        <v>0</v>
      </c>
      <c r="J179" s="14">
        <f>IFERROR(VLOOKUP(C179,FEVEREIRO!B:F,3,0),"")</f>
        <v>2050.13</v>
      </c>
      <c r="K179" s="14">
        <f t="shared" si="5"/>
        <v>1000.8000000000002</v>
      </c>
      <c r="L179" s="14">
        <f>IFERROR(VLOOKUP(C179,FEVEREIRO!B:H,7,0),"")</f>
        <v>1049.33</v>
      </c>
      <c r="M179" s="23" t="str">
        <f>IFERROR(VLOOKUP(C179,FÉRIAS!A:G,2,0),"")</f>
        <v/>
      </c>
    </row>
    <row r="180" spans="2:13">
      <c r="B180" s="22">
        <f t="shared" si="6"/>
        <v>172</v>
      </c>
      <c r="C180" s="22">
        <v>2096</v>
      </c>
      <c r="D180" s="36" t="str">
        <f>IFERROR(VLOOKUP(C180,SRA!B:C,2,0),"")</f>
        <v>MARCELO MORAIS DE OLIVEIRA</v>
      </c>
      <c r="E180" s="22" t="str">
        <f>IFERROR(VLOOKUP(C180,SRA!B:I,8,0),"")</f>
        <v>CLT</v>
      </c>
      <c r="F180" s="35" t="s">
        <v>607</v>
      </c>
      <c r="G180" s="22" t="str">
        <f>IFERROR(VLOOKUP(VLOOKUP(C180,SRA!B:F,5,0),FUNÇÃO!A:B,2,0),"")</f>
        <v>VIGILANTE 2</v>
      </c>
      <c r="H180" s="14">
        <f>IFERROR(VLOOKUP(C180,SRA!B:T,18,0),"")</f>
        <v>2514.9499999999998</v>
      </c>
      <c r="I180" s="14">
        <f>IFERROR(VLOOKUP(C180,SRA!B:T,19,0),"")</f>
        <v>0</v>
      </c>
      <c r="J180" s="14">
        <f>IFERROR(VLOOKUP(C180,FEVEREIRO!B:F,3,0),"")</f>
        <v>3269.44</v>
      </c>
      <c r="K180" s="14">
        <f t="shared" si="5"/>
        <v>1150.2200000000003</v>
      </c>
      <c r="L180" s="14">
        <f>IFERROR(VLOOKUP(C180,FEVEREIRO!B:H,7,0),"")</f>
        <v>2119.2199999999998</v>
      </c>
      <c r="M180" s="23" t="str">
        <f>IFERROR(VLOOKUP(C180,FÉRIAS!A:G,2,0),"")</f>
        <v/>
      </c>
    </row>
    <row r="181" spans="2:13">
      <c r="B181" s="22">
        <f t="shared" si="6"/>
        <v>173</v>
      </c>
      <c r="C181" s="22">
        <v>2101</v>
      </c>
      <c r="D181" s="36" t="str">
        <f>IFERROR(VLOOKUP(C181,SRA!B:C,2,0),"")</f>
        <v>JOSE LUCIANO CANDIDO DA SILVA</v>
      </c>
      <c r="E181" s="22" t="str">
        <f>IFERROR(VLOOKUP(C181,SRA!B:I,8,0),"")</f>
        <v>CLT</v>
      </c>
      <c r="F181" s="35" t="s">
        <v>607</v>
      </c>
      <c r="G181" s="22" t="str">
        <f>IFERROR(VLOOKUP(VLOOKUP(C181,SRA!B:F,5,0),FUNÇÃO!A:B,2,0),"")</f>
        <v>OP. DE PROD. IND.</v>
      </c>
      <c r="H181" s="14">
        <f>IFERROR(VLOOKUP(C181,SRA!B:T,18,0),"")</f>
        <v>2514.9499999999998</v>
      </c>
      <c r="I181" s="14">
        <f>IFERROR(VLOOKUP(C181,SRA!B:T,19,0),"")</f>
        <v>0</v>
      </c>
      <c r="J181" s="14">
        <f>IFERROR(VLOOKUP(C181,FEVEREIRO!B:F,3,0),"")</f>
        <v>2514.9499999999998</v>
      </c>
      <c r="K181" s="14">
        <f t="shared" si="5"/>
        <v>1194.2199999999998</v>
      </c>
      <c r="L181" s="14">
        <f>IFERROR(VLOOKUP(C181,FEVEREIRO!B:H,7,0),"")</f>
        <v>1320.73</v>
      </c>
      <c r="M181" s="23" t="str">
        <f>IFERROR(VLOOKUP(C181,FÉRIAS!A:G,2,0),"")</f>
        <v/>
      </c>
    </row>
    <row r="182" spans="2:13">
      <c r="B182" s="22">
        <f t="shared" si="6"/>
        <v>174</v>
      </c>
      <c r="C182" s="22">
        <v>2115</v>
      </c>
      <c r="D182" s="36" t="str">
        <f>IFERROR(VLOOKUP(C182,SRA!B:C,2,0),"")</f>
        <v>SEVERINO JOSE RAMOS DE SOUZA</v>
      </c>
      <c r="E182" s="22" t="str">
        <f>IFERROR(VLOOKUP(C182,SRA!B:I,8,0),"")</f>
        <v>CLT</v>
      </c>
      <c r="F182" s="35" t="s">
        <v>607</v>
      </c>
      <c r="G182" s="22" t="str">
        <f>IFERROR(VLOOKUP(VLOOKUP(C182,SRA!B:F,5,0),FUNÇÃO!A:B,2,0),"")</f>
        <v>VIGILANTE 2</v>
      </c>
      <c r="H182" s="14">
        <f>IFERROR(VLOOKUP(C182,SRA!B:T,18,0),"")</f>
        <v>2514.9499999999998</v>
      </c>
      <c r="I182" s="14">
        <f>IFERROR(VLOOKUP(C182,SRA!B:T,19,0),"")</f>
        <v>0</v>
      </c>
      <c r="J182" s="14">
        <f>IFERROR(VLOOKUP(C182,FEVEREIRO!B:F,3,0),"")</f>
        <v>3269.44</v>
      </c>
      <c r="K182" s="14">
        <f t="shared" si="5"/>
        <v>868.2800000000002</v>
      </c>
      <c r="L182" s="14">
        <f>IFERROR(VLOOKUP(C182,FEVEREIRO!B:H,7,0),"")</f>
        <v>2401.16</v>
      </c>
      <c r="M182" s="23" t="str">
        <f>IFERROR(VLOOKUP(C182,FÉRIAS!A:G,2,0),"")</f>
        <v/>
      </c>
    </row>
    <row r="183" spans="2:13">
      <c r="B183" s="22">
        <f t="shared" si="6"/>
        <v>175</v>
      </c>
      <c r="C183" s="22">
        <v>2117</v>
      </c>
      <c r="D183" s="36" t="str">
        <f>IFERROR(VLOOKUP(C183,SRA!B:C,2,0),"")</f>
        <v>WILSON JOSE QUEIROZ DE LIMA</v>
      </c>
      <c r="E183" s="22" t="str">
        <f>IFERROR(VLOOKUP(C183,SRA!B:I,8,0),"")</f>
        <v>CLT</v>
      </c>
      <c r="F183" s="35" t="s">
        <v>607</v>
      </c>
      <c r="G183" s="22" t="str">
        <f>IFERROR(VLOOKUP(VLOOKUP(C183,SRA!B:F,5,0),FUNÇÃO!A:B,2,0),"")</f>
        <v>ASS. DE SERVICOS</v>
      </c>
      <c r="H183" s="14">
        <f>IFERROR(VLOOKUP(C183,SRA!B:T,18,0),"")</f>
        <v>1876.7</v>
      </c>
      <c r="I183" s="14">
        <f>IFERROR(VLOOKUP(C183,SRA!B:T,19,0),"")</f>
        <v>0</v>
      </c>
      <c r="J183" s="14">
        <f>IFERROR(VLOOKUP(C183,FEVEREIRO!B:F,3,0),"")</f>
        <v>1876.7</v>
      </c>
      <c r="K183" s="14">
        <f t="shared" si="5"/>
        <v>324.41000000000008</v>
      </c>
      <c r="L183" s="14">
        <f>IFERROR(VLOOKUP(C183,FEVEREIRO!B:H,7,0),"")</f>
        <v>1552.29</v>
      </c>
      <c r="M183" s="23" t="str">
        <f>IFERROR(VLOOKUP(C183,FÉRIAS!A:G,2,0),"")</f>
        <v/>
      </c>
    </row>
    <row r="184" spans="2:13">
      <c r="B184" s="22">
        <f t="shared" si="6"/>
        <v>176</v>
      </c>
      <c r="C184" s="22">
        <v>2120</v>
      </c>
      <c r="D184" s="36" t="str">
        <f>IFERROR(VLOOKUP(C184,SRA!B:C,2,0),"")</f>
        <v>ANTONIO SOARES DE MELO</v>
      </c>
      <c r="E184" s="22" t="str">
        <f>IFERROR(VLOOKUP(C184,SRA!B:I,8,0),"")</f>
        <v>CLT</v>
      </c>
      <c r="F184" s="35" t="s">
        <v>607</v>
      </c>
      <c r="G184" s="22" t="str">
        <f>IFERROR(VLOOKUP(VLOOKUP(C184,SRA!B:F,5,0),FUNÇÃO!A:B,2,0),"")</f>
        <v>ASS. DE SERVICOS</v>
      </c>
      <c r="H184" s="14">
        <f>IFERROR(VLOOKUP(C184,SRA!B:T,18,0),"")</f>
        <v>1994.99</v>
      </c>
      <c r="I184" s="14">
        <f>IFERROR(VLOOKUP(C184,SRA!B:T,19,0),"")</f>
        <v>0</v>
      </c>
      <c r="J184" s="14">
        <f>IFERROR(VLOOKUP(C184,FEVEREIRO!B:F,3,0),"")</f>
        <v>1994.99</v>
      </c>
      <c r="K184" s="14">
        <f t="shared" si="5"/>
        <v>660.76</v>
      </c>
      <c r="L184" s="14">
        <f>IFERROR(VLOOKUP(C184,FEVEREIRO!B:H,7,0),"")</f>
        <v>1334.23</v>
      </c>
      <c r="M184" s="23" t="str">
        <f>IFERROR(VLOOKUP(C184,FÉRIAS!A:G,2,0),"")</f>
        <v/>
      </c>
    </row>
    <row r="185" spans="2:13">
      <c r="B185" s="22">
        <f t="shared" si="6"/>
        <v>177</v>
      </c>
      <c r="C185" s="22">
        <v>2121</v>
      </c>
      <c r="D185" s="36" t="str">
        <f>IFERROR(VLOOKUP(C185,SRA!B:C,2,0),"")</f>
        <v>SAMUEL MAURICIO</v>
      </c>
      <c r="E185" s="22" t="str">
        <f>IFERROR(VLOOKUP(C185,SRA!B:I,8,0),"")</f>
        <v>CLT</v>
      </c>
      <c r="F185" s="35" t="s">
        <v>607</v>
      </c>
      <c r="G185" s="22" t="str">
        <f>IFERROR(VLOOKUP(VLOOKUP(C185,SRA!B:F,5,0),FUNÇÃO!A:B,2,0),"")</f>
        <v>TEC. EM OPTICA</v>
      </c>
      <c r="H185" s="14">
        <f>IFERROR(VLOOKUP(C185,SRA!B:T,18,0),"")</f>
        <v>1779.83</v>
      </c>
      <c r="I185" s="14">
        <f>IFERROR(VLOOKUP(C185,SRA!B:T,19,0),"")</f>
        <v>0</v>
      </c>
      <c r="J185" s="14">
        <f>IFERROR(VLOOKUP(C185,FEVEREIRO!B:F,3,0),"")</f>
        <v>1779.82</v>
      </c>
      <c r="K185" s="14">
        <f t="shared" si="5"/>
        <v>638.72</v>
      </c>
      <c r="L185" s="14">
        <f>IFERROR(VLOOKUP(C185,FEVEREIRO!B:H,7,0),"")</f>
        <v>1141.0999999999999</v>
      </c>
      <c r="M185" s="23" t="str">
        <f>IFERROR(VLOOKUP(C185,FÉRIAS!A:G,2,0),"")</f>
        <v/>
      </c>
    </row>
    <row r="186" spans="2:13">
      <c r="B186" s="22">
        <f t="shared" si="6"/>
        <v>178</v>
      </c>
      <c r="C186" s="22">
        <v>2122</v>
      </c>
      <c r="D186" s="36" t="str">
        <f>IFERROR(VLOOKUP(C186,SRA!B:C,2,0),"")</f>
        <v>JOSE MARIO MACHADO G  LINS</v>
      </c>
      <c r="E186" s="22" t="str">
        <f>IFERROR(VLOOKUP(C186,SRA!B:I,8,0),"")</f>
        <v>CLT</v>
      </c>
      <c r="F186" s="35" t="s">
        <v>607</v>
      </c>
      <c r="G186" s="22" t="str">
        <f>IFERROR(VLOOKUP(VLOOKUP(C186,SRA!B:F,5,0),FUNÇÃO!A:B,2,0),"")</f>
        <v>TEC. EM OPTICA</v>
      </c>
      <c r="H186" s="14">
        <f>IFERROR(VLOOKUP(C186,SRA!B:T,18,0),"")</f>
        <v>1779.83</v>
      </c>
      <c r="I186" s="14">
        <f>IFERROR(VLOOKUP(C186,SRA!B:T,19,0),"")</f>
        <v>0</v>
      </c>
      <c r="J186" s="14">
        <f>IFERROR(VLOOKUP(C186,FEVEREIRO!B:F,3,0),"")</f>
        <v>1779.83</v>
      </c>
      <c r="K186" s="14">
        <f t="shared" si="5"/>
        <v>1000.8599999999999</v>
      </c>
      <c r="L186" s="14">
        <f>IFERROR(VLOOKUP(C186,FEVEREIRO!B:H,7,0),"")</f>
        <v>778.97</v>
      </c>
      <c r="M186" s="23" t="str">
        <f>IFERROR(VLOOKUP(C186,FÉRIAS!A:G,2,0),"")</f>
        <v/>
      </c>
    </row>
    <row r="187" spans="2:13">
      <c r="B187" s="22">
        <f t="shared" si="6"/>
        <v>179</v>
      </c>
      <c r="C187" s="22">
        <v>2124</v>
      </c>
      <c r="D187" s="36" t="str">
        <f>IFERROR(VLOOKUP(C187,SRA!B:C,2,0),"")</f>
        <v>JOSE ALVES FIGUEIREDO FILHO</v>
      </c>
      <c r="E187" s="22" t="str">
        <f>IFERROR(VLOOKUP(C187,SRA!B:I,8,0),"")</f>
        <v>CLT</v>
      </c>
      <c r="F187" s="35" t="s">
        <v>607</v>
      </c>
      <c r="G187" s="22" t="str">
        <f>IFERROR(VLOOKUP(VLOOKUP(C187,SRA!B:F,5,0),FUNÇÃO!A:B,2,0),"")</f>
        <v>VIGILANTE 2</v>
      </c>
      <c r="H187" s="14">
        <f>IFERROR(VLOOKUP(C187,SRA!B:T,18,0),"")</f>
        <v>2514.9499999999998</v>
      </c>
      <c r="I187" s="14">
        <f>IFERROR(VLOOKUP(C187,SRA!B:T,19,0),"")</f>
        <v>0</v>
      </c>
      <c r="J187" s="14">
        <f>IFERROR(VLOOKUP(C187,FEVEREIRO!B:F,3,0),"")</f>
        <v>3269.44</v>
      </c>
      <c r="K187" s="14">
        <f t="shared" si="5"/>
        <v>878.04000000000042</v>
      </c>
      <c r="L187" s="14">
        <f>IFERROR(VLOOKUP(C187,FEVEREIRO!B:H,7,0),"")</f>
        <v>2391.3999999999996</v>
      </c>
      <c r="M187" s="23" t="str">
        <f>IFERROR(VLOOKUP(C187,FÉRIAS!A:G,2,0),"")</f>
        <v/>
      </c>
    </row>
    <row r="188" spans="2:13">
      <c r="B188" s="22">
        <f t="shared" si="6"/>
        <v>180</v>
      </c>
      <c r="C188" s="22">
        <v>2125</v>
      </c>
      <c r="D188" s="36" t="str">
        <f>IFERROR(VLOOKUP(C188,SRA!B:C,2,0),"")</f>
        <v>GILMAR GALVAO SANTANA</v>
      </c>
      <c r="E188" s="22" t="str">
        <f>IFERROR(VLOOKUP(C188,SRA!B:I,8,0),"")</f>
        <v>CLT</v>
      </c>
      <c r="F188" s="35" t="s">
        <v>607</v>
      </c>
      <c r="G188" s="22" t="str">
        <f>IFERROR(VLOOKUP(VLOOKUP(C188,SRA!B:F,5,0),FUNÇÃO!A:B,2,0),"")</f>
        <v>OP. DE PROD. IND.</v>
      </c>
      <c r="H188" s="14">
        <f>IFERROR(VLOOKUP(C188,SRA!B:T,18,0),"")</f>
        <v>2772.72</v>
      </c>
      <c r="I188" s="14">
        <f>IFERROR(VLOOKUP(C188,SRA!B:T,19,0),"")</f>
        <v>708.95</v>
      </c>
      <c r="J188" s="14">
        <f>IFERROR(VLOOKUP(C188,FEVEREIRO!B:F,3,0),"")</f>
        <v>3791.15</v>
      </c>
      <c r="K188" s="14">
        <f t="shared" si="5"/>
        <v>1498.5900000000001</v>
      </c>
      <c r="L188" s="14">
        <f>IFERROR(VLOOKUP(C188,FEVEREIRO!B:H,7,0),"")</f>
        <v>2292.56</v>
      </c>
      <c r="M188" s="23" t="str">
        <f>IFERROR(VLOOKUP(C188,FÉRIAS!A:G,2,0),"")</f>
        <v/>
      </c>
    </row>
    <row r="189" spans="2:13">
      <c r="B189" s="22">
        <f t="shared" si="6"/>
        <v>181</v>
      </c>
      <c r="C189" s="22">
        <v>2126</v>
      </c>
      <c r="D189" s="36" t="str">
        <f>IFERROR(VLOOKUP(C189,SRA!B:C,2,0),"")</f>
        <v>JAFFE JOSE LIMA XAVIER</v>
      </c>
      <c r="E189" s="22" t="str">
        <f>IFERROR(VLOOKUP(C189,SRA!B:I,8,0),"")</f>
        <v>CLT</v>
      </c>
      <c r="F189" s="35" t="s">
        <v>607</v>
      </c>
      <c r="G189" s="22" t="str">
        <f>IFERROR(VLOOKUP(VLOOKUP(C189,SRA!B:F,5,0),FUNÇÃO!A:B,2,0),"")</f>
        <v>OP. DE PROD. IND.</v>
      </c>
      <c r="H189" s="14">
        <f>IFERROR(VLOOKUP(C189,SRA!B:T,18,0),"")</f>
        <v>2772.72</v>
      </c>
      <c r="I189" s="14">
        <f>IFERROR(VLOOKUP(C189,SRA!B:T,19,0),"")</f>
        <v>0</v>
      </c>
      <c r="J189" s="14">
        <f>IFERROR(VLOOKUP(C189,FEVEREIRO!B:F,3,0),"")</f>
        <v>2772.72</v>
      </c>
      <c r="K189" s="14">
        <f t="shared" si="5"/>
        <v>1416.3199999999997</v>
      </c>
      <c r="L189" s="14">
        <f>IFERROR(VLOOKUP(C189,FEVEREIRO!B:H,7,0),"")</f>
        <v>1356.4</v>
      </c>
      <c r="M189" s="23" t="str">
        <f>IFERROR(VLOOKUP(C189,FÉRIAS!A:G,2,0),"")</f>
        <v/>
      </c>
    </row>
    <row r="190" spans="2:13">
      <c r="B190" s="22">
        <f t="shared" si="6"/>
        <v>182</v>
      </c>
      <c r="C190" s="22">
        <v>2128</v>
      </c>
      <c r="D190" s="36" t="str">
        <f>IFERROR(VLOOKUP(C190,SRA!B:C,2,0),"")</f>
        <v>JORGE DA SILVA LIMA</v>
      </c>
      <c r="E190" s="22" t="str">
        <f>IFERROR(VLOOKUP(C190,SRA!B:I,8,0),"")</f>
        <v>CLT</v>
      </c>
      <c r="F190" s="35" t="s">
        <v>607</v>
      </c>
      <c r="G190" s="22" t="str">
        <f>IFERROR(VLOOKUP(VLOOKUP(C190,SRA!B:F,5,0),FUNÇÃO!A:B,2,0),"")</f>
        <v>OP. DE PROD. IND.</v>
      </c>
      <c r="H190" s="14">
        <f>IFERROR(VLOOKUP(C190,SRA!B:T,18,0),"")</f>
        <v>7613.57</v>
      </c>
      <c r="I190" s="14">
        <f>IFERROR(VLOOKUP(C190,SRA!B:T,19,0),"")</f>
        <v>0</v>
      </c>
      <c r="J190" s="14">
        <f>IFERROR(VLOOKUP(C190,FEVEREIRO!B:F,3,0),"")</f>
        <v>7883.87</v>
      </c>
      <c r="K190" s="14">
        <f t="shared" si="5"/>
        <v>4303.4699999999993</v>
      </c>
      <c r="L190" s="14">
        <f>IFERROR(VLOOKUP(C190,FEVEREIRO!B:H,7,0),"")</f>
        <v>3580.4</v>
      </c>
      <c r="M190" s="23" t="str">
        <f>IFERROR(VLOOKUP(C190,FÉRIAS!A:G,2,0),"")</f>
        <v/>
      </c>
    </row>
    <row r="191" spans="2:13">
      <c r="B191" s="22">
        <f t="shared" si="6"/>
        <v>183</v>
      </c>
      <c r="C191" s="22">
        <v>2129</v>
      </c>
      <c r="D191" s="36" t="str">
        <f>IFERROR(VLOOKUP(C191,SRA!B:C,2,0),"")</f>
        <v>RICARDO JORGE XAVIER</v>
      </c>
      <c r="E191" s="22" t="str">
        <f>IFERROR(VLOOKUP(C191,SRA!B:I,8,0),"")</f>
        <v>CLT</v>
      </c>
      <c r="F191" s="35" t="s">
        <v>607</v>
      </c>
      <c r="G191" s="22" t="str">
        <f>IFERROR(VLOOKUP(VLOOKUP(C191,SRA!B:F,5,0),FUNÇÃO!A:B,2,0),"")</f>
        <v>TEC UTI TRA EFLUE</v>
      </c>
      <c r="H191" s="14">
        <f>IFERROR(VLOOKUP(C191,SRA!B:T,18,0),"")</f>
        <v>1614.36</v>
      </c>
      <c r="I191" s="14">
        <f>IFERROR(VLOOKUP(C191,SRA!B:T,19,0),"")</f>
        <v>0</v>
      </c>
      <c r="J191" s="14">
        <f>IFERROR(VLOOKUP(C191,FEVEREIRO!B:F,3,0),"")</f>
        <v>2313.77</v>
      </c>
      <c r="K191" s="14">
        <f t="shared" si="5"/>
        <v>906.26</v>
      </c>
      <c r="L191" s="14">
        <f>IFERROR(VLOOKUP(C191,FEVEREIRO!B:H,7,0),"")</f>
        <v>1407.51</v>
      </c>
      <c r="M191" s="23" t="str">
        <f>IFERROR(VLOOKUP(C191,FÉRIAS!A:G,2,0),"")</f>
        <v/>
      </c>
    </row>
    <row r="192" spans="2:13">
      <c r="B192" s="22">
        <f t="shared" si="6"/>
        <v>184</v>
      </c>
      <c r="C192" s="22">
        <v>2130</v>
      </c>
      <c r="D192" s="36" t="str">
        <f>IFERROR(VLOOKUP(C192,SRA!B:C,2,0),"")</f>
        <v>HELVIO MOZART MONTENEGRO</v>
      </c>
      <c r="E192" s="22" t="str">
        <f>IFERROR(VLOOKUP(C192,SRA!B:I,8,0),"")</f>
        <v>CLT</v>
      </c>
      <c r="F192" s="35" t="s">
        <v>607</v>
      </c>
      <c r="G192" s="22" t="str">
        <f>IFERROR(VLOOKUP(VLOOKUP(C192,SRA!B:F,5,0),FUNÇÃO!A:B,2,0),"")</f>
        <v>TEC EM UTI CALDEI</v>
      </c>
      <c r="H192" s="14">
        <f>IFERROR(VLOOKUP(C192,SRA!B:T,18,0),"")</f>
        <v>1614.36</v>
      </c>
      <c r="I192" s="14">
        <f>IFERROR(VLOOKUP(C192,SRA!B:T,19,0),"")</f>
        <v>0</v>
      </c>
      <c r="J192" s="14">
        <f>IFERROR(VLOOKUP(C192,FEVEREIRO!B:F,3,0),"")</f>
        <v>1614.36</v>
      </c>
      <c r="K192" s="14">
        <f t="shared" si="5"/>
        <v>426.83999999999992</v>
      </c>
      <c r="L192" s="14">
        <f>IFERROR(VLOOKUP(C192,FEVEREIRO!B:H,7,0),"")</f>
        <v>1187.52</v>
      </c>
      <c r="M192" s="23" t="str">
        <f>IFERROR(VLOOKUP(C192,FÉRIAS!A:G,2,0),"")</f>
        <v/>
      </c>
    </row>
    <row r="193" spans="2:13">
      <c r="B193" s="22">
        <f t="shared" si="6"/>
        <v>185</v>
      </c>
      <c r="C193" s="22">
        <v>2131</v>
      </c>
      <c r="D193" s="36" t="str">
        <f>IFERROR(VLOOKUP(C193,SRA!B:C,2,0),"")</f>
        <v>ALEXANDRE BARBOSA DA SILVA</v>
      </c>
      <c r="E193" s="22" t="str">
        <f>IFERROR(VLOOKUP(C193,SRA!B:I,8,0),"")</f>
        <v>CLT</v>
      </c>
      <c r="F193" s="35" t="s">
        <v>607</v>
      </c>
      <c r="G193" s="22" t="str">
        <f>IFERROR(VLOOKUP(VLOOKUP(C193,SRA!B:F,5,0),FUNÇÃO!A:B,2,0),"")</f>
        <v>OP. DE PROD. IND.</v>
      </c>
      <c r="H193" s="14">
        <f>IFERROR(VLOOKUP(C193,SRA!B:T,18,0),"")</f>
        <v>2514.9499999999998</v>
      </c>
      <c r="I193" s="14">
        <f>IFERROR(VLOOKUP(C193,SRA!B:T,19,0),"")</f>
        <v>0</v>
      </c>
      <c r="J193" s="14">
        <f>IFERROR(VLOOKUP(C193,FEVEREIRO!B:F,3,0),"")</f>
        <v>3288.89</v>
      </c>
      <c r="K193" s="14">
        <f t="shared" si="5"/>
        <v>1968.3</v>
      </c>
      <c r="L193" s="14">
        <f>IFERROR(VLOOKUP(C193,FEVEREIRO!B:H,7,0),"")</f>
        <v>1320.59</v>
      </c>
      <c r="M193" s="23" t="str">
        <f>IFERROR(VLOOKUP(C193,FÉRIAS!A:G,2,0),"")</f>
        <v/>
      </c>
    </row>
    <row r="194" spans="2:13">
      <c r="B194" s="22">
        <f t="shared" si="6"/>
        <v>186</v>
      </c>
      <c r="C194" s="22">
        <v>2134</v>
      </c>
      <c r="D194" s="36" t="str">
        <f>IFERROR(VLOOKUP(C194,SRA!B:C,2,0),"")</f>
        <v>ROSIVALDO SATIRO DOS SANTOS</v>
      </c>
      <c r="E194" s="22" t="str">
        <f>IFERROR(VLOOKUP(C194,SRA!B:I,8,0),"")</f>
        <v>CLT</v>
      </c>
      <c r="F194" s="35" t="s">
        <v>607</v>
      </c>
      <c r="G194" s="22" t="str">
        <f>IFERROR(VLOOKUP(VLOOKUP(C194,SRA!B:F,5,0),FUNÇÃO!A:B,2,0),"")</f>
        <v>OP. DE PROD. IND.</v>
      </c>
      <c r="H194" s="14">
        <f>IFERROR(VLOOKUP(C194,SRA!B:T,18,0),"")</f>
        <v>2772.72</v>
      </c>
      <c r="I194" s="14">
        <f>IFERROR(VLOOKUP(C194,SRA!B:T,19,0),"")</f>
        <v>0</v>
      </c>
      <c r="J194" s="14">
        <f>IFERROR(VLOOKUP(C194,FEVEREIRO!B:F,3,0),"")</f>
        <v>2772.72</v>
      </c>
      <c r="K194" s="14">
        <f t="shared" si="5"/>
        <v>1297.4499999999998</v>
      </c>
      <c r="L194" s="14">
        <f>IFERROR(VLOOKUP(C194,FEVEREIRO!B:H,7,0),"")</f>
        <v>1475.27</v>
      </c>
      <c r="M194" s="23" t="str">
        <f>IFERROR(VLOOKUP(C194,FÉRIAS!A:G,2,0),"")</f>
        <v/>
      </c>
    </row>
    <row r="195" spans="2:13">
      <c r="B195" s="22">
        <f t="shared" si="6"/>
        <v>187</v>
      </c>
      <c r="C195" s="22">
        <v>2136</v>
      </c>
      <c r="D195" s="36" t="str">
        <f>IFERROR(VLOOKUP(C195,SRA!B:C,2,0),"")</f>
        <v>GESIEL DAVID DE CASTRO</v>
      </c>
      <c r="E195" s="22" t="str">
        <f>IFERROR(VLOOKUP(C195,SRA!B:I,8,0),"")</f>
        <v>CLT</v>
      </c>
      <c r="F195" s="35" t="s">
        <v>607</v>
      </c>
      <c r="G195" s="22" t="str">
        <f>IFERROR(VLOOKUP(VLOOKUP(C195,SRA!B:F,5,0),FUNÇÃO!A:B,2,0),"")</f>
        <v>ASS. DE SERVICOS</v>
      </c>
      <c r="H195" s="14">
        <f>IFERROR(VLOOKUP(C195,SRA!B:T,18,0),"")</f>
        <v>1621.15</v>
      </c>
      <c r="I195" s="14">
        <f>IFERROR(VLOOKUP(C195,SRA!B:T,19,0),"")</f>
        <v>708.95</v>
      </c>
      <c r="J195" s="14">
        <f>IFERROR(VLOOKUP(C195,FEVEREIRO!B:F,3,0),"")</f>
        <v>2330.1</v>
      </c>
      <c r="K195" s="14">
        <f t="shared" si="5"/>
        <v>837.2199999999998</v>
      </c>
      <c r="L195" s="14">
        <f>IFERROR(VLOOKUP(C195,FEVEREIRO!B:H,7,0),"")</f>
        <v>1492.88</v>
      </c>
      <c r="M195" s="23" t="str">
        <f>IFERROR(VLOOKUP(C195,FÉRIAS!A:G,2,0),"")</f>
        <v/>
      </c>
    </row>
    <row r="196" spans="2:13">
      <c r="B196" s="22">
        <f t="shared" si="6"/>
        <v>188</v>
      </c>
      <c r="C196" s="22">
        <v>2137</v>
      </c>
      <c r="D196" s="36" t="str">
        <f>IFERROR(VLOOKUP(C196,SRA!B:C,2,0),"")</f>
        <v>FRANCISCO DE ASSIS DE OLIVEIRA</v>
      </c>
      <c r="E196" s="22" t="str">
        <f>IFERROR(VLOOKUP(C196,SRA!B:I,8,0),"")</f>
        <v>CLT</v>
      </c>
      <c r="F196" s="35" t="s">
        <v>607</v>
      </c>
      <c r="G196" s="22" t="str">
        <f>IFERROR(VLOOKUP(VLOOKUP(C196,SRA!B:F,5,0),FUNÇÃO!A:B,2,0),"")</f>
        <v>ANALISTA CONTABIL</v>
      </c>
      <c r="H196" s="14">
        <f>IFERROR(VLOOKUP(C196,SRA!B:T,18,0),"")</f>
        <v>6954.34</v>
      </c>
      <c r="I196" s="14">
        <f>IFERROR(VLOOKUP(C196,SRA!B:T,19,0),"")</f>
        <v>3057.34</v>
      </c>
      <c r="J196" s="14">
        <f>IFERROR(VLOOKUP(C196,FEVEREIRO!B:F,3,0),"")</f>
        <v>10901.61</v>
      </c>
      <c r="K196" s="14">
        <f t="shared" si="5"/>
        <v>3967.0200000000004</v>
      </c>
      <c r="L196" s="14">
        <f>IFERROR(VLOOKUP(C196,FEVEREIRO!B:H,7,0),"")</f>
        <v>6934.59</v>
      </c>
      <c r="M196" s="23" t="str">
        <f>IFERROR(VLOOKUP(C196,FÉRIAS!A:G,2,0),"")</f>
        <v/>
      </c>
    </row>
    <row r="197" spans="2:13">
      <c r="B197" s="22">
        <f t="shared" si="6"/>
        <v>189</v>
      </c>
      <c r="C197" s="22">
        <v>2140</v>
      </c>
      <c r="D197" s="36" t="str">
        <f>IFERROR(VLOOKUP(C197,SRA!B:C,2,0),"")</f>
        <v>LUCIENE PEREIRA DE A NASCIMENT</v>
      </c>
      <c r="E197" s="22" t="str">
        <f>IFERROR(VLOOKUP(C197,SRA!B:I,8,0),"")</f>
        <v>CLT</v>
      </c>
      <c r="F197" s="35" t="s">
        <v>607</v>
      </c>
      <c r="G197" s="22" t="str">
        <f>IFERROR(VLOOKUP(VLOOKUP(C197,SRA!B:F,5,0),FUNÇÃO!A:B,2,0),"")</f>
        <v>OP. PROD. IND. (D</v>
      </c>
      <c r="H197" s="14">
        <f>IFERROR(VLOOKUP(C197,SRA!B:T,18,0),"")</f>
        <v>4685.7</v>
      </c>
      <c r="I197" s="14">
        <f>IFERROR(VLOOKUP(C197,SRA!B:T,19,0),"")</f>
        <v>0</v>
      </c>
      <c r="J197" s="14">
        <f>IFERROR(VLOOKUP(C197,FEVEREIRO!B:F,3,0),"")</f>
        <v>5604.73</v>
      </c>
      <c r="K197" s="14">
        <f t="shared" si="5"/>
        <v>1196.9099999999999</v>
      </c>
      <c r="L197" s="14">
        <f>IFERROR(VLOOKUP(C197,FEVEREIRO!B:H,7,0),"")</f>
        <v>4407.82</v>
      </c>
      <c r="M197" s="23" t="str">
        <f>IFERROR(VLOOKUP(C197,FÉRIAS!A:G,2,0),"")</f>
        <v/>
      </c>
    </row>
    <row r="198" spans="2:13">
      <c r="B198" s="22">
        <f t="shared" si="6"/>
        <v>190</v>
      </c>
      <c r="C198" s="22">
        <v>2142</v>
      </c>
      <c r="D198" s="36" t="str">
        <f>IFERROR(VLOOKUP(C198,SRA!B:C,2,0),"")</f>
        <v>LAERCIO LUIZ SANTOS A  ASSIS</v>
      </c>
      <c r="E198" s="22" t="str">
        <f>IFERROR(VLOOKUP(C198,SRA!B:I,8,0),"")</f>
        <v>CLT</v>
      </c>
      <c r="F198" s="35" t="s">
        <v>607</v>
      </c>
      <c r="G198" s="22" t="str">
        <f>IFERROR(VLOOKUP(VLOOKUP(C198,SRA!B:F,5,0),FUNÇÃO!A:B,2,0),"")</f>
        <v>OP. PROD. IND. (D</v>
      </c>
      <c r="H198" s="14">
        <f>IFERROR(VLOOKUP(C198,SRA!B:T,18,0),"")</f>
        <v>4461.18</v>
      </c>
      <c r="I198" s="14">
        <f>IFERROR(VLOOKUP(C198,SRA!B:T,19,0),"")</f>
        <v>0</v>
      </c>
      <c r="J198" s="14">
        <f>IFERROR(VLOOKUP(C198,FEVEREIRO!B:F,3,0),"")</f>
        <v>5749.58</v>
      </c>
      <c r="K198" s="14">
        <f t="shared" si="5"/>
        <v>1275.5299999999997</v>
      </c>
      <c r="L198" s="14">
        <f>IFERROR(VLOOKUP(C198,FEVEREIRO!B:H,7,0),"")</f>
        <v>4474.05</v>
      </c>
      <c r="M198" s="23" t="str">
        <f>IFERROR(VLOOKUP(C198,FÉRIAS!A:G,2,0),"")</f>
        <v/>
      </c>
    </row>
    <row r="199" spans="2:13">
      <c r="B199" s="22">
        <f t="shared" si="6"/>
        <v>191</v>
      </c>
      <c r="C199" s="22">
        <v>2143</v>
      </c>
      <c r="D199" s="36" t="str">
        <f>IFERROR(VLOOKUP(C199,SRA!B:C,2,0),"")</f>
        <v>RUBEM JOSE DOS S DE PAULA</v>
      </c>
      <c r="E199" s="22" t="str">
        <f>IFERROR(VLOOKUP(C199,SRA!B:I,8,0),"")</f>
        <v>CLT</v>
      </c>
      <c r="F199" s="35" t="s">
        <v>607</v>
      </c>
      <c r="G199" s="22" t="str">
        <f>IFERROR(VLOOKUP(VLOOKUP(C199,SRA!B:F,5,0),FUNÇÃO!A:B,2,0),"")</f>
        <v>OP. DE PROD. IND.</v>
      </c>
      <c r="H199" s="14">
        <f>IFERROR(VLOOKUP(C199,SRA!B:T,18,0),"")</f>
        <v>1621.15</v>
      </c>
      <c r="I199" s="14">
        <f>IFERROR(VLOOKUP(C199,SRA!B:T,19,0),"")</f>
        <v>0</v>
      </c>
      <c r="J199" s="14">
        <f>IFERROR(VLOOKUP(C199,FEVEREIRO!B:F,3,0),"")</f>
        <v>1621.15</v>
      </c>
      <c r="K199" s="14">
        <f t="shared" si="5"/>
        <v>350.61000000000013</v>
      </c>
      <c r="L199" s="14">
        <f>IFERROR(VLOOKUP(C199,FEVEREIRO!B:H,7,0),"")</f>
        <v>1270.54</v>
      </c>
      <c r="M199" s="23" t="str">
        <f>IFERROR(VLOOKUP(C199,FÉRIAS!A:G,2,0),"")</f>
        <v/>
      </c>
    </row>
    <row r="200" spans="2:13">
      <c r="B200" s="22">
        <f t="shared" si="6"/>
        <v>192</v>
      </c>
      <c r="C200" s="22">
        <v>2145</v>
      </c>
      <c r="D200" s="36" t="str">
        <f>IFERROR(VLOOKUP(C200,SRA!B:C,2,0),"")</f>
        <v>EVERALDO DA SILVA CABRAL</v>
      </c>
      <c r="E200" s="22" t="str">
        <f>IFERROR(VLOOKUP(C200,SRA!B:I,8,0),"")</f>
        <v>CLT</v>
      </c>
      <c r="F200" s="35" t="s">
        <v>607</v>
      </c>
      <c r="G200" s="22" t="str">
        <f>IFERROR(VLOOKUP(VLOOKUP(C200,SRA!B:F,5,0),FUNÇÃO!A:B,2,0),"")</f>
        <v>OP. DE PROD. IND.</v>
      </c>
      <c r="H200" s="14">
        <f>IFERROR(VLOOKUP(C200,SRA!B:T,18,0),"")</f>
        <v>2772.72</v>
      </c>
      <c r="I200" s="14">
        <f>IFERROR(VLOOKUP(C200,SRA!B:T,19,0),"")</f>
        <v>0</v>
      </c>
      <c r="J200" s="14">
        <f>IFERROR(VLOOKUP(C200,FEVEREIRO!B:F,3,0),"")</f>
        <v>3046.29</v>
      </c>
      <c r="K200" s="14">
        <f t="shared" si="5"/>
        <v>873.35999999999967</v>
      </c>
      <c r="L200" s="14">
        <f>IFERROR(VLOOKUP(C200,FEVEREIRO!B:H,7,0),"")</f>
        <v>2172.9300000000003</v>
      </c>
      <c r="M200" s="23" t="str">
        <f>IFERROR(VLOOKUP(C200,FÉRIAS!A:G,2,0),"")</f>
        <v/>
      </c>
    </row>
    <row r="201" spans="2:13">
      <c r="B201" s="22">
        <f t="shared" si="6"/>
        <v>193</v>
      </c>
      <c r="C201" s="22">
        <v>2146</v>
      </c>
      <c r="D201" s="36" t="str">
        <f>IFERROR(VLOOKUP(C201,SRA!B:C,2,0),"")</f>
        <v>ROGERIO BARROS DOS SANTOS</v>
      </c>
      <c r="E201" s="22" t="str">
        <f>IFERROR(VLOOKUP(C201,SRA!B:I,8,0),"")</f>
        <v>CLT</v>
      </c>
      <c r="F201" s="35" t="s">
        <v>607</v>
      </c>
      <c r="G201" s="22" t="str">
        <f>IFERROR(VLOOKUP(VLOOKUP(C201,SRA!B:F,5,0),FUNÇÃO!A:B,2,0),"")</f>
        <v>OP. DE PROD. IND.</v>
      </c>
      <c r="H201" s="14">
        <f>IFERROR(VLOOKUP(C201,SRA!B:T,18,0),"")</f>
        <v>2395.17</v>
      </c>
      <c r="I201" s="14">
        <f>IFERROR(VLOOKUP(C201,SRA!B:T,19,0),"")</f>
        <v>0</v>
      </c>
      <c r="J201" s="14">
        <f>IFERROR(VLOOKUP(C201,FEVEREIRO!B:F,3,0),"")</f>
        <v>2395.17</v>
      </c>
      <c r="K201" s="14">
        <f t="shared" si="5"/>
        <v>781.48</v>
      </c>
      <c r="L201" s="14">
        <f>IFERROR(VLOOKUP(C201,FEVEREIRO!B:H,7,0),"")</f>
        <v>1613.69</v>
      </c>
      <c r="M201" s="23" t="str">
        <f>IFERROR(VLOOKUP(C201,FÉRIAS!A:G,2,0),"")</f>
        <v/>
      </c>
    </row>
    <row r="202" spans="2:13">
      <c r="B202" s="22">
        <f t="shared" si="6"/>
        <v>194</v>
      </c>
      <c r="C202" s="22">
        <v>2149</v>
      </c>
      <c r="D202" s="36" t="str">
        <f>IFERROR(VLOOKUP(C202,SRA!B:C,2,0),"")</f>
        <v>CARLOS AUGUSTO O  DA SILVA</v>
      </c>
      <c r="E202" s="22" t="str">
        <f>IFERROR(VLOOKUP(C202,SRA!B:I,8,0),"")</f>
        <v>CLT</v>
      </c>
      <c r="F202" s="35" t="s">
        <v>607</v>
      </c>
      <c r="G202" s="22" t="str">
        <f>IFERROR(VLOOKUP(VLOOKUP(C202,SRA!B:F,5,0),FUNÇÃO!A:B,2,0),"")</f>
        <v>OP. DE PROD. IND.</v>
      </c>
      <c r="H202" s="14">
        <f>IFERROR(VLOOKUP(C202,SRA!B:T,18,0),"")</f>
        <v>2395.17</v>
      </c>
      <c r="I202" s="14">
        <f>IFERROR(VLOOKUP(C202,SRA!B:T,19,0),"")</f>
        <v>0</v>
      </c>
      <c r="J202" s="14">
        <f>IFERROR(VLOOKUP(C202,FEVEREIRO!B:F,3,0),"")</f>
        <v>2395.17</v>
      </c>
      <c r="K202" s="14">
        <f t="shared" ref="K202:K265" si="7">J202-L202</f>
        <v>744.86000000000013</v>
      </c>
      <c r="L202" s="14">
        <f>IFERROR(VLOOKUP(C202,FEVEREIRO!B:H,7,0),"")</f>
        <v>1650.31</v>
      </c>
      <c r="M202" s="23" t="str">
        <f>IFERROR(VLOOKUP(C202,FÉRIAS!A:G,2,0),"")</f>
        <v/>
      </c>
    </row>
    <row r="203" spans="2:13">
      <c r="B203" s="22">
        <f t="shared" si="6"/>
        <v>195</v>
      </c>
      <c r="C203" s="22">
        <v>2151</v>
      </c>
      <c r="D203" s="36" t="str">
        <f>IFERROR(VLOOKUP(C203,SRA!B:C,2,0),"")</f>
        <v>JUREMA MARIA BONGALHARDO</v>
      </c>
      <c r="E203" s="22" t="str">
        <f>IFERROR(VLOOKUP(C203,SRA!B:I,8,0),"")</f>
        <v>CLT</v>
      </c>
      <c r="F203" s="35" t="s">
        <v>607</v>
      </c>
      <c r="G203" s="22" t="str">
        <f>IFERROR(VLOOKUP(VLOOKUP(C203,SRA!B:F,5,0),FUNÇÃO!A:B,2,0),"")</f>
        <v>OP. PROD. IND. (D</v>
      </c>
      <c r="H203" s="14">
        <f>IFERROR(VLOOKUP(C203,SRA!B:T,18,0),"")</f>
        <v>2498.5099999999998</v>
      </c>
      <c r="I203" s="14">
        <f>IFERROR(VLOOKUP(C203,SRA!B:T,19,0),"")</f>
        <v>0</v>
      </c>
      <c r="J203" s="14">
        <f>IFERROR(VLOOKUP(C203,FEVEREIRO!B:F,3,0),"")</f>
        <v>2498.5100000000002</v>
      </c>
      <c r="K203" s="14">
        <f t="shared" si="7"/>
        <v>465.31000000000017</v>
      </c>
      <c r="L203" s="14">
        <f>IFERROR(VLOOKUP(C203,FEVEREIRO!B:H,7,0),"")</f>
        <v>2033.2</v>
      </c>
      <c r="M203" s="23" t="str">
        <f>IFERROR(VLOOKUP(C203,FÉRIAS!A:G,2,0),"")</f>
        <v/>
      </c>
    </row>
    <row r="204" spans="2:13">
      <c r="B204" s="22">
        <f t="shared" si="6"/>
        <v>196</v>
      </c>
      <c r="C204" s="22">
        <v>2153</v>
      </c>
      <c r="D204" s="36" t="str">
        <f>IFERROR(VLOOKUP(C204,SRA!B:C,2,0),"")</f>
        <v>SERGIO PEREIRA DA COSTA</v>
      </c>
      <c r="E204" s="22" t="str">
        <f>IFERROR(VLOOKUP(C204,SRA!B:I,8,0),"")</f>
        <v>CLT</v>
      </c>
      <c r="F204" s="35" t="s">
        <v>607</v>
      </c>
      <c r="G204" s="22" t="str">
        <f>IFERROR(VLOOKUP(VLOOKUP(C204,SRA!B:F,5,0),FUNÇÃO!A:B,2,0),"")</f>
        <v>OP. DE PROD. IND.</v>
      </c>
      <c r="H204" s="14">
        <f>IFERROR(VLOOKUP(C204,SRA!B:T,18,0),"")</f>
        <v>2911.36</v>
      </c>
      <c r="I204" s="14">
        <f>IFERROR(VLOOKUP(C204,SRA!B:T,19,0),"")</f>
        <v>0</v>
      </c>
      <c r="J204" s="14">
        <f>IFERROR(VLOOKUP(C204,FEVEREIRO!B:F,3,0),"")</f>
        <v>2911.36</v>
      </c>
      <c r="K204" s="14">
        <f t="shared" si="7"/>
        <v>1310.6600000000001</v>
      </c>
      <c r="L204" s="14">
        <f>IFERROR(VLOOKUP(C204,FEVEREIRO!B:H,7,0),"")</f>
        <v>1600.7</v>
      </c>
      <c r="M204" s="23" t="str">
        <f>IFERROR(VLOOKUP(C204,FÉRIAS!A:G,2,0),"")</f>
        <v/>
      </c>
    </row>
    <row r="205" spans="2:13">
      <c r="B205" s="22">
        <f t="shared" si="6"/>
        <v>197</v>
      </c>
      <c r="C205" s="22">
        <v>2156</v>
      </c>
      <c r="D205" s="36" t="str">
        <f>IFERROR(VLOOKUP(C205,SRA!B:C,2,0),"")</f>
        <v>EDLEUSA LUCIA BATISTA DA SILVA</v>
      </c>
      <c r="E205" s="22" t="str">
        <f>IFERROR(VLOOKUP(C205,SRA!B:I,8,0),"")</f>
        <v>CLT</v>
      </c>
      <c r="F205" s="35" t="s">
        <v>607</v>
      </c>
      <c r="G205" s="22" t="str">
        <f>IFERROR(VLOOKUP(VLOOKUP(C205,SRA!B:F,5,0),FUNÇÃO!A:B,2,0),"")</f>
        <v>TEC. EM ADM. E FI</v>
      </c>
      <c r="H205" s="14">
        <f>IFERROR(VLOOKUP(C205,SRA!B:T,18,0),"")</f>
        <v>2761.12</v>
      </c>
      <c r="I205" s="14">
        <f>IFERROR(VLOOKUP(C205,SRA!B:T,19,0),"")</f>
        <v>0</v>
      </c>
      <c r="J205" s="14">
        <f>IFERROR(VLOOKUP(C205,FEVEREIRO!B:F,3,0),"")</f>
        <v>2761.12</v>
      </c>
      <c r="K205" s="14">
        <f t="shared" si="7"/>
        <v>1242.7599999999998</v>
      </c>
      <c r="L205" s="14">
        <f>IFERROR(VLOOKUP(C205,FEVEREIRO!B:H,7,0),"")</f>
        <v>1518.3600000000001</v>
      </c>
      <c r="M205" s="23" t="str">
        <f>IFERROR(VLOOKUP(C205,FÉRIAS!A:G,2,0),"")</f>
        <v/>
      </c>
    </row>
    <row r="206" spans="2:13">
      <c r="B206" s="22">
        <f t="shared" si="6"/>
        <v>198</v>
      </c>
      <c r="C206" s="22">
        <v>2159</v>
      </c>
      <c r="D206" s="36" t="str">
        <f>IFERROR(VLOOKUP(C206,SRA!B:C,2,0),"")</f>
        <v>FREDERICO JOSE C  DA NOBREGA</v>
      </c>
      <c r="E206" s="22" t="str">
        <f>IFERROR(VLOOKUP(C206,SRA!B:I,8,0),"")</f>
        <v>CLT</v>
      </c>
      <c r="F206" s="35" t="s">
        <v>607</v>
      </c>
      <c r="G206" s="22" t="str">
        <f>IFERROR(VLOOKUP(VLOOKUP(C206,SRA!B:F,5,0),FUNÇÃO!A:B,2,0),"")</f>
        <v>TEC. EM ADM. E FI</v>
      </c>
      <c r="H206" s="14">
        <f>IFERROR(VLOOKUP(C206,SRA!B:T,18,0),"")</f>
        <v>5166.95</v>
      </c>
      <c r="I206" s="14">
        <f>IFERROR(VLOOKUP(C206,SRA!B:T,19,0),"")</f>
        <v>0</v>
      </c>
      <c r="J206" s="14">
        <f>IFERROR(VLOOKUP(C206,FEVEREIRO!B:F,3,0),"")</f>
        <v>5166.95</v>
      </c>
      <c r="K206" s="14">
        <f t="shared" si="7"/>
        <v>1186.46</v>
      </c>
      <c r="L206" s="14">
        <f>IFERROR(VLOOKUP(C206,FEVEREIRO!B:H,7,0),"")</f>
        <v>3980.49</v>
      </c>
      <c r="M206" s="23" t="str">
        <f>IFERROR(VLOOKUP(C206,FÉRIAS!A:G,2,0),"")</f>
        <v/>
      </c>
    </row>
    <row r="207" spans="2:13">
      <c r="B207" s="22">
        <f t="shared" ref="B207:B270" si="8">B206+1</f>
        <v>199</v>
      </c>
      <c r="C207" s="22">
        <v>2161</v>
      </c>
      <c r="D207" s="36" t="str">
        <f>IFERROR(VLOOKUP(C207,SRA!B:C,2,0),"")</f>
        <v>WLADIMIR MACHADO DO E  SANTO</v>
      </c>
      <c r="E207" s="22" t="str">
        <f>IFERROR(VLOOKUP(C207,SRA!B:I,8,0),"")</f>
        <v>CLT</v>
      </c>
      <c r="F207" s="35" t="s">
        <v>607</v>
      </c>
      <c r="G207" s="22" t="str">
        <f>IFERROR(VLOOKUP(VLOOKUP(C207,SRA!B:F,5,0),FUNÇÃO!A:B,2,0),"")</f>
        <v>OP. PROD. IND. (D</v>
      </c>
      <c r="H207" s="14">
        <f>IFERROR(VLOOKUP(C207,SRA!B:T,18,0),"")</f>
        <v>3836.38</v>
      </c>
      <c r="I207" s="14">
        <f>IFERROR(VLOOKUP(C207,SRA!B:T,19,0),"")</f>
        <v>0</v>
      </c>
      <c r="J207" s="14">
        <f>IFERROR(VLOOKUP(C207,FEVEREIRO!B:F,3,0),"")</f>
        <v>4923.87</v>
      </c>
      <c r="K207" s="14">
        <f t="shared" si="7"/>
        <v>2887.25</v>
      </c>
      <c r="L207" s="14">
        <f>IFERROR(VLOOKUP(C207,FEVEREIRO!B:H,7,0),"")</f>
        <v>2036.62</v>
      </c>
      <c r="M207" s="23" t="str">
        <f>IFERROR(VLOOKUP(C207,FÉRIAS!A:G,2,0),"")</f>
        <v/>
      </c>
    </row>
    <row r="208" spans="2:13">
      <c r="B208" s="22">
        <f t="shared" si="8"/>
        <v>200</v>
      </c>
      <c r="C208" s="22">
        <v>2181</v>
      </c>
      <c r="D208" s="36" t="str">
        <f>IFERROR(VLOOKUP(C208,SRA!B:C,2,0),"")</f>
        <v>ELCY SILVA DE ARAUJO</v>
      </c>
      <c r="E208" s="22" t="str">
        <f>IFERROR(VLOOKUP(C208,SRA!B:I,8,0),"")</f>
        <v>CLT</v>
      </c>
      <c r="F208" s="35" t="s">
        <v>607</v>
      </c>
      <c r="G208" s="22" t="str">
        <f>IFERROR(VLOOKUP(VLOOKUP(C208,SRA!B:F,5,0),FUNÇÃO!A:B,2,0),"")</f>
        <v>FARMACEUTICO IND</v>
      </c>
      <c r="H208" s="14">
        <f>IFERROR(VLOOKUP(C208,SRA!B:T,18,0),"")</f>
        <v>9432.44</v>
      </c>
      <c r="I208" s="14">
        <f>IFERROR(VLOOKUP(C208,SRA!B:T,19,0),"")</f>
        <v>0</v>
      </c>
      <c r="J208" s="14">
        <f>IFERROR(VLOOKUP(C208,FEVEREIRO!B:F,3,0),"")</f>
        <v>9432.44</v>
      </c>
      <c r="K208" s="14">
        <f t="shared" si="7"/>
        <v>3939.63</v>
      </c>
      <c r="L208" s="14">
        <f>IFERROR(VLOOKUP(C208,FEVEREIRO!B:H,7,0),"")</f>
        <v>5492.81</v>
      </c>
      <c r="M208" s="23" t="str">
        <f>IFERROR(VLOOKUP(C208,FÉRIAS!A:G,2,0),"")</f>
        <v/>
      </c>
    </row>
    <row r="209" spans="2:13">
      <c r="B209" s="22">
        <f t="shared" si="8"/>
        <v>201</v>
      </c>
      <c r="C209" s="22">
        <v>2330</v>
      </c>
      <c r="D209" s="36" t="str">
        <f>IFERROR(VLOOKUP(C209,SRA!B:C,2,0),"")</f>
        <v>ERICK RENAN PEREIRA DE ACIOLI</v>
      </c>
      <c r="E209" s="22" t="str">
        <f>IFERROR(VLOOKUP(C209,SRA!B:I,8,0),"")</f>
        <v>CLT</v>
      </c>
      <c r="F209" s="35" t="s">
        <v>607</v>
      </c>
      <c r="G209" s="22" t="str">
        <f>IFERROR(VLOOKUP(VLOOKUP(C209,SRA!B:F,5,0),FUNÇÃO!A:B,2,0),"")</f>
        <v>ANALISTA INFORMAT</v>
      </c>
      <c r="H209" s="14">
        <f>IFERROR(VLOOKUP(C209,SRA!B:T,18,0),"")</f>
        <v>3764.06</v>
      </c>
      <c r="I209" s="14">
        <f>IFERROR(VLOOKUP(C209,SRA!B:T,19,0),"")</f>
        <v>708.95</v>
      </c>
      <c r="J209" s="14">
        <f>IFERROR(VLOOKUP(C209,FEVEREIRO!B:F,3,0),"")</f>
        <v>4748.01</v>
      </c>
      <c r="K209" s="14">
        <f t="shared" si="7"/>
        <v>836.82999999999993</v>
      </c>
      <c r="L209" s="14">
        <f>IFERROR(VLOOKUP(C209,FEVEREIRO!B:H,7,0),"")</f>
        <v>3911.1800000000003</v>
      </c>
      <c r="M209" s="23" t="str">
        <f>IFERROR(VLOOKUP(C209,FÉRIAS!A:G,2,0),"")</f>
        <v/>
      </c>
    </row>
    <row r="210" spans="2:13">
      <c r="B210" s="22">
        <f t="shared" si="8"/>
        <v>202</v>
      </c>
      <c r="C210" s="22">
        <v>2337</v>
      </c>
      <c r="D210" s="36" t="str">
        <f>IFERROR(VLOOKUP(C210,SRA!B:C,2,0),"")</f>
        <v>FLAVIA PATRICIA M  MEDEIROS</v>
      </c>
      <c r="E210" s="22" t="str">
        <f>IFERROR(VLOOKUP(C210,SRA!B:I,8,0),"")</f>
        <v>CLT</v>
      </c>
      <c r="F210" s="35" t="s">
        <v>607</v>
      </c>
      <c r="G210" s="22" t="str">
        <f>IFERROR(VLOOKUP(VLOOKUP(C210,SRA!B:F,5,0),FUNÇÃO!A:B,2,0),"")</f>
        <v>FARMACEUTICO IND</v>
      </c>
      <c r="H210" s="14">
        <f>IFERROR(VLOOKUP(C210,SRA!B:T,18,0),"")</f>
        <v>4656.5600000000004</v>
      </c>
      <c r="I210" s="14">
        <f>IFERROR(VLOOKUP(C210,SRA!B:T,19,0),"")</f>
        <v>0</v>
      </c>
      <c r="J210" s="14">
        <f>IFERROR(VLOOKUP(C210,FEVEREIRO!B:F,3,0),"")</f>
        <v>4656.5600000000004</v>
      </c>
      <c r="K210" s="14">
        <f t="shared" si="7"/>
        <v>1465.5500000000002</v>
      </c>
      <c r="L210" s="14">
        <f>IFERROR(VLOOKUP(C210,FEVEREIRO!B:H,7,0),"")</f>
        <v>3191.01</v>
      </c>
      <c r="M210" s="23" t="str">
        <f>IFERROR(VLOOKUP(C210,FÉRIAS!A:G,2,0),"")</f>
        <v/>
      </c>
    </row>
    <row r="211" spans="2:13">
      <c r="B211" s="22">
        <f t="shared" si="8"/>
        <v>203</v>
      </c>
      <c r="C211" s="22">
        <v>2339</v>
      </c>
      <c r="D211" s="36" t="str">
        <f>IFERROR(VLOOKUP(C211,SRA!B:C,2,0),"")</f>
        <v>DEBORAH BEZERRA MONTEIRO</v>
      </c>
      <c r="E211" s="22" t="str">
        <f>IFERROR(VLOOKUP(C211,SRA!B:I,8,0),"")</f>
        <v>CLT</v>
      </c>
      <c r="F211" s="35" t="s">
        <v>607</v>
      </c>
      <c r="G211" s="22" t="str">
        <f>IFERROR(VLOOKUP(VLOOKUP(C211,SRA!B:F,5,0),FUNÇÃO!A:B,2,0),"")</f>
        <v>FARMACEUTICO IND</v>
      </c>
      <c r="H211" s="14">
        <f>IFERROR(VLOOKUP(C211,SRA!B:T,18,0),"")</f>
        <v>7707.97</v>
      </c>
      <c r="I211" s="14">
        <f>IFERROR(VLOOKUP(C211,SRA!B:T,19,0),"")</f>
        <v>0</v>
      </c>
      <c r="J211" s="14">
        <f>IFERROR(VLOOKUP(C211,FEVEREIRO!B:F,3,0),"")</f>
        <v>7707.97</v>
      </c>
      <c r="K211" s="14">
        <f t="shared" si="7"/>
        <v>2021.1600000000008</v>
      </c>
      <c r="L211" s="14">
        <f>IFERROR(VLOOKUP(C211,FEVEREIRO!B:H,7,0),"")</f>
        <v>5686.8099999999995</v>
      </c>
      <c r="M211" s="23" t="str">
        <f>IFERROR(VLOOKUP(C211,FÉRIAS!A:G,2,0),"")</f>
        <v/>
      </c>
    </row>
    <row r="212" spans="2:13">
      <c r="B212" s="22">
        <f t="shared" si="8"/>
        <v>204</v>
      </c>
      <c r="C212" s="22">
        <v>2342</v>
      </c>
      <c r="D212" s="36" t="str">
        <f>IFERROR(VLOOKUP(C212,SRA!B:C,2,0),"")</f>
        <v>MARCOS ANDRE CUNHA DE OLIVEIRA</v>
      </c>
      <c r="E212" s="22" t="str">
        <f>IFERROR(VLOOKUP(C212,SRA!B:I,8,0),"")</f>
        <v>CLT</v>
      </c>
      <c r="F212" s="35" t="s">
        <v>607</v>
      </c>
      <c r="G212" s="22" t="str">
        <f>IFERROR(VLOOKUP(VLOOKUP(C212,SRA!B:F,5,0),FUNÇÃO!A:B,2,0),"")</f>
        <v>FARMACEUTICO IND</v>
      </c>
      <c r="H212" s="14">
        <f>IFERROR(VLOOKUP(C212,SRA!B:T,18,0),"")</f>
        <v>4656.5600000000004</v>
      </c>
      <c r="I212" s="14">
        <f>IFERROR(VLOOKUP(C212,SRA!B:T,19,0),"")</f>
        <v>1993.92</v>
      </c>
      <c r="J212" s="14">
        <f>IFERROR(VLOOKUP(C212,FEVEREIRO!B:F,3,0),"")</f>
        <v>6651.95</v>
      </c>
      <c r="K212" s="14">
        <f t="shared" si="7"/>
        <v>3218.9700000000003</v>
      </c>
      <c r="L212" s="14">
        <f>IFERROR(VLOOKUP(C212,FEVEREIRO!B:H,7,0),"")</f>
        <v>3432.9799999999996</v>
      </c>
      <c r="M212" s="23" t="str">
        <f>IFERROR(VLOOKUP(C212,FÉRIAS!A:G,2,0),"")</f>
        <v/>
      </c>
    </row>
    <row r="213" spans="2:13">
      <c r="B213" s="22">
        <f t="shared" si="8"/>
        <v>205</v>
      </c>
      <c r="C213" s="22">
        <v>2343</v>
      </c>
      <c r="D213" s="36" t="str">
        <f>IFERROR(VLOOKUP(C213,SRA!B:C,2,0),"")</f>
        <v>SEVERINO GRANGEIRO JUNIOR</v>
      </c>
      <c r="E213" s="22" t="str">
        <f>IFERROR(VLOOKUP(C213,SRA!B:I,8,0),"")</f>
        <v>CLT</v>
      </c>
      <c r="F213" s="35" t="s">
        <v>607</v>
      </c>
      <c r="G213" s="22" t="str">
        <f>IFERROR(VLOOKUP(VLOOKUP(C213,SRA!B:F,5,0),FUNÇÃO!A:B,2,0),"")</f>
        <v>FARMACEUTICO IND</v>
      </c>
      <c r="H213" s="14">
        <f>IFERROR(VLOOKUP(C213,SRA!B:T,18,0),"")</f>
        <v>7707.97</v>
      </c>
      <c r="I213" s="14">
        <f>IFERROR(VLOOKUP(C213,SRA!B:T,19,0),"")</f>
        <v>0</v>
      </c>
      <c r="J213" s="14">
        <f>IFERROR(VLOOKUP(C213,FEVEREIRO!B:F,3,0),"")</f>
        <v>7707.97</v>
      </c>
      <c r="K213" s="14">
        <f t="shared" si="7"/>
        <v>1819.5299999999997</v>
      </c>
      <c r="L213" s="14">
        <f>IFERROR(VLOOKUP(C213,FEVEREIRO!B:H,7,0),"")</f>
        <v>5888.4400000000005</v>
      </c>
      <c r="M213" s="23" t="str">
        <f>IFERROR(VLOOKUP(C213,FÉRIAS!A:G,2,0),"")</f>
        <v/>
      </c>
    </row>
    <row r="214" spans="2:13">
      <c r="B214" s="22">
        <f t="shared" si="8"/>
        <v>206</v>
      </c>
      <c r="C214" s="22">
        <v>2344</v>
      </c>
      <c r="D214" s="36" t="str">
        <f>IFERROR(VLOOKUP(C214,SRA!B:C,2,0),"")</f>
        <v>AMANDA TATIANE C  DE OLIVEIRA</v>
      </c>
      <c r="E214" s="22" t="str">
        <f>IFERROR(VLOOKUP(C214,SRA!B:I,8,0),"")</f>
        <v>CLT</v>
      </c>
      <c r="F214" s="35" t="s">
        <v>607</v>
      </c>
      <c r="G214" s="22" t="str">
        <f>IFERROR(VLOOKUP(VLOOKUP(C214,SRA!B:F,5,0),FUNÇÃO!A:B,2,0),"")</f>
        <v>ANALISTA QUALI IN</v>
      </c>
      <c r="H214" s="14">
        <f>IFERROR(VLOOKUP(C214,SRA!B:T,18,0),"")</f>
        <v>4656.5600000000004</v>
      </c>
      <c r="I214" s="14">
        <f>IFERROR(VLOOKUP(C214,SRA!B:T,19,0),"")</f>
        <v>5739.47</v>
      </c>
      <c r="J214" s="14">
        <f>IFERROR(VLOOKUP(C214,FEVEREIRO!B:F,3,0),"")</f>
        <v>11334</v>
      </c>
      <c r="K214" s="14">
        <f t="shared" si="7"/>
        <v>3478.7899999999991</v>
      </c>
      <c r="L214" s="14">
        <f>IFERROR(VLOOKUP(C214,FEVEREIRO!B:H,7,0),"")</f>
        <v>7855.2100000000009</v>
      </c>
      <c r="M214" s="23" t="str">
        <f>IFERROR(VLOOKUP(C214,FÉRIAS!A:G,2,0),"")</f>
        <v/>
      </c>
    </row>
    <row r="215" spans="2:13">
      <c r="B215" s="22">
        <f t="shared" si="8"/>
        <v>207</v>
      </c>
      <c r="C215" s="22">
        <v>2351</v>
      </c>
      <c r="D215" s="36" t="str">
        <f>IFERROR(VLOOKUP(C215,SRA!B:C,2,0),"")</f>
        <v>CLAUDIA SALVINA DE SANTANA</v>
      </c>
      <c r="E215" s="22" t="str">
        <f>IFERROR(VLOOKUP(C215,SRA!B:I,8,0),"")</f>
        <v>CLT</v>
      </c>
      <c r="F215" s="35" t="s">
        <v>607</v>
      </c>
      <c r="G215" s="22" t="str">
        <f>IFERROR(VLOOKUP(VLOOKUP(C215,SRA!B:F,5,0),FUNÇÃO!A:B,2,0),"")</f>
        <v>OP. DE PROD. IND.</v>
      </c>
      <c r="H215" s="14">
        <f>IFERROR(VLOOKUP(C215,SRA!B:T,18,0),"")</f>
        <v>1333.73</v>
      </c>
      <c r="I215" s="14">
        <f>IFERROR(VLOOKUP(C215,SRA!B:T,19,0),"")</f>
        <v>0</v>
      </c>
      <c r="J215" s="14">
        <f>IFERROR(VLOOKUP(C215,FEVEREIRO!B:F,3,0),"")</f>
        <v>1333.73</v>
      </c>
      <c r="K215" s="14">
        <f t="shared" si="7"/>
        <v>816.8</v>
      </c>
      <c r="L215" s="14">
        <f>IFERROR(VLOOKUP(C215,FEVEREIRO!B:H,7,0),"")</f>
        <v>516.93000000000006</v>
      </c>
      <c r="M215" s="23" t="str">
        <f>IFERROR(VLOOKUP(C215,FÉRIAS!A:G,2,0),"")</f>
        <v/>
      </c>
    </row>
    <row r="216" spans="2:13">
      <c r="B216" s="22">
        <f t="shared" si="8"/>
        <v>208</v>
      </c>
      <c r="C216" s="22">
        <v>2363</v>
      </c>
      <c r="D216" s="36" t="str">
        <f>IFERROR(VLOOKUP(C216,SRA!B:C,2,0),"")</f>
        <v>MIRIAM ALVES BASTOS DA SILVA</v>
      </c>
      <c r="E216" s="22" t="str">
        <f>IFERROR(VLOOKUP(C216,SRA!B:I,8,0),"")</f>
        <v>CLT</v>
      </c>
      <c r="F216" s="35" t="s">
        <v>607</v>
      </c>
      <c r="G216" s="22" t="str">
        <f>IFERROR(VLOOKUP(VLOOKUP(C216,SRA!B:F,5,0),FUNÇÃO!A:B,2,0),"")</f>
        <v>OP. DE PROD. IND.</v>
      </c>
      <c r="H216" s="14">
        <f>IFERROR(VLOOKUP(C216,SRA!B:T,18,0),"")</f>
        <v>1470.45</v>
      </c>
      <c r="I216" s="14">
        <f>IFERROR(VLOOKUP(C216,SRA!B:T,19,0),"")</f>
        <v>0</v>
      </c>
      <c r="J216" s="14">
        <f>IFERROR(VLOOKUP(C216,FEVEREIRO!B:F,3,0),"")</f>
        <v>1741.22</v>
      </c>
      <c r="K216" s="14">
        <f t="shared" si="7"/>
        <v>659.57999999999993</v>
      </c>
      <c r="L216" s="14">
        <f>IFERROR(VLOOKUP(C216,FEVEREIRO!B:H,7,0),"")</f>
        <v>1081.6400000000001</v>
      </c>
      <c r="M216" s="23" t="str">
        <f>IFERROR(VLOOKUP(C216,FÉRIAS!A:G,2,0),"")</f>
        <v/>
      </c>
    </row>
    <row r="217" spans="2:13">
      <c r="B217" s="22">
        <f t="shared" si="8"/>
        <v>209</v>
      </c>
      <c r="C217" s="22">
        <v>2367</v>
      </c>
      <c r="D217" s="36" t="str">
        <f>IFERROR(VLOOKUP(C217,SRA!B:C,2,0),"")</f>
        <v>PRISCILLA RODRIGUES P DA SILVA</v>
      </c>
      <c r="E217" s="22" t="str">
        <f>IFERROR(VLOOKUP(C217,SRA!B:I,8,0),"")</f>
        <v>CLT</v>
      </c>
      <c r="F217" s="35" t="s">
        <v>607</v>
      </c>
      <c r="G217" s="22" t="str">
        <f>IFERROR(VLOOKUP(VLOOKUP(C217,SRA!B:F,5,0),FUNÇÃO!A:B,2,0),"")</f>
        <v>TEC.EM QUALIDADE</v>
      </c>
      <c r="H217" s="14">
        <f>IFERROR(VLOOKUP(C217,SRA!B:T,18,0),"")</f>
        <v>1537.47</v>
      </c>
      <c r="I217" s="14">
        <f>IFERROR(VLOOKUP(C217,SRA!B:T,19,0),"")</f>
        <v>0</v>
      </c>
      <c r="J217" s="14">
        <f>IFERROR(VLOOKUP(C217,FEVEREIRO!B:F,3,0),"")</f>
        <v>1537.47</v>
      </c>
      <c r="K217" s="14">
        <f t="shared" si="7"/>
        <v>941.05</v>
      </c>
      <c r="L217" s="14">
        <f>IFERROR(VLOOKUP(C217,FEVEREIRO!B:H,7,0),"")</f>
        <v>596.42000000000007</v>
      </c>
      <c r="M217" s="23" t="str">
        <f>IFERROR(VLOOKUP(C217,FÉRIAS!A:G,2,0),"")</f>
        <v/>
      </c>
    </row>
    <row r="218" spans="2:13">
      <c r="B218" s="22">
        <f t="shared" si="8"/>
        <v>210</v>
      </c>
      <c r="C218" s="22">
        <v>2371</v>
      </c>
      <c r="D218" s="36" t="str">
        <f>IFERROR(VLOOKUP(C218,SRA!B:C,2,0),"")</f>
        <v>SUZELLE TRAJANO BENTO</v>
      </c>
      <c r="E218" s="22" t="str">
        <f>IFERROR(VLOOKUP(C218,SRA!B:I,8,0),"")</f>
        <v>CLT</v>
      </c>
      <c r="F218" s="35" t="s">
        <v>607</v>
      </c>
      <c r="G218" s="22" t="str">
        <f>IFERROR(VLOOKUP(VLOOKUP(C218,SRA!B:F,5,0),FUNÇÃO!A:B,2,0),"")</f>
        <v>TEC EM SEG DO TRA</v>
      </c>
      <c r="H218" s="14">
        <f>IFERROR(VLOOKUP(C218,SRA!B:T,18,0),"")</f>
        <v>1962.27</v>
      </c>
      <c r="I218" s="14">
        <f>IFERROR(VLOOKUP(C218,SRA!B:T,19,0),"")</f>
        <v>0</v>
      </c>
      <c r="J218" s="14">
        <f>IFERROR(VLOOKUP(C218,FEVEREIRO!B:F,3,0),"")</f>
        <v>1962.27</v>
      </c>
      <c r="K218" s="14">
        <f t="shared" si="7"/>
        <v>989.5</v>
      </c>
      <c r="L218" s="14">
        <f>IFERROR(VLOOKUP(C218,FEVEREIRO!B:H,7,0),"")</f>
        <v>972.77</v>
      </c>
      <c r="M218" s="23" t="str">
        <f>IFERROR(VLOOKUP(C218,FÉRIAS!A:G,2,0),"")</f>
        <v/>
      </c>
    </row>
    <row r="219" spans="2:13">
      <c r="B219" s="22">
        <f t="shared" si="8"/>
        <v>211</v>
      </c>
      <c r="C219" s="22">
        <v>2382</v>
      </c>
      <c r="D219" s="36" t="str">
        <f>IFERROR(VLOOKUP(C219,SRA!B:C,2,0),"")</f>
        <v>AILA KARLA MOTA SANTANA</v>
      </c>
      <c r="E219" s="22" t="str">
        <f>IFERROR(VLOOKUP(C219,SRA!B:I,8,0),"")</f>
        <v>CLT</v>
      </c>
      <c r="F219" s="35" t="s">
        <v>607</v>
      </c>
      <c r="G219" s="22" t="str">
        <f>IFERROR(VLOOKUP(VLOOKUP(C219,SRA!B:F,5,0),FUNÇÃO!A:B,2,0),"")</f>
        <v>FARMACEUTICO IND</v>
      </c>
      <c r="H219" s="14">
        <f>IFERROR(VLOOKUP(C219,SRA!B:T,18,0),"")</f>
        <v>4656.5600000000004</v>
      </c>
      <c r="I219" s="14">
        <f>IFERROR(VLOOKUP(C219,SRA!B:T,19,0),"")</f>
        <v>5739.47</v>
      </c>
      <c r="J219" s="14">
        <f>IFERROR(VLOOKUP(C219,FEVEREIRO!B:F,3,0),"")</f>
        <v>10396.030000000001</v>
      </c>
      <c r="K219" s="14">
        <f t="shared" si="7"/>
        <v>2540.8199999999997</v>
      </c>
      <c r="L219" s="14">
        <f>IFERROR(VLOOKUP(C219,FEVEREIRO!B:H,7,0),"")</f>
        <v>7855.2100000000009</v>
      </c>
      <c r="M219" s="23" t="str">
        <f>IFERROR(VLOOKUP(C219,FÉRIAS!A:G,2,0),"")</f>
        <v/>
      </c>
    </row>
    <row r="220" spans="2:13">
      <c r="B220" s="22">
        <f t="shared" si="8"/>
        <v>212</v>
      </c>
      <c r="C220" s="22">
        <v>2384</v>
      </c>
      <c r="D220" s="36" t="str">
        <f>IFERROR(VLOOKUP(C220,SRA!B:C,2,0),"")</f>
        <v>KATIA MIRANDA DE ARAUJO LOPES</v>
      </c>
      <c r="E220" s="22" t="str">
        <f>IFERROR(VLOOKUP(C220,SRA!B:I,8,0),"")</f>
        <v>CLT</v>
      </c>
      <c r="F220" s="35" t="s">
        <v>607</v>
      </c>
      <c r="G220" s="22" t="str">
        <f>IFERROR(VLOOKUP(VLOOKUP(C220,SRA!B:F,5,0),FUNÇÃO!A:B,2,0),"")</f>
        <v>TEC.EM QUALIDADE</v>
      </c>
      <c r="H220" s="14">
        <f>IFERROR(VLOOKUP(C220,SRA!B:T,18,0),"")</f>
        <v>1537.47</v>
      </c>
      <c r="I220" s="14">
        <f>IFERROR(VLOOKUP(C220,SRA!B:T,19,0),"")</f>
        <v>0</v>
      </c>
      <c r="J220" s="14">
        <f>IFERROR(VLOOKUP(C220,FEVEREIRO!B:F,3,0),"")</f>
        <v>1887.92</v>
      </c>
      <c r="K220" s="14">
        <f t="shared" si="7"/>
        <v>755.45</v>
      </c>
      <c r="L220" s="14">
        <f>IFERROR(VLOOKUP(C220,FEVEREIRO!B:H,7,0),"")</f>
        <v>1132.47</v>
      </c>
      <c r="M220" s="23" t="str">
        <f>IFERROR(VLOOKUP(C220,FÉRIAS!A:G,2,0),"")</f>
        <v/>
      </c>
    </row>
    <row r="221" spans="2:13">
      <c r="B221" s="22">
        <f t="shared" si="8"/>
        <v>213</v>
      </c>
      <c r="C221" s="22">
        <v>2392</v>
      </c>
      <c r="D221" s="36" t="str">
        <f>IFERROR(VLOOKUP(C221,SRA!B:C,2,0),"")</f>
        <v>KLEYTON DA SILVA A PEREIRA</v>
      </c>
      <c r="E221" s="22" t="str">
        <f>IFERROR(VLOOKUP(C221,SRA!B:I,8,0),"")</f>
        <v>CLT</v>
      </c>
      <c r="F221" s="35" t="s">
        <v>607</v>
      </c>
      <c r="G221" s="22" t="str">
        <f>IFERROR(VLOOKUP(VLOOKUP(C221,SRA!B:F,5,0),FUNÇÃO!A:B,2,0),"")</f>
        <v>TEC UTI TRA EFLUE</v>
      </c>
      <c r="H221" s="14">
        <f>IFERROR(VLOOKUP(C221,SRA!B:T,18,0),"")</f>
        <v>1537.47</v>
      </c>
      <c r="I221" s="14">
        <f>IFERROR(VLOOKUP(C221,SRA!B:T,19,0),"")</f>
        <v>1993.92</v>
      </c>
      <c r="J221" s="14">
        <f>IFERROR(VLOOKUP(C221,FEVEREIRO!B:F,3,0),"")</f>
        <v>3801.69</v>
      </c>
      <c r="K221" s="14">
        <f t="shared" si="7"/>
        <v>1418.73</v>
      </c>
      <c r="L221" s="14">
        <f>IFERROR(VLOOKUP(C221,FEVEREIRO!B:H,7,0),"")</f>
        <v>2382.96</v>
      </c>
      <c r="M221" s="23" t="str">
        <f>IFERROR(VLOOKUP(C221,FÉRIAS!A:G,2,0),"")</f>
        <v/>
      </c>
    </row>
    <row r="222" spans="2:13">
      <c r="B222" s="22">
        <f t="shared" si="8"/>
        <v>214</v>
      </c>
      <c r="C222" s="22">
        <v>2403</v>
      </c>
      <c r="D222" s="36" t="str">
        <f>IFERROR(VLOOKUP(C222,SRA!B:C,2,0),"")</f>
        <v>ANDRE HENRIQUE DE S  MAFRA</v>
      </c>
      <c r="E222" s="22" t="str">
        <f>IFERROR(VLOOKUP(C222,SRA!B:I,8,0),"")</f>
        <v>CLT</v>
      </c>
      <c r="F222" s="35" t="s">
        <v>608</v>
      </c>
      <c r="G222" s="22" t="str">
        <f>IFERROR(VLOOKUP(VLOOKUP(C222,SRA!B:F,5,0),FUNÇÃO!A:B,2,0),"")</f>
        <v>OP. DE PROD. IND.</v>
      </c>
      <c r="H222" s="14">
        <f>IFERROR(VLOOKUP(C222,SRA!B:T,18,0),"")</f>
        <v>1543.95</v>
      </c>
      <c r="I222" s="14">
        <f>IFERROR(VLOOKUP(C222,SRA!B:T,19,0),"")</f>
        <v>0</v>
      </c>
      <c r="J222" s="14">
        <f>IFERROR(VLOOKUP(C222,FEVEREIRO!B:F,3,0),"")</f>
        <v>1199.51</v>
      </c>
      <c r="K222" s="14">
        <f t="shared" si="7"/>
        <v>1199.51</v>
      </c>
      <c r="L222" s="14">
        <f>IFERROR(VLOOKUP(C222,FEVEREIRO!B:H,7,0),"")</f>
        <v>0</v>
      </c>
      <c r="M222" s="23" t="str">
        <f>IFERROR(VLOOKUP(C222,FÉRIAS!A:G,2,0),"")</f>
        <v/>
      </c>
    </row>
    <row r="223" spans="2:13">
      <c r="B223" s="22">
        <f t="shared" si="8"/>
        <v>215</v>
      </c>
      <c r="C223" s="22">
        <v>2406</v>
      </c>
      <c r="D223" s="36" t="str">
        <f>IFERROR(VLOOKUP(C223,SRA!B:C,2,0),"")</f>
        <v>DEYSE MARIA DOS SANTOS SILVA</v>
      </c>
      <c r="E223" s="22" t="str">
        <f>IFERROR(VLOOKUP(C223,SRA!B:I,8,0),"")</f>
        <v>CLT</v>
      </c>
      <c r="F223" s="35" t="s">
        <v>607</v>
      </c>
      <c r="G223" s="22" t="str">
        <f>IFERROR(VLOOKUP(VLOOKUP(C223,SRA!B:F,5,0),FUNÇÃO!A:B,2,0),"")</f>
        <v>OP. DE PROD. IND.</v>
      </c>
      <c r="H223" s="14">
        <f>IFERROR(VLOOKUP(C223,SRA!B:T,18,0),"")</f>
        <v>1209.72</v>
      </c>
      <c r="I223" s="14">
        <f>IFERROR(VLOOKUP(C223,SRA!B:T,19,0),"")</f>
        <v>0</v>
      </c>
      <c r="J223" s="14">
        <f>IFERROR(VLOOKUP(C223,FEVEREIRO!B:F,3,0),"")</f>
        <v>1209.72</v>
      </c>
      <c r="K223" s="14">
        <f t="shared" si="7"/>
        <v>573.09</v>
      </c>
      <c r="L223" s="14">
        <f>IFERROR(VLOOKUP(C223,FEVEREIRO!B:H,7,0),"")</f>
        <v>636.63</v>
      </c>
      <c r="M223" s="23" t="str">
        <f>IFERROR(VLOOKUP(C223,FÉRIAS!A:G,2,0),"")</f>
        <v/>
      </c>
    </row>
    <row r="224" spans="2:13">
      <c r="B224" s="22">
        <f t="shared" si="8"/>
        <v>216</v>
      </c>
      <c r="C224" s="22">
        <v>2414</v>
      </c>
      <c r="D224" s="36" t="str">
        <f>IFERROR(VLOOKUP(C224,SRA!B:C,2,0),"")</f>
        <v>SILAS PINTO BEZERRA</v>
      </c>
      <c r="E224" s="22" t="str">
        <f>IFERROR(VLOOKUP(C224,SRA!B:I,8,0),"")</f>
        <v>CLT</v>
      </c>
      <c r="F224" s="35" t="s">
        <v>607</v>
      </c>
      <c r="G224" s="22" t="str">
        <f>IFERROR(VLOOKUP(VLOOKUP(C224,SRA!B:F,5,0),FUNÇÃO!A:B,2,0),"")</f>
        <v>OP. DE PROD. IND.</v>
      </c>
      <c r="H224" s="14">
        <f>IFERROR(VLOOKUP(C224,SRA!B:T,18,0),"")</f>
        <v>1097.25</v>
      </c>
      <c r="I224" s="14">
        <f>IFERROR(VLOOKUP(C224,SRA!B:T,19,0),"")</f>
        <v>0</v>
      </c>
      <c r="J224" s="14">
        <f>IFERROR(VLOOKUP(C224,FEVEREIRO!B:F,3,0),"")</f>
        <v>1202.42</v>
      </c>
      <c r="K224" s="14">
        <f t="shared" si="7"/>
        <v>505.03000000000009</v>
      </c>
      <c r="L224" s="14">
        <f>IFERROR(VLOOKUP(C224,FEVEREIRO!B:H,7,0),"")</f>
        <v>697.39</v>
      </c>
      <c r="M224" s="23" t="str">
        <f>IFERROR(VLOOKUP(C224,FÉRIAS!A:G,2,0),"")</f>
        <v/>
      </c>
    </row>
    <row r="225" spans="2:13">
      <c r="B225" s="22">
        <f t="shared" si="8"/>
        <v>217</v>
      </c>
      <c r="C225" s="22">
        <v>2415</v>
      </c>
      <c r="D225" s="36" t="str">
        <f>IFERROR(VLOOKUP(C225,SRA!B:C,2,0),"")</f>
        <v>SILVIA RENATA QUEIROZ DE FARIA</v>
      </c>
      <c r="E225" s="22" t="str">
        <f>IFERROR(VLOOKUP(C225,SRA!B:I,8,0),"")</f>
        <v>CLT</v>
      </c>
      <c r="F225" s="35" t="s">
        <v>607</v>
      </c>
      <c r="G225" s="22" t="str">
        <f>IFERROR(VLOOKUP(VLOOKUP(C225,SRA!B:F,5,0),FUNÇÃO!A:B,2,0),"")</f>
        <v>FARMACEUTICO IND</v>
      </c>
      <c r="H225" s="14">
        <f>IFERROR(VLOOKUP(C225,SRA!B:T,18,0),"")</f>
        <v>4656.5600000000004</v>
      </c>
      <c r="I225" s="14">
        <f>IFERROR(VLOOKUP(C225,SRA!B:T,19,0),"")</f>
        <v>5739.47</v>
      </c>
      <c r="J225" s="14">
        <f>IFERROR(VLOOKUP(C225,FEVEREIRO!B:F,3,0),"")</f>
        <v>10396.030000000001</v>
      </c>
      <c r="K225" s="14">
        <f t="shared" si="7"/>
        <v>2540.8199999999997</v>
      </c>
      <c r="L225" s="14">
        <f>IFERROR(VLOOKUP(C225,FEVEREIRO!B:H,7,0),"")</f>
        <v>7855.2100000000009</v>
      </c>
      <c r="M225" s="23" t="str">
        <f>IFERROR(VLOOKUP(C225,FÉRIAS!A:G,2,0),"")</f>
        <v/>
      </c>
    </row>
    <row r="226" spans="2:13">
      <c r="B226" s="22">
        <f t="shared" si="8"/>
        <v>218</v>
      </c>
      <c r="C226" s="22">
        <v>2417</v>
      </c>
      <c r="D226" s="36" t="str">
        <f>IFERROR(VLOOKUP(C226,SRA!B:C,2,0),"")</f>
        <v>ZILDA FRUTUOSO DA SILVA</v>
      </c>
      <c r="E226" s="22" t="str">
        <f>IFERROR(VLOOKUP(C226,SRA!B:I,8,0),"")</f>
        <v>CLT</v>
      </c>
      <c r="F226" s="35" t="s">
        <v>607</v>
      </c>
      <c r="G226" s="22" t="str">
        <f>IFERROR(VLOOKUP(VLOOKUP(C226,SRA!B:F,5,0),FUNÇÃO!A:B,2,0),"")</f>
        <v>OP. DE PROD. IND.</v>
      </c>
      <c r="H226" s="14">
        <f>IFERROR(VLOOKUP(C226,SRA!B:T,18,0),"")</f>
        <v>1333.73</v>
      </c>
      <c r="I226" s="14">
        <f>IFERROR(VLOOKUP(C226,SRA!B:T,19,0),"")</f>
        <v>0</v>
      </c>
      <c r="J226" s="14">
        <f>IFERROR(VLOOKUP(C226,FEVEREIRO!B:F,3,0),"")</f>
        <v>1363.38</v>
      </c>
      <c r="K226" s="14">
        <f t="shared" si="7"/>
        <v>543.85000000000014</v>
      </c>
      <c r="L226" s="14">
        <f>IFERROR(VLOOKUP(C226,FEVEREIRO!B:H,7,0),"")</f>
        <v>819.53</v>
      </c>
      <c r="M226" s="23" t="str">
        <f>IFERROR(VLOOKUP(C226,FÉRIAS!A:G,2,0),"")</f>
        <v/>
      </c>
    </row>
    <row r="227" spans="2:13">
      <c r="B227" s="22">
        <f t="shared" si="8"/>
        <v>219</v>
      </c>
      <c r="C227" s="22">
        <v>2420</v>
      </c>
      <c r="D227" s="36" t="str">
        <f>IFERROR(VLOOKUP(C227,SRA!B:C,2,0),"")</f>
        <v>TEREZA RAQUEL F ALMEIDA</v>
      </c>
      <c r="E227" s="22" t="str">
        <f>IFERROR(VLOOKUP(C227,SRA!B:I,8,0),"")</f>
        <v>CLT</v>
      </c>
      <c r="F227" s="35" t="s">
        <v>607</v>
      </c>
      <c r="G227" s="22" t="str">
        <f>IFERROR(VLOOKUP(VLOOKUP(C227,SRA!B:F,5,0),FUNÇÃO!A:B,2,0),"")</f>
        <v>FARMACEUTICO IND</v>
      </c>
      <c r="H227" s="14">
        <f>IFERROR(VLOOKUP(C227,SRA!B:T,18,0),"")</f>
        <v>4656.5600000000004</v>
      </c>
      <c r="I227" s="14">
        <f>IFERROR(VLOOKUP(C227,SRA!B:T,19,0),"")</f>
        <v>5739.47</v>
      </c>
      <c r="J227" s="14">
        <f>IFERROR(VLOOKUP(C227,FEVEREIRO!B:F,3,0),"")</f>
        <v>10666.33</v>
      </c>
      <c r="K227" s="14">
        <f t="shared" si="7"/>
        <v>2510.8799999999992</v>
      </c>
      <c r="L227" s="14">
        <f>IFERROR(VLOOKUP(C227,FEVEREIRO!B:H,7,0),"")</f>
        <v>8155.4500000000007</v>
      </c>
      <c r="M227" s="23" t="str">
        <f>IFERROR(VLOOKUP(C227,FÉRIAS!A:G,2,0),"")</f>
        <v/>
      </c>
    </row>
    <row r="228" spans="2:13">
      <c r="B228" s="22">
        <f t="shared" si="8"/>
        <v>220</v>
      </c>
      <c r="C228" s="22">
        <v>2421</v>
      </c>
      <c r="D228" s="36" t="str">
        <f>IFERROR(VLOOKUP(C228,SRA!B:C,2,0),"")</f>
        <v>ANA CLAUDIA NUNES DE MOURA</v>
      </c>
      <c r="E228" s="22" t="str">
        <f>IFERROR(VLOOKUP(C228,SRA!B:I,8,0),"")</f>
        <v>CLT</v>
      </c>
      <c r="F228" s="35" t="s">
        <v>607</v>
      </c>
      <c r="G228" s="22" t="str">
        <f>IFERROR(VLOOKUP(VLOOKUP(C228,SRA!B:F,5,0),FUNÇÃO!A:B,2,0),"")</f>
        <v>ANALISTA EM RH</v>
      </c>
      <c r="H228" s="14">
        <f>IFERROR(VLOOKUP(C228,SRA!B:T,18,0),"")</f>
        <v>2949.24</v>
      </c>
      <c r="I228" s="14">
        <f>IFERROR(VLOOKUP(C228,SRA!B:T,19,0),"")</f>
        <v>1993.92</v>
      </c>
      <c r="J228" s="14">
        <f>IFERROR(VLOOKUP(C228,FEVEREIRO!B:F,3,0),"")</f>
        <v>5053.01</v>
      </c>
      <c r="K228" s="14">
        <f t="shared" si="7"/>
        <v>1443.5100000000002</v>
      </c>
      <c r="L228" s="14">
        <f>IFERROR(VLOOKUP(C228,FEVEREIRO!B:H,7,0),"")</f>
        <v>3609.5</v>
      </c>
      <c r="M228" s="23" t="str">
        <f>IFERROR(VLOOKUP(C228,FÉRIAS!A:G,2,0),"")</f>
        <v/>
      </c>
    </row>
    <row r="229" spans="2:13">
      <c r="B229" s="22">
        <f t="shared" si="8"/>
        <v>221</v>
      </c>
      <c r="C229" s="22">
        <v>2437</v>
      </c>
      <c r="D229" s="36" t="str">
        <f>IFERROR(VLOOKUP(C229,SRA!B:C,2,0),"")</f>
        <v>CLAUDILENE DE LIMA</v>
      </c>
      <c r="E229" s="22" t="str">
        <f>IFERROR(VLOOKUP(C229,SRA!B:I,8,0),"")</f>
        <v>CLT</v>
      </c>
      <c r="F229" s="35" t="s">
        <v>607</v>
      </c>
      <c r="G229" s="22" t="str">
        <f>IFERROR(VLOOKUP(VLOOKUP(C229,SRA!B:F,5,0),FUNÇÃO!A:B,2,0),"")</f>
        <v>TEC.EM QUALIDADE</v>
      </c>
      <c r="H229" s="14">
        <f>IFERROR(VLOOKUP(C229,SRA!B:T,18,0),"")</f>
        <v>1537.47</v>
      </c>
      <c r="I229" s="14">
        <f>IFERROR(VLOOKUP(C229,SRA!B:T,19,0),"")</f>
        <v>0</v>
      </c>
      <c r="J229" s="14">
        <f>IFERROR(VLOOKUP(C229,FEVEREIRO!B:F,3,0),"")</f>
        <v>1537.47</v>
      </c>
      <c r="K229" s="14">
        <f t="shared" si="7"/>
        <v>395.35000000000014</v>
      </c>
      <c r="L229" s="14">
        <f>IFERROR(VLOOKUP(C229,FEVEREIRO!B:H,7,0),"")</f>
        <v>1142.1199999999999</v>
      </c>
      <c r="M229" s="23" t="str">
        <f>IFERROR(VLOOKUP(C229,FÉRIAS!A:G,2,0),"")</f>
        <v/>
      </c>
    </row>
    <row r="230" spans="2:13">
      <c r="B230" s="22">
        <f t="shared" si="8"/>
        <v>222</v>
      </c>
      <c r="C230" s="22">
        <v>2440</v>
      </c>
      <c r="D230" s="36" t="str">
        <f>IFERROR(VLOOKUP(C230,SRA!B:C,2,0),"")</f>
        <v>ELIANE MOREIRA DE SOUZA</v>
      </c>
      <c r="E230" s="22" t="str">
        <f>IFERROR(VLOOKUP(C230,SRA!B:I,8,0),"")</f>
        <v>CLT</v>
      </c>
      <c r="F230" s="35" t="s">
        <v>607</v>
      </c>
      <c r="G230" s="22" t="str">
        <f>IFERROR(VLOOKUP(VLOOKUP(C230,SRA!B:F,5,0),FUNÇÃO!A:B,2,0),"")</f>
        <v>OP. DE PROD. IND.</v>
      </c>
      <c r="H230" s="14">
        <f>IFERROR(VLOOKUP(C230,SRA!B:T,18,0),"")</f>
        <v>1333.73</v>
      </c>
      <c r="I230" s="14">
        <f>IFERROR(VLOOKUP(C230,SRA!B:T,19,0),"")</f>
        <v>1107.73</v>
      </c>
      <c r="J230" s="14">
        <f>IFERROR(VLOOKUP(C230,FEVEREIRO!B:F,3,0),"")</f>
        <v>2447.0100000000002</v>
      </c>
      <c r="K230" s="14">
        <f t="shared" si="7"/>
        <v>562.22000000000025</v>
      </c>
      <c r="L230" s="14">
        <f>IFERROR(VLOOKUP(C230,FEVEREIRO!B:H,7,0),"")</f>
        <v>1884.79</v>
      </c>
      <c r="M230" s="23" t="str">
        <f>IFERROR(VLOOKUP(C230,FÉRIAS!A:G,2,0),"")</f>
        <v/>
      </c>
    </row>
    <row r="231" spans="2:13">
      <c r="B231" s="22">
        <f t="shared" si="8"/>
        <v>223</v>
      </c>
      <c r="C231" s="22">
        <v>2441</v>
      </c>
      <c r="D231" s="36" t="str">
        <f>IFERROR(VLOOKUP(C231,SRA!B:C,2,0),"")</f>
        <v>ERIC JOSE SILVA VELOZO</v>
      </c>
      <c r="E231" s="22" t="str">
        <f>IFERROR(VLOOKUP(C231,SRA!B:I,8,0),"")</f>
        <v>CLT</v>
      </c>
      <c r="F231" s="35" t="s">
        <v>607</v>
      </c>
      <c r="G231" s="22" t="str">
        <f>IFERROR(VLOOKUP(VLOOKUP(C231,SRA!B:F,5,0),FUNÇÃO!A:B,2,0),"")</f>
        <v>OP. DE PROD. IND.</v>
      </c>
      <c r="H231" s="14">
        <f>IFERROR(VLOOKUP(C231,SRA!B:T,18,0),"")</f>
        <v>1470.45</v>
      </c>
      <c r="I231" s="14">
        <f>IFERROR(VLOOKUP(C231,SRA!B:T,19,0),"")</f>
        <v>0</v>
      </c>
      <c r="J231" s="14">
        <f>IFERROR(VLOOKUP(C231,FEVEREIRO!B:F,3,0),"")</f>
        <v>2026.29</v>
      </c>
      <c r="K231" s="14">
        <f t="shared" si="7"/>
        <v>530.02</v>
      </c>
      <c r="L231" s="14">
        <f>IFERROR(VLOOKUP(C231,FEVEREIRO!B:H,7,0),"")</f>
        <v>1496.27</v>
      </c>
      <c r="M231" s="23" t="str">
        <f>IFERROR(VLOOKUP(C231,FÉRIAS!A:G,2,0),"")</f>
        <v/>
      </c>
    </row>
    <row r="232" spans="2:13">
      <c r="B232" s="22">
        <f t="shared" si="8"/>
        <v>224</v>
      </c>
      <c r="C232" s="22">
        <v>2443</v>
      </c>
      <c r="D232" s="36" t="str">
        <f>IFERROR(VLOOKUP(C232,SRA!B:C,2,0),"")</f>
        <v>GEYZA JANAINA FERREIRA DE LIMA</v>
      </c>
      <c r="E232" s="22" t="str">
        <f>IFERROR(VLOOKUP(C232,SRA!B:I,8,0),"")</f>
        <v>CLT</v>
      </c>
      <c r="F232" s="35" t="s">
        <v>607</v>
      </c>
      <c r="G232" s="22" t="str">
        <f>IFERROR(VLOOKUP(VLOOKUP(C232,SRA!B:F,5,0),FUNÇÃO!A:B,2,0),"")</f>
        <v>OP. DE PROD. IND.</v>
      </c>
      <c r="H232" s="14">
        <f>IFERROR(VLOOKUP(C232,SRA!B:T,18,0),"")</f>
        <v>1333.73</v>
      </c>
      <c r="I232" s="14">
        <f>IFERROR(VLOOKUP(C232,SRA!B:T,19,0),"")</f>
        <v>0</v>
      </c>
      <c r="J232" s="14">
        <f>IFERROR(VLOOKUP(C232,FEVEREIRO!B:F,3,0),"")</f>
        <v>1655.3</v>
      </c>
      <c r="K232" s="14">
        <f t="shared" si="7"/>
        <v>359.78</v>
      </c>
      <c r="L232" s="14">
        <f>IFERROR(VLOOKUP(C232,FEVEREIRO!B:H,7,0),"")</f>
        <v>1295.52</v>
      </c>
      <c r="M232" s="23" t="str">
        <f>IFERROR(VLOOKUP(C232,FÉRIAS!A:G,2,0),"")</f>
        <v/>
      </c>
    </row>
    <row r="233" spans="2:13">
      <c r="B233" s="22">
        <f t="shared" si="8"/>
        <v>225</v>
      </c>
      <c r="C233" s="22">
        <v>2448</v>
      </c>
      <c r="D233" s="36" t="str">
        <f>IFERROR(VLOOKUP(C233,SRA!B:C,2,0),"")</f>
        <v>JULIO CESAR DA SILVA</v>
      </c>
      <c r="E233" s="22" t="str">
        <f>IFERROR(VLOOKUP(C233,SRA!B:I,8,0),"")</f>
        <v>CLT</v>
      </c>
      <c r="F233" s="35" t="s">
        <v>607</v>
      </c>
      <c r="G233" s="22" t="str">
        <f>IFERROR(VLOOKUP(VLOOKUP(C233,SRA!B:F,5,0),FUNÇÃO!A:B,2,0),"")</f>
        <v>OP. DE PROD. IND.</v>
      </c>
      <c r="H233" s="14">
        <f>IFERROR(VLOOKUP(C233,SRA!B:T,18,0),"")</f>
        <v>1333.73</v>
      </c>
      <c r="I233" s="14">
        <f>IFERROR(VLOOKUP(C233,SRA!B:T,19,0),"")</f>
        <v>1107.73</v>
      </c>
      <c r="J233" s="14">
        <f>IFERROR(VLOOKUP(C233,FEVEREIRO!B:F,3,0),"")</f>
        <v>2441.46</v>
      </c>
      <c r="K233" s="14">
        <f t="shared" si="7"/>
        <v>657.69</v>
      </c>
      <c r="L233" s="14">
        <f>IFERROR(VLOOKUP(C233,FEVEREIRO!B:H,7,0),"")</f>
        <v>1783.77</v>
      </c>
      <c r="M233" s="23" t="str">
        <f>IFERROR(VLOOKUP(C233,FÉRIAS!A:G,2,0),"")</f>
        <v/>
      </c>
    </row>
    <row r="234" spans="2:13">
      <c r="B234" s="22">
        <f t="shared" si="8"/>
        <v>226</v>
      </c>
      <c r="C234" s="22">
        <v>2451</v>
      </c>
      <c r="D234" s="36" t="str">
        <f>IFERROR(VLOOKUP(C234,SRA!B:C,2,0),"")</f>
        <v>MANUELLA BOMFIM DA SILVA</v>
      </c>
      <c r="E234" s="22" t="str">
        <f>IFERROR(VLOOKUP(C234,SRA!B:I,8,0),"")</f>
        <v>CLT</v>
      </c>
      <c r="F234" s="35" t="s">
        <v>607</v>
      </c>
      <c r="G234" s="22" t="str">
        <f>IFERROR(VLOOKUP(VLOOKUP(C234,SRA!B:F,5,0),FUNÇÃO!A:B,2,0),"")</f>
        <v>OP. DE PROD. IND.</v>
      </c>
      <c r="H234" s="14">
        <f>IFERROR(VLOOKUP(C234,SRA!B:T,18,0),"")</f>
        <v>1333.73</v>
      </c>
      <c r="I234" s="14">
        <f>IFERROR(VLOOKUP(C234,SRA!B:T,19,0),"")</f>
        <v>0</v>
      </c>
      <c r="J234" s="14">
        <f>IFERROR(VLOOKUP(C234,FEVEREIRO!B:F,3,0),"")</f>
        <v>1385</v>
      </c>
      <c r="K234" s="14">
        <f t="shared" si="7"/>
        <v>219.69999999999982</v>
      </c>
      <c r="L234" s="14">
        <f>IFERROR(VLOOKUP(C234,FEVEREIRO!B:H,7,0),"")</f>
        <v>1165.3000000000002</v>
      </c>
      <c r="M234" s="23" t="str">
        <f>IFERROR(VLOOKUP(C234,FÉRIAS!A:G,2,0),"")</f>
        <v/>
      </c>
    </row>
    <row r="235" spans="2:13">
      <c r="B235" s="22">
        <f t="shared" si="8"/>
        <v>227</v>
      </c>
      <c r="C235" s="22">
        <v>2460</v>
      </c>
      <c r="D235" s="36" t="str">
        <f>IFERROR(VLOOKUP(C235,SRA!B:C,2,0),"")</f>
        <v>VIVIANE OLIMPIO DOS SANTOS</v>
      </c>
      <c r="E235" s="22" t="str">
        <f>IFERROR(VLOOKUP(C235,SRA!B:I,8,0),"")</f>
        <v>CLT</v>
      </c>
      <c r="F235" s="35" t="s">
        <v>608</v>
      </c>
      <c r="G235" s="22" t="str">
        <f>IFERROR(VLOOKUP(VLOOKUP(C235,SRA!B:F,5,0),FUNÇÃO!A:B,2,0),"")</f>
        <v>OP. DE PROD. IND.</v>
      </c>
      <c r="H235" s="14">
        <f>IFERROR(VLOOKUP(C235,SRA!B:T,18,0),"")</f>
        <v>1333.73</v>
      </c>
      <c r="I235" s="14">
        <f>IFERROR(VLOOKUP(C235,SRA!B:T,19,0),"")</f>
        <v>0</v>
      </c>
      <c r="J235" s="14">
        <f>IFERROR(VLOOKUP(C235,FEVEREIRO!B:F,3,0),"")</f>
        <v>50.36</v>
      </c>
      <c r="K235" s="14">
        <f t="shared" si="7"/>
        <v>50.36</v>
      </c>
      <c r="L235" s="14">
        <f>IFERROR(VLOOKUP(C235,FEVEREIRO!B:H,7,0),"")</f>
        <v>0</v>
      </c>
      <c r="M235" s="23" t="str">
        <f>IFERROR(VLOOKUP(C235,FÉRIAS!A:G,2,0),"")</f>
        <v/>
      </c>
    </row>
    <row r="236" spans="2:13">
      <c r="B236" s="22">
        <f t="shared" si="8"/>
        <v>228</v>
      </c>
      <c r="C236" s="22">
        <v>2468</v>
      </c>
      <c r="D236" s="36" t="str">
        <f>IFERROR(VLOOKUP(C236,SRA!B:C,2,0),"")</f>
        <v>ANA GERTRUDES DE A F GUERRA</v>
      </c>
      <c r="E236" s="22" t="str">
        <f>IFERROR(VLOOKUP(C236,SRA!B:I,8,0),"")</f>
        <v>CLT</v>
      </c>
      <c r="F236" s="35" t="s">
        <v>607</v>
      </c>
      <c r="G236" s="22" t="str">
        <f>IFERROR(VLOOKUP(VLOOKUP(C236,SRA!B:F,5,0),FUNÇÃO!A:B,2,0),"")</f>
        <v>TEC. EM ADM. E FI</v>
      </c>
      <c r="H236" s="14">
        <f>IFERROR(VLOOKUP(C236,SRA!B:T,18,0),"")</f>
        <v>1614.36</v>
      </c>
      <c r="I236" s="14">
        <f>IFERROR(VLOOKUP(C236,SRA!B:T,19,0),"")</f>
        <v>4993.92</v>
      </c>
      <c r="J236" s="14">
        <f>IFERROR(VLOOKUP(C236,FEVEREIRO!B:F,3,0),"")</f>
        <v>6878.58</v>
      </c>
      <c r="K236" s="14">
        <f t="shared" si="7"/>
        <v>2740.0199999999995</v>
      </c>
      <c r="L236" s="14">
        <f>IFERROR(VLOOKUP(C236,FEVEREIRO!B:H,7,0),"")</f>
        <v>4138.5600000000004</v>
      </c>
      <c r="M236" s="23" t="str">
        <f>IFERROR(VLOOKUP(C236,FÉRIAS!A:G,2,0),"")</f>
        <v/>
      </c>
    </row>
    <row r="237" spans="2:13">
      <c r="B237" s="22">
        <f t="shared" si="8"/>
        <v>229</v>
      </c>
      <c r="C237" s="22">
        <v>2474</v>
      </c>
      <c r="D237" s="36" t="str">
        <f>IFERROR(VLOOKUP(C237,SRA!B:C,2,0),"")</f>
        <v>MARIA ROSEANE DOS A CLEMENTINO</v>
      </c>
      <c r="E237" s="22" t="str">
        <f>IFERROR(VLOOKUP(C237,SRA!B:I,8,0),"")</f>
        <v>CLT</v>
      </c>
      <c r="F237" s="35" t="s">
        <v>607</v>
      </c>
      <c r="G237" s="22" t="str">
        <f>IFERROR(VLOOKUP(VLOOKUP(C237,SRA!B:F,5,0),FUNÇÃO!A:B,2,0),"")</f>
        <v>FARMACEUTICO IND</v>
      </c>
      <c r="H237" s="14">
        <f>IFERROR(VLOOKUP(C237,SRA!B:T,18,0),"")</f>
        <v>4656.5600000000004</v>
      </c>
      <c r="I237" s="14">
        <f>IFERROR(VLOOKUP(C237,SRA!B:T,19,0),"")</f>
        <v>6245.89</v>
      </c>
      <c r="J237" s="14">
        <f>IFERROR(VLOOKUP(C237,FEVEREIRO!B:F,3,0),"")</f>
        <v>11172.75</v>
      </c>
      <c r="K237" s="14">
        <f t="shared" si="7"/>
        <v>3121.6000000000004</v>
      </c>
      <c r="L237" s="14">
        <f>IFERROR(VLOOKUP(C237,FEVEREIRO!B:H,7,0),"")</f>
        <v>8051.15</v>
      </c>
      <c r="M237" s="23" t="str">
        <f>IFERROR(VLOOKUP(C237,FÉRIAS!A:G,2,0),"")</f>
        <v/>
      </c>
    </row>
    <row r="238" spans="2:13">
      <c r="B238" s="22">
        <f t="shared" si="8"/>
        <v>230</v>
      </c>
      <c r="C238" s="22">
        <v>2478</v>
      </c>
      <c r="D238" s="36" t="str">
        <f>IFERROR(VLOOKUP(C238,SRA!B:C,2,0),"")</f>
        <v>ROGERIO MOURA VIEIRA</v>
      </c>
      <c r="E238" s="22" t="str">
        <f>IFERROR(VLOOKUP(C238,SRA!B:I,8,0),"")</f>
        <v>CLT</v>
      </c>
      <c r="F238" s="35" t="s">
        <v>607</v>
      </c>
      <c r="G238" s="22" t="str">
        <f>IFERROR(VLOOKUP(VLOOKUP(C238,SRA!B:F,5,0),FUNÇÃO!A:B,2,0),"")</f>
        <v>ANA ASS FARMACEUT</v>
      </c>
      <c r="H238" s="14">
        <f>IFERROR(VLOOKUP(C238,SRA!B:T,18,0),"")</f>
        <v>4149.8900000000003</v>
      </c>
      <c r="I238" s="14">
        <f>IFERROR(VLOOKUP(C238,SRA!B:T,19,0),"")</f>
        <v>0</v>
      </c>
      <c r="J238" s="14">
        <f>IFERROR(VLOOKUP(C238,FEVEREIRO!B:F,3,0),"")</f>
        <v>4149.8900000000003</v>
      </c>
      <c r="K238" s="14">
        <f t="shared" si="7"/>
        <v>749.20000000000027</v>
      </c>
      <c r="L238" s="14">
        <f>IFERROR(VLOOKUP(C238,FEVEREIRO!B:H,7,0),"")</f>
        <v>3400.69</v>
      </c>
      <c r="M238" s="23" t="str">
        <f>IFERROR(VLOOKUP(C238,FÉRIAS!A:G,2,0),"")</f>
        <v/>
      </c>
    </row>
    <row r="239" spans="2:13">
      <c r="B239" s="22">
        <f t="shared" si="8"/>
        <v>231</v>
      </c>
      <c r="C239" s="22">
        <v>2481</v>
      </c>
      <c r="D239" s="36" t="str">
        <f>IFERROR(VLOOKUP(C239,SRA!B:C,2,0),"")</f>
        <v>RAFAELLA MICHELLE DE L MIRANDA</v>
      </c>
      <c r="E239" s="22" t="str">
        <f>IFERROR(VLOOKUP(C239,SRA!B:I,8,0),"")</f>
        <v>CLT</v>
      </c>
      <c r="F239" s="35" t="s">
        <v>607</v>
      </c>
      <c r="G239" s="22" t="str">
        <f>IFERROR(VLOOKUP(VLOOKUP(C239,SRA!B:F,5,0),FUNÇÃO!A:B,2,0),"")</f>
        <v>ANA ASS FARMACEUT</v>
      </c>
      <c r="H239" s="14">
        <f>IFERROR(VLOOKUP(C239,SRA!B:T,18,0),"")</f>
        <v>4149.8900000000003</v>
      </c>
      <c r="I239" s="14">
        <f>IFERROR(VLOOKUP(C239,SRA!B:T,19,0),"")</f>
        <v>0</v>
      </c>
      <c r="J239" s="14">
        <f>IFERROR(VLOOKUP(C239,FEVEREIRO!B:F,3,0),"")</f>
        <v>4242.1099999999997</v>
      </c>
      <c r="K239" s="14">
        <f t="shared" si="7"/>
        <v>1251.8699999999999</v>
      </c>
      <c r="L239" s="14">
        <f>IFERROR(VLOOKUP(C239,FEVEREIRO!B:H,7,0),"")</f>
        <v>2990.24</v>
      </c>
      <c r="M239" s="23" t="str">
        <f>IFERROR(VLOOKUP(C239,FÉRIAS!A:G,2,0),"")</f>
        <v/>
      </c>
    </row>
    <row r="240" spans="2:13">
      <c r="B240" s="22">
        <f t="shared" si="8"/>
        <v>232</v>
      </c>
      <c r="C240" s="22">
        <v>2484</v>
      </c>
      <c r="D240" s="36" t="str">
        <f>IFERROR(VLOOKUP(C240,SRA!B:C,2,0),"")</f>
        <v>ARLEY ANDERSON TAVARES MOREIRA</v>
      </c>
      <c r="E240" s="22" t="str">
        <f>IFERROR(VLOOKUP(C240,SRA!B:I,8,0),"")</f>
        <v>CLT</v>
      </c>
      <c r="F240" s="35" t="s">
        <v>607</v>
      </c>
      <c r="G240" s="22" t="str">
        <f>IFERROR(VLOOKUP(VLOOKUP(C240,SRA!B:F,5,0),FUNÇÃO!A:B,2,0),"")</f>
        <v>ANA ASS FARMACEUT</v>
      </c>
      <c r="H240" s="14">
        <f>IFERROR(VLOOKUP(C240,SRA!B:T,18,0),"")</f>
        <v>4357.38</v>
      </c>
      <c r="I240" s="14">
        <f>IFERROR(VLOOKUP(C240,SRA!B:T,19,0),"")</f>
        <v>0</v>
      </c>
      <c r="J240" s="14">
        <f>IFERROR(VLOOKUP(C240,FEVEREIRO!B:F,3,0),"")</f>
        <v>4627.68</v>
      </c>
      <c r="K240" s="14">
        <f t="shared" si="7"/>
        <v>1161.75</v>
      </c>
      <c r="L240" s="14">
        <f>IFERROR(VLOOKUP(C240,FEVEREIRO!B:H,7,0),"")</f>
        <v>3465.9300000000003</v>
      </c>
      <c r="M240" s="23" t="str">
        <f>IFERROR(VLOOKUP(C240,FÉRIAS!A:G,2,0),"")</f>
        <v/>
      </c>
    </row>
    <row r="241" spans="2:13">
      <c r="B241" s="22">
        <f t="shared" si="8"/>
        <v>233</v>
      </c>
      <c r="C241" s="22">
        <v>2490</v>
      </c>
      <c r="D241" s="36" t="str">
        <f>IFERROR(VLOOKUP(C241,SRA!B:C,2,0),"")</f>
        <v>PAULO EDUARDO SANTOS FERREIRA</v>
      </c>
      <c r="E241" s="22" t="str">
        <f>IFERROR(VLOOKUP(C241,SRA!B:I,8,0),"")</f>
        <v>CLT</v>
      </c>
      <c r="F241" s="35" t="s">
        <v>607</v>
      </c>
      <c r="G241" s="22" t="str">
        <f>IFERROR(VLOOKUP(VLOOKUP(C241,SRA!B:F,5,0),FUNÇÃO!A:B,2,0),"")</f>
        <v>TEC. EM ADM. E FI</v>
      </c>
      <c r="H241" s="14">
        <f>IFERROR(VLOOKUP(C241,SRA!B:T,18,0),"")</f>
        <v>1614.36</v>
      </c>
      <c r="I241" s="14">
        <f>IFERROR(VLOOKUP(C241,SRA!B:T,19,0),"")</f>
        <v>708.95</v>
      </c>
      <c r="J241" s="14">
        <f>IFERROR(VLOOKUP(C241,FEVEREIRO!B:F,3,0),"")</f>
        <v>2323.31</v>
      </c>
      <c r="K241" s="14">
        <f t="shared" si="7"/>
        <v>405.05000000000018</v>
      </c>
      <c r="L241" s="14">
        <f>IFERROR(VLOOKUP(C241,FEVEREIRO!B:H,7,0),"")</f>
        <v>1918.2599999999998</v>
      </c>
      <c r="M241" s="23" t="str">
        <f>IFERROR(VLOOKUP(C241,FÉRIAS!A:G,2,0),"")</f>
        <v/>
      </c>
    </row>
    <row r="242" spans="2:13">
      <c r="B242" s="22">
        <f t="shared" si="8"/>
        <v>234</v>
      </c>
      <c r="C242" s="22">
        <v>2493</v>
      </c>
      <c r="D242" s="36" t="str">
        <f>IFERROR(VLOOKUP(C242,SRA!B:C,2,0),"")</f>
        <v>CRISTIANE R  DE O  GONCALVES</v>
      </c>
      <c r="E242" s="22" t="str">
        <f>IFERROR(VLOOKUP(C242,SRA!B:I,8,0),"")</f>
        <v>CLT</v>
      </c>
      <c r="F242" s="35" t="s">
        <v>607</v>
      </c>
      <c r="G242" s="22" t="str">
        <f>IFERROR(VLOOKUP(VLOOKUP(C242,SRA!B:F,5,0),FUNÇÃO!A:B,2,0),"")</f>
        <v>TEC. EM ADM. E FI</v>
      </c>
      <c r="H242" s="14">
        <f>IFERROR(VLOOKUP(C242,SRA!B:T,18,0),"")</f>
        <v>1614.36</v>
      </c>
      <c r="I242" s="14">
        <f>IFERROR(VLOOKUP(C242,SRA!B:T,19,0),"")</f>
        <v>1993.92</v>
      </c>
      <c r="J242" s="14">
        <f>IFERROR(VLOOKUP(C242,FEVEREIRO!B:F,3,0),"")</f>
        <v>3608.28</v>
      </c>
      <c r="K242" s="14">
        <f t="shared" si="7"/>
        <v>1075.5700000000002</v>
      </c>
      <c r="L242" s="14">
        <f>IFERROR(VLOOKUP(C242,FEVEREIRO!B:H,7,0),"")</f>
        <v>2532.71</v>
      </c>
      <c r="M242" s="23" t="str">
        <f>IFERROR(VLOOKUP(C242,FÉRIAS!A:G,2,0),"")</f>
        <v/>
      </c>
    </row>
    <row r="243" spans="2:13">
      <c r="B243" s="22">
        <f t="shared" si="8"/>
        <v>235</v>
      </c>
      <c r="C243" s="22">
        <v>2498</v>
      </c>
      <c r="D243" s="36" t="str">
        <f>IFERROR(VLOOKUP(C243,SRA!B:C,2,0),"")</f>
        <v>TEREZINHA DE J  DE L  M  NETA</v>
      </c>
      <c r="E243" s="22" t="str">
        <f>IFERROR(VLOOKUP(C243,SRA!B:I,8,0),"")</f>
        <v>CLT</v>
      </c>
      <c r="F243" s="35" t="s">
        <v>607</v>
      </c>
      <c r="G243" s="22" t="str">
        <f>IFERROR(VLOOKUP(VLOOKUP(C243,SRA!B:F,5,0),FUNÇÃO!A:B,2,0),"")</f>
        <v>TEC. EM OPTICA</v>
      </c>
      <c r="H243" s="14">
        <f>IFERROR(VLOOKUP(C243,SRA!B:T,18,0),"")</f>
        <v>1537.47</v>
      </c>
      <c r="I243" s="14">
        <f>IFERROR(VLOOKUP(C243,SRA!B:T,19,0),"")</f>
        <v>0</v>
      </c>
      <c r="J243" s="14">
        <f>IFERROR(VLOOKUP(C243,FEVEREIRO!B:F,3,0),"")</f>
        <v>1807.77</v>
      </c>
      <c r="K243" s="14">
        <f t="shared" si="7"/>
        <v>485.67000000000007</v>
      </c>
      <c r="L243" s="14">
        <f>IFERROR(VLOOKUP(C243,FEVEREIRO!B:H,7,0),"")</f>
        <v>1322.1</v>
      </c>
      <c r="M243" s="23" t="str">
        <f>IFERROR(VLOOKUP(C243,FÉRIAS!A:G,2,0),"")</f>
        <v/>
      </c>
    </row>
    <row r="244" spans="2:13">
      <c r="B244" s="22">
        <f t="shared" si="8"/>
        <v>236</v>
      </c>
      <c r="C244" s="22">
        <v>2502</v>
      </c>
      <c r="D244" s="36" t="str">
        <f>IFERROR(VLOOKUP(C244,SRA!B:C,2,0),"")</f>
        <v>PAULO ROBERTO DA SILVA CUNHA</v>
      </c>
      <c r="E244" s="22" t="str">
        <f>IFERROR(VLOOKUP(C244,SRA!B:I,8,0),"")</f>
        <v>CLT</v>
      </c>
      <c r="F244" s="35" t="s">
        <v>607</v>
      </c>
      <c r="G244" s="22" t="str">
        <f>IFERROR(VLOOKUP(VLOOKUP(C244,SRA!B:F,5,0),FUNÇÃO!A:B,2,0),"")</f>
        <v>TEC. EM OPTICA</v>
      </c>
      <c r="H244" s="14">
        <f>IFERROR(VLOOKUP(C244,SRA!B:T,18,0),"")</f>
        <v>1537.47</v>
      </c>
      <c r="I244" s="14">
        <f>IFERROR(VLOOKUP(C244,SRA!B:T,19,0),"")</f>
        <v>0</v>
      </c>
      <c r="J244" s="14">
        <f>IFERROR(VLOOKUP(C244,FEVEREIRO!B:F,3,0),"")</f>
        <v>1537.47</v>
      </c>
      <c r="K244" s="14">
        <f t="shared" si="7"/>
        <v>701.26</v>
      </c>
      <c r="L244" s="14">
        <f>IFERROR(VLOOKUP(C244,FEVEREIRO!B:H,7,0),"")</f>
        <v>836.21</v>
      </c>
      <c r="M244" s="23" t="str">
        <f>IFERROR(VLOOKUP(C244,FÉRIAS!A:G,2,0),"")</f>
        <v/>
      </c>
    </row>
    <row r="245" spans="2:13">
      <c r="B245" s="22">
        <f t="shared" si="8"/>
        <v>237</v>
      </c>
      <c r="C245" s="22">
        <v>2503</v>
      </c>
      <c r="D245" s="36" t="str">
        <f>IFERROR(VLOOKUP(C245,SRA!B:C,2,0),"")</f>
        <v>TACIZO LUIZ PEREIRA DA SILVA</v>
      </c>
      <c r="E245" s="22" t="str">
        <f>IFERROR(VLOOKUP(C245,SRA!B:I,8,0),"")</f>
        <v>CLT</v>
      </c>
      <c r="F245" s="35" t="s">
        <v>607</v>
      </c>
      <c r="G245" s="22" t="str">
        <f>IFERROR(VLOOKUP(VLOOKUP(C245,SRA!B:F,5,0),FUNÇÃO!A:B,2,0),"")</f>
        <v>ANA ASS FARMACEUT</v>
      </c>
      <c r="H245" s="14">
        <f>IFERROR(VLOOKUP(C245,SRA!B:T,18,0),"")</f>
        <v>4149.8900000000003</v>
      </c>
      <c r="I245" s="14">
        <f>IFERROR(VLOOKUP(C245,SRA!B:T,19,0),"")</f>
        <v>0</v>
      </c>
      <c r="J245" s="14">
        <f>IFERROR(VLOOKUP(C245,FEVEREIRO!B:F,3,0),"")</f>
        <v>4149.8900000000003</v>
      </c>
      <c r="K245" s="14">
        <f t="shared" si="7"/>
        <v>1074.6600000000003</v>
      </c>
      <c r="L245" s="14">
        <f>IFERROR(VLOOKUP(C245,FEVEREIRO!B:H,7,0),"")</f>
        <v>3075.23</v>
      </c>
      <c r="M245" s="23" t="str">
        <f>IFERROR(VLOOKUP(C245,FÉRIAS!A:G,2,0),"")</f>
        <v/>
      </c>
    </row>
    <row r="246" spans="2:13">
      <c r="B246" s="22">
        <f t="shared" si="8"/>
        <v>238</v>
      </c>
      <c r="C246" s="22">
        <v>2512</v>
      </c>
      <c r="D246" s="36" t="str">
        <f>IFERROR(VLOOKUP(C246,SRA!B:C,2,0),"")</f>
        <v>JOSENILDO JOSE TORRES</v>
      </c>
      <c r="E246" s="22" t="str">
        <f>IFERROR(VLOOKUP(C246,SRA!B:I,8,0),"")</f>
        <v>CLT</v>
      </c>
      <c r="F246" s="35" t="s">
        <v>607</v>
      </c>
      <c r="G246" s="22" t="str">
        <f>IFERROR(VLOOKUP(VLOOKUP(C246,SRA!B:F,5,0),FUNÇÃO!A:B,2,0),"")</f>
        <v>ANA ASS FARMACEUT</v>
      </c>
      <c r="H246" s="14">
        <f>IFERROR(VLOOKUP(C246,SRA!B:T,18,0),"")</f>
        <v>4149.8900000000003</v>
      </c>
      <c r="I246" s="14">
        <f>IFERROR(VLOOKUP(C246,SRA!B:T,19,0),"")</f>
        <v>0</v>
      </c>
      <c r="J246" s="14">
        <f>IFERROR(VLOOKUP(C246,FEVEREIRO!B:F,3,0),"")</f>
        <v>4149.8900000000003</v>
      </c>
      <c r="K246" s="14">
        <f t="shared" si="7"/>
        <v>926.32000000000062</v>
      </c>
      <c r="L246" s="14">
        <f>IFERROR(VLOOKUP(C246,FEVEREIRO!B:H,7,0),"")</f>
        <v>3223.5699999999997</v>
      </c>
      <c r="M246" s="23" t="str">
        <f>IFERROR(VLOOKUP(C246,FÉRIAS!A:G,2,0),"")</f>
        <v/>
      </c>
    </row>
    <row r="247" spans="2:13">
      <c r="B247" s="22">
        <f t="shared" si="8"/>
        <v>239</v>
      </c>
      <c r="C247" s="22">
        <v>2513</v>
      </c>
      <c r="D247" s="36" t="str">
        <f>IFERROR(VLOOKUP(C247,SRA!B:C,2,0),"")</f>
        <v>DENILSON DE SANTANA NEVES</v>
      </c>
      <c r="E247" s="22" t="str">
        <f>IFERROR(VLOOKUP(C247,SRA!B:I,8,0),"")</f>
        <v>CLT</v>
      </c>
      <c r="F247" s="35" t="s">
        <v>607</v>
      </c>
      <c r="G247" s="22" t="str">
        <f>IFERROR(VLOOKUP(VLOOKUP(C247,SRA!B:F,5,0),FUNÇÃO!A:B,2,0),"")</f>
        <v>TEC. EM ADM. E FI</v>
      </c>
      <c r="H247" s="14">
        <f>IFERROR(VLOOKUP(C247,SRA!B:T,18,0),"")</f>
        <v>1614.36</v>
      </c>
      <c r="I247" s="14">
        <f>IFERROR(VLOOKUP(C247,SRA!B:T,19,0),"")</f>
        <v>930.5</v>
      </c>
      <c r="J247" s="14">
        <f>IFERROR(VLOOKUP(C247,FEVEREIRO!B:F,3,0),"")</f>
        <v>2544.86</v>
      </c>
      <c r="K247" s="14">
        <f t="shared" si="7"/>
        <v>699.1400000000001</v>
      </c>
      <c r="L247" s="14">
        <f>IFERROR(VLOOKUP(C247,FEVEREIRO!B:H,7,0),"")</f>
        <v>1845.72</v>
      </c>
      <c r="M247" s="23" t="str">
        <f>IFERROR(VLOOKUP(C247,FÉRIAS!A:G,2,0),"")</f>
        <v/>
      </c>
    </row>
    <row r="248" spans="2:13">
      <c r="B248" s="22">
        <f t="shared" si="8"/>
        <v>240</v>
      </c>
      <c r="C248" s="22">
        <v>2514</v>
      </c>
      <c r="D248" s="36" t="str">
        <f>IFERROR(VLOOKUP(C248,SRA!B:C,2,0),"")</f>
        <v>JULIANA CAVALCANTI DE SOUSA</v>
      </c>
      <c r="E248" s="22" t="str">
        <f>IFERROR(VLOOKUP(C248,SRA!B:I,8,0),"")</f>
        <v>CLT</v>
      </c>
      <c r="F248" s="35" t="s">
        <v>607</v>
      </c>
      <c r="G248" s="22" t="str">
        <f>IFERROR(VLOOKUP(VLOOKUP(C248,SRA!B:F,5,0),FUNÇÃO!A:B,2,0),"")</f>
        <v>TEC. EM ADM. E FI</v>
      </c>
      <c r="H248" s="14">
        <f>IFERROR(VLOOKUP(C248,SRA!B:T,18,0),"")</f>
        <v>1614.37</v>
      </c>
      <c r="I248" s="14">
        <f>IFERROR(VLOOKUP(C248,SRA!B:T,19,0),"")</f>
        <v>0</v>
      </c>
      <c r="J248" s="14">
        <f>IFERROR(VLOOKUP(C248,FEVEREIRO!B:F,3,0),"")</f>
        <v>1614.37</v>
      </c>
      <c r="K248" s="14">
        <f t="shared" si="7"/>
        <v>500.54999999999995</v>
      </c>
      <c r="L248" s="14">
        <f>IFERROR(VLOOKUP(C248,FEVEREIRO!B:H,7,0),"")</f>
        <v>1113.82</v>
      </c>
      <c r="M248" s="23" t="str">
        <f>IFERROR(VLOOKUP(C248,FÉRIAS!A:G,2,0),"")</f>
        <v/>
      </c>
    </row>
    <row r="249" spans="2:13">
      <c r="B249" s="22">
        <f t="shared" si="8"/>
        <v>241</v>
      </c>
      <c r="C249" s="22">
        <v>2518</v>
      </c>
      <c r="D249" s="36" t="str">
        <f>IFERROR(VLOOKUP(C249,SRA!B:C,2,0),"")</f>
        <v>ROSA MARIA BARROS VALOES</v>
      </c>
      <c r="E249" s="22" t="str">
        <f>IFERROR(VLOOKUP(C249,SRA!B:I,8,0),"")</f>
        <v>CLT</v>
      </c>
      <c r="F249" s="35" t="s">
        <v>607</v>
      </c>
      <c r="G249" s="22" t="str">
        <f>IFERROR(VLOOKUP(VLOOKUP(C249,SRA!B:F,5,0),FUNÇÃO!A:B,2,0),"")</f>
        <v>TEC. EM ADM. E FI</v>
      </c>
      <c r="H249" s="14">
        <f>IFERROR(VLOOKUP(C249,SRA!B:T,18,0),"")</f>
        <v>1614.36</v>
      </c>
      <c r="I249" s="14">
        <f>IFERROR(VLOOKUP(C249,SRA!B:T,19,0),"")</f>
        <v>174.95</v>
      </c>
      <c r="J249" s="14">
        <f>IFERROR(VLOOKUP(C249,FEVEREIRO!B:F,3,0),"")</f>
        <v>1789.31</v>
      </c>
      <c r="K249" s="14">
        <f t="shared" si="7"/>
        <v>181.42999999999984</v>
      </c>
      <c r="L249" s="14">
        <f>IFERROR(VLOOKUP(C249,FEVEREIRO!B:H,7,0),"")</f>
        <v>1607.88</v>
      </c>
      <c r="M249" s="23" t="str">
        <f>IFERROR(VLOOKUP(C249,FÉRIAS!A:G,2,0),"")</f>
        <v/>
      </c>
    </row>
    <row r="250" spans="2:13">
      <c r="B250" s="22">
        <f t="shared" si="8"/>
        <v>242</v>
      </c>
      <c r="C250" s="22">
        <v>2520</v>
      </c>
      <c r="D250" s="36" t="str">
        <f>IFERROR(VLOOKUP(C250,SRA!B:C,2,0),"")</f>
        <v>SELMA CRISTIANIA LIMA RORIZ</v>
      </c>
      <c r="E250" s="22" t="str">
        <f>IFERROR(VLOOKUP(C250,SRA!B:I,8,0),"")</f>
        <v>CLT</v>
      </c>
      <c r="F250" s="35" t="s">
        <v>607</v>
      </c>
      <c r="G250" s="22" t="str">
        <f>IFERROR(VLOOKUP(VLOOKUP(C250,SRA!B:F,5,0),FUNÇÃO!A:B,2,0),"")</f>
        <v>TEC. EM ADM. E FI</v>
      </c>
      <c r="H250" s="14">
        <f>IFERROR(VLOOKUP(C250,SRA!B:T,18,0),"")</f>
        <v>1614.36</v>
      </c>
      <c r="I250" s="14">
        <f>IFERROR(VLOOKUP(C250,SRA!B:T,19,0),"")</f>
        <v>174.95</v>
      </c>
      <c r="J250" s="14">
        <f>IFERROR(VLOOKUP(C250,FEVEREIRO!B:F,3,0),"")</f>
        <v>1789.31</v>
      </c>
      <c r="K250" s="14">
        <f t="shared" si="7"/>
        <v>710.69</v>
      </c>
      <c r="L250" s="14">
        <f>IFERROR(VLOOKUP(C250,FEVEREIRO!B:H,7,0),"")</f>
        <v>1078.6199999999999</v>
      </c>
      <c r="M250" s="23" t="str">
        <f>IFERROR(VLOOKUP(C250,FÉRIAS!A:G,2,0),"")</f>
        <v/>
      </c>
    </row>
    <row r="251" spans="2:13">
      <c r="B251" s="22">
        <f t="shared" si="8"/>
        <v>243</v>
      </c>
      <c r="C251" s="22">
        <v>2523</v>
      </c>
      <c r="D251" s="36" t="str">
        <f>IFERROR(VLOOKUP(C251,SRA!B:C,2,0),"")</f>
        <v>JANISSON COELHO DE VASCONCELOS</v>
      </c>
      <c r="E251" s="22" t="str">
        <f>IFERROR(VLOOKUP(C251,SRA!B:I,8,0),"")</f>
        <v>CLT</v>
      </c>
      <c r="F251" s="35" t="s">
        <v>607</v>
      </c>
      <c r="G251" s="22" t="str">
        <f>IFERROR(VLOOKUP(VLOOKUP(C251,SRA!B:F,5,0),FUNÇÃO!A:B,2,0),"")</f>
        <v>TEC. EM ADM. E FI</v>
      </c>
      <c r="H251" s="14">
        <f>IFERROR(VLOOKUP(C251,SRA!B:T,18,0),"")</f>
        <v>1614.36</v>
      </c>
      <c r="I251" s="14">
        <f>IFERROR(VLOOKUP(C251,SRA!B:T,19,0),"")</f>
        <v>174.95</v>
      </c>
      <c r="J251" s="14">
        <f>IFERROR(VLOOKUP(C251,FEVEREIRO!B:F,3,0),"")</f>
        <v>1789.31</v>
      </c>
      <c r="K251" s="14">
        <f t="shared" si="7"/>
        <v>349.63000000000011</v>
      </c>
      <c r="L251" s="14">
        <f>IFERROR(VLOOKUP(C251,FEVEREIRO!B:H,7,0),"")</f>
        <v>1439.6799999999998</v>
      </c>
      <c r="M251" s="23" t="str">
        <f>IFERROR(VLOOKUP(C251,FÉRIAS!A:G,2,0),"")</f>
        <v/>
      </c>
    </row>
    <row r="252" spans="2:13">
      <c r="B252" s="22">
        <f t="shared" si="8"/>
        <v>244</v>
      </c>
      <c r="C252" s="22">
        <v>2525</v>
      </c>
      <c r="D252" s="36" t="str">
        <f>IFERROR(VLOOKUP(C252,SRA!B:C,2,0),"")</f>
        <v>FABIANE TAVARES DE SOUZA</v>
      </c>
      <c r="E252" s="22" t="str">
        <f>IFERROR(VLOOKUP(C252,SRA!B:I,8,0),"")</f>
        <v>CLT</v>
      </c>
      <c r="F252" s="35" t="s">
        <v>607</v>
      </c>
      <c r="G252" s="22" t="str">
        <f>IFERROR(VLOOKUP(VLOOKUP(C252,SRA!B:F,5,0),FUNÇÃO!A:B,2,0),"")</f>
        <v>TEC. EM ADM. E FI</v>
      </c>
      <c r="H252" s="14">
        <f>IFERROR(VLOOKUP(C252,SRA!B:T,18,0),"")</f>
        <v>1614.36</v>
      </c>
      <c r="I252" s="14">
        <f>IFERROR(VLOOKUP(C252,SRA!B:T,19,0),"")</f>
        <v>174.95</v>
      </c>
      <c r="J252" s="14">
        <f>IFERROR(VLOOKUP(C252,FEVEREIRO!B:F,3,0),"")</f>
        <v>1789.31</v>
      </c>
      <c r="K252" s="14">
        <f t="shared" si="7"/>
        <v>279.6099999999999</v>
      </c>
      <c r="L252" s="14">
        <f>IFERROR(VLOOKUP(C252,FEVEREIRO!B:H,7,0),"")</f>
        <v>1509.7</v>
      </c>
      <c r="M252" s="23" t="str">
        <f>IFERROR(VLOOKUP(C252,FÉRIAS!A:G,2,0),"")</f>
        <v/>
      </c>
    </row>
    <row r="253" spans="2:13">
      <c r="B253" s="22">
        <f t="shared" si="8"/>
        <v>245</v>
      </c>
      <c r="C253" s="22">
        <v>2526</v>
      </c>
      <c r="D253" s="36" t="str">
        <f>IFERROR(VLOOKUP(C253,SRA!B:C,2,0),"")</f>
        <v>JARBAS FERREIRA DE LIMA JUNIOR</v>
      </c>
      <c r="E253" s="22" t="str">
        <f>IFERROR(VLOOKUP(C253,SRA!B:I,8,0),"")</f>
        <v>CLT</v>
      </c>
      <c r="F253" s="35" t="s">
        <v>607</v>
      </c>
      <c r="G253" s="22" t="str">
        <f>IFERROR(VLOOKUP(VLOOKUP(C253,SRA!B:F,5,0),FUNÇÃO!A:B,2,0),"")</f>
        <v>TEC.EM MAN. ELE.</v>
      </c>
      <c r="H253" s="14">
        <f>IFERROR(VLOOKUP(C253,SRA!B:T,18,0),"")</f>
        <v>1537.47</v>
      </c>
      <c r="I253" s="14">
        <f>IFERROR(VLOOKUP(C253,SRA!B:T,19,0),"")</f>
        <v>0</v>
      </c>
      <c r="J253" s="14">
        <f>IFERROR(VLOOKUP(C253,FEVEREIRO!B:F,3,0),"")</f>
        <v>1998.71</v>
      </c>
      <c r="K253" s="14">
        <f t="shared" si="7"/>
        <v>704.92000000000007</v>
      </c>
      <c r="L253" s="14">
        <f>IFERROR(VLOOKUP(C253,FEVEREIRO!B:H,7,0),"")</f>
        <v>1293.79</v>
      </c>
      <c r="M253" s="23" t="str">
        <f>IFERROR(VLOOKUP(C253,FÉRIAS!A:G,2,0),"")</f>
        <v/>
      </c>
    </row>
    <row r="254" spans="2:13">
      <c r="B254" s="22">
        <f t="shared" si="8"/>
        <v>246</v>
      </c>
      <c r="C254" s="22">
        <v>2530</v>
      </c>
      <c r="D254" s="36" t="str">
        <f>IFERROR(VLOOKUP(C254,SRA!B:C,2,0),"")</f>
        <v>ARLEILDA MENDES DA SILVA</v>
      </c>
      <c r="E254" s="22" t="str">
        <f>IFERROR(VLOOKUP(C254,SRA!B:I,8,0),"")</f>
        <v>CLT</v>
      </c>
      <c r="F254" s="35" t="s">
        <v>607</v>
      </c>
      <c r="G254" s="22" t="str">
        <f>IFERROR(VLOOKUP(VLOOKUP(C254,SRA!B:F,5,0),FUNÇÃO!A:B,2,0),"")</f>
        <v>OP. DE PROD. IND.</v>
      </c>
      <c r="H254" s="14">
        <f>IFERROR(VLOOKUP(C254,SRA!B:T,18,0),"")</f>
        <v>1333.73</v>
      </c>
      <c r="I254" s="14">
        <f>IFERROR(VLOOKUP(C254,SRA!B:T,19,0),"")</f>
        <v>0</v>
      </c>
      <c r="J254" s="14">
        <f>IFERROR(VLOOKUP(C254,FEVEREIRO!B:F,3,0),"")</f>
        <v>1333.73</v>
      </c>
      <c r="K254" s="14">
        <f t="shared" si="7"/>
        <v>444.63</v>
      </c>
      <c r="L254" s="14">
        <f>IFERROR(VLOOKUP(C254,FEVEREIRO!B:H,7,0),"")</f>
        <v>889.1</v>
      </c>
      <c r="M254" s="23" t="str">
        <f>IFERROR(VLOOKUP(C254,FÉRIAS!A:G,2,0),"")</f>
        <v/>
      </c>
    </row>
    <row r="255" spans="2:13">
      <c r="B255" s="22">
        <f t="shared" si="8"/>
        <v>247</v>
      </c>
      <c r="C255" s="22">
        <v>2534</v>
      </c>
      <c r="D255" s="36" t="str">
        <f>IFERROR(VLOOKUP(C255,SRA!B:C,2,0),"")</f>
        <v>EMANUEL MESSIAS RIBEIRO COSTA</v>
      </c>
      <c r="E255" s="22" t="str">
        <f>IFERROR(VLOOKUP(C255,SRA!B:I,8,0),"")</f>
        <v>CLT</v>
      </c>
      <c r="F255" s="35" t="s">
        <v>607</v>
      </c>
      <c r="G255" s="22" t="str">
        <f>IFERROR(VLOOKUP(VLOOKUP(C255,SRA!B:F,5,0),FUNÇÃO!A:B,2,0),"")</f>
        <v>OP. DE PROD. IND.</v>
      </c>
      <c r="H255" s="14">
        <f>IFERROR(VLOOKUP(C255,SRA!B:T,18,0),"")</f>
        <v>1333.73</v>
      </c>
      <c r="I255" s="14">
        <f>IFERROR(VLOOKUP(C255,SRA!B:T,19,0),"")</f>
        <v>0</v>
      </c>
      <c r="J255" s="14">
        <f>IFERROR(VLOOKUP(C255,FEVEREIRO!B:F,3,0),"")</f>
        <v>1333.73</v>
      </c>
      <c r="K255" s="14">
        <f t="shared" si="7"/>
        <v>397.95000000000005</v>
      </c>
      <c r="L255" s="14">
        <f>IFERROR(VLOOKUP(C255,FEVEREIRO!B:H,7,0),"")</f>
        <v>935.78</v>
      </c>
      <c r="M255" s="23" t="str">
        <f>IFERROR(VLOOKUP(C255,FÉRIAS!A:G,2,0),"")</f>
        <v/>
      </c>
    </row>
    <row r="256" spans="2:13">
      <c r="B256" s="22">
        <f t="shared" si="8"/>
        <v>248</v>
      </c>
      <c r="C256" s="22">
        <v>2539</v>
      </c>
      <c r="D256" s="36" t="str">
        <f>IFERROR(VLOOKUP(C256,SRA!B:C,2,0),"")</f>
        <v>JOSENILDA BEZERRA DA SILVA</v>
      </c>
      <c r="E256" s="22" t="str">
        <f>IFERROR(VLOOKUP(C256,SRA!B:I,8,0),"")</f>
        <v>CLT</v>
      </c>
      <c r="F256" s="35" t="s">
        <v>607</v>
      </c>
      <c r="G256" s="22" t="str">
        <f>IFERROR(VLOOKUP(VLOOKUP(C256,SRA!B:F,5,0),FUNÇÃO!A:B,2,0),"")</f>
        <v>OP. DE PROD. IND.</v>
      </c>
      <c r="H256" s="14">
        <f>IFERROR(VLOOKUP(C256,SRA!B:T,18,0),"")</f>
        <v>1543.96</v>
      </c>
      <c r="I256" s="14">
        <f>IFERROR(VLOOKUP(C256,SRA!B:T,19,0),"")</f>
        <v>0</v>
      </c>
      <c r="J256" s="14">
        <f>IFERROR(VLOOKUP(C256,FEVEREIRO!B:F,3,0),"")</f>
        <v>1853.8</v>
      </c>
      <c r="K256" s="14">
        <f t="shared" si="7"/>
        <v>1191.79</v>
      </c>
      <c r="L256" s="14">
        <f>IFERROR(VLOOKUP(C256,FEVEREIRO!B:H,7,0),"")</f>
        <v>662.01</v>
      </c>
      <c r="M256" s="23" t="str">
        <f>IFERROR(VLOOKUP(C256,FÉRIAS!A:G,2,0),"")</f>
        <v/>
      </c>
    </row>
    <row r="257" spans="2:13">
      <c r="B257" s="22">
        <f t="shared" si="8"/>
        <v>249</v>
      </c>
      <c r="C257" s="22">
        <v>2541</v>
      </c>
      <c r="D257" s="36" t="str">
        <f>IFERROR(VLOOKUP(C257,SRA!B:C,2,0),"")</f>
        <v>MARCELA SALLES DA SILVA</v>
      </c>
      <c r="E257" s="22" t="str">
        <f>IFERROR(VLOOKUP(C257,SRA!B:I,8,0),"")</f>
        <v>CLT</v>
      </c>
      <c r="F257" s="35" t="s">
        <v>607</v>
      </c>
      <c r="G257" s="22" t="str">
        <f>IFERROR(VLOOKUP(VLOOKUP(C257,SRA!B:F,5,0),FUNÇÃO!A:B,2,0),"")</f>
        <v>OP. DE PROD. IND.</v>
      </c>
      <c r="H257" s="14">
        <f>IFERROR(VLOOKUP(C257,SRA!B:T,18,0),"")</f>
        <v>1333.73</v>
      </c>
      <c r="I257" s="14">
        <f>IFERROR(VLOOKUP(C257,SRA!B:T,19,0),"")</f>
        <v>0</v>
      </c>
      <c r="J257" s="14">
        <f>IFERROR(VLOOKUP(C257,FEVEREIRO!B:F,3,0),"")</f>
        <v>1452.17</v>
      </c>
      <c r="K257" s="14">
        <f t="shared" si="7"/>
        <v>778.06000000000006</v>
      </c>
      <c r="L257" s="14">
        <f>IFERROR(VLOOKUP(C257,FEVEREIRO!B:H,7,0),"")</f>
        <v>674.11</v>
      </c>
      <c r="M257" s="23" t="str">
        <f>IFERROR(VLOOKUP(C257,FÉRIAS!A:G,2,0),"")</f>
        <v/>
      </c>
    </row>
    <row r="258" spans="2:13">
      <c r="B258" s="22">
        <f t="shared" si="8"/>
        <v>250</v>
      </c>
      <c r="C258" s="22">
        <v>2547</v>
      </c>
      <c r="D258" s="36" t="str">
        <f>IFERROR(VLOOKUP(C258,SRA!B:C,2,0),"")</f>
        <v>CYNTHIA RODRIGUES DE ALMEIDA</v>
      </c>
      <c r="E258" s="22" t="str">
        <f>IFERROR(VLOOKUP(C258,SRA!B:I,8,0),"")</f>
        <v>CLT</v>
      </c>
      <c r="F258" s="35" t="s">
        <v>607</v>
      </c>
      <c r="G258" s="22" t="str">
        <f>IFERROR(VLOOKUP(VLOOKUP(C258,SRA!B:F,5,0),FUNÇÃO!A:B,2,0),"")</f>
        <v>TEC. EM ADM. E FI</v>
      </c>
      <c r="H258" s="14">
        <f>IFERROR(VLOOKUP(C258,SRA!B:T,18,0),"")</f>
        <v>1614.37</v>
      </c>
      <c r="I258" s="14">
        <f>IFERROR(VLOOKUP(C258,SRA!B:T,19,0),"")</f>
        <v>0</v>
      </c>
      <c r="J258" s="14">
        <f>IFERROR(VLOOKUP(C258,FEVEREIRO!B:F,3,0),"")</f>
        <v>1160.25</v>
      </c>
      <c r="K258" s="14">
        <f t="shared" si="7"/>
        <v>1160.25</v>
      </c>
      <c r="L258" s="14">
        <f>IFERROR(VLOOKUP(C258,FEVEREIRO!B:H,7,0),"")</f>
        <v>0</v>
      </c>
      <c r="M258" s="23" t="str">
        <f>IFERROR(VLOOKUP(C258,FÉRIAS!A:G,2,0),"")</f>
        <v/>
      </c>
    </row>
    <row r="259" spans="2:13">
      <c r="B259" s="22">
        <f t="shared" si="8"/>
        <v>251</v>
      </c>
      <c r="C259" s="22">
        <v>2548</v>
      </c>
      <c r="D259" s="36" t="str">
        <f>IFERROR(VLOOKUP(C259,SRA!B:C,2,0),"")</f>
        <v>ELIANA PEREIRA SANTANA</v>
      </c>
      <c r="E259" s="22" t="str">
        <f>IFERROR(VLOOKUP(C259,SRA!B:I,8,0),"")</f>
        <v>CLT</v>
      </c>
      <c r="F259" s="35" t="s">
        <v>607</v>
      </c>
      <c r="G259" s="22" t="str">
        <f>IFERROR(VLOOKUP(VLOOKUP(C259,SRA!B:F,5,0),FUNÇÃO!A:B,2,0),"")</f>
        <v>TEC. EM ADM. E FI</v>
      </c>
      <c r="H259" s="14">
        <f>IFERROR(VLOOKUP(C259,SRA!B:T,18,0),"")</f>
        <v>1695.09</v>
      </c>
      <c r="I259" s="14">
        <f>IFERROR(VLOOKUP(C259,SRA!B:T,19,0),"")</f>
        <v>1350.38</v>
      </c>
      <c r="J259" s="14">
        <f>IFERROR(VLOOKUP(C259,FEVEREIRO!B:F,3,0),"")</f>
        <v>3315.77</v>
      </c>
      <c r="K259" s="14">
        <f t="shared" si="7"/>
        <v>975.4699999999998</v>
      </c>
      <c r="L259" s="14">
        <f>IFERROR(VLOOKUP(C259,FEVEREIRO!B:H,7,0),"")</f>
        <v>2340.3000000000002</v>
      </c>
      <c r="M259" s="23" t="str">
        <f>IFERROR(VLOOKUP(C259,FÉRIAS!A:G,2,0),"")</f>
        <v/>
      </c>
    </row>
    <row r="260" spans="2:13">
      <c r="B260" s="22">
        <f t="shared" si="8"/>
        <v>252</v>
      </c>
      <c r="C260" s="22">
        <v>2553</v>
      </c>
      <c r="D260" s="36" t="str">
        <f>IFERROR(VLOOKUP(C260,SRA!B:C,2,0),"")</f>
        <v>LIVIA DA SILVA LIMA</v>
      </c>
      <c r="E260" s="22" t="str">
        <f>IFERROR(VLOOKUP(C260,SRA!B:I,8,0),"")</f>
        <v>CLT</v>
      </c>
      <c r="F260" s="35" t="s">
        <v>607</v>
      </c>
      <c r="G260" s="22" t="str">
        <f>IFERROR(VLOOKUP(VLOOKUP(C260,SRA!B:F,5,0),FUNÇÃO!A:B,2,0),"")</f>
        <v>TEC. EM ADM. E FI</v>
      </c>
      <c r="H260" s="14">
        <f>IFERROR(VLOOKUP(C260,SRA!B:T,18,0),"")</f>
        <v>1614.36</v>
      </c>
      <c r="I260" s="14">
        <f>IFERROR(VLOOKUP(C260,SRA!B:T,19,0),"")</f>
        <v>1993.92</v>
      </c>
      <c r="J260" s="14">
        <f>IFERROR(VLOOKUP(C260,FEVEREIRO!B:F,3,0),"")</f>
        <v>3878.58</v>
      </c>
      <c r="K260" s="14">
        <f t="shared" si="7"/>
        <v>826.34000000000015</v>
      </c>
      <c r="L260" s="14">
        <f>IFERROR(VLOOKUP(C260,FEVEREIRO!B:H,7,0),"")</f>
        <v>3052.24</v>
      </c>
      <c r="M260" s="23" t="str">
        <f>IFERROR(VLOOKUP(C260,FÉRIAS!A:G,2,0),"")</f>
        <v/>
      </c>
    </row>
    <row r="261" spans="2:13">
      <c r="B261" s="22">
        <f t="shared" si="8"/>
        <v>253</v>
      </c>
      <c r="C261" s="22">
        <v>2559</v>
      </c>
      <c r="D261" s="36" t="str">
        <f>IFERROR(VLOOKUP(C261,SRA!B:C,2,0),"")</f>
        <v>SANDRO DE MIRANDA SANTOS</v>
      </c>
      <c r="E261" s="22" t="str">
        <f>IFERROR(VLOOKUP(C261,SRA!B:I,8,0),"")</f>
        <v>CLT</v>
      </c>
      <c r="F261" s="35" t="s">
        <v>607</v>
      </c>
      <c r="G261" s="22" t="str">
        <f>IFERROR(VLOOKUP(VLOOKUP(C261,SRA!B:F,5,0),FUNÇÃO!A:B,2,0),"")</f>
        <v>TEC. EM ADM. E FI</v>
      </c>
      <c r="H261" s="14">
        <f>IFERROR(VLOOKUP(C261,SRA!B:T,18,0),"")</f>
        <v>1614.36</v>
      </c>
      <c r="I261" s="14">
        <f>IFERROR(VLOOKUP(C261,SRA!B:T,19,0),"")</f>
        <v>0</v>
      </c>
      <c r="J261" s="14">
        <f>IFERROR(VLOOKUP(C261,FEVEREIRO!B:F,3,0),"")</f>
        <v>1614.36</v>
      </c>
      <c r="K261" s="14">
        <f t="shared" si="7"/>
        <v>942.70999999999992</v>
      </c>
      <c r="L261" s="14">
        <f>IFERROR(VLOOKUP(C261,FEVEREIRO!B:H,7,0),"")</f>
        <v>671.65</v>
      </c>
      <c r="M261" s="23" t="str">
        <f>IFERROR(VLOOKUP(C261,FÉRIAS!A:G,2,0),"")</f>
        <v/>
      </c>
    </row>
    <row r="262" spans="2:13">
      <c r="B262" s="22">
        <f t="shared" si="8"/>
        <v>254</v>
      </c>
      <c r="C262" s="22">
        <v>2562</v>
      </c>
      <c r="D262" s="36" t="str">
        <f>IFERROR(VLOOKUP(C262,SRA!B:C,2,0),"")</f>
        <v>ERIKA MARQUES BEZERRA</v>
      </c>
      <c r="E262" s="22" t="str">
        <f>IFERROR(VLOOKUP(C262,SRA!B:I,8,0),"")</f>
        <v>CLT</v>
      </c>
      <c r="F262" s="35" t="s">
        <v>607</v>
      </c>
      <c r="G262" s="22" t="str">
        <f>IFERROR(VLOOKUP(VLOOKUP(C262,SRA!B:F,5,0),FUNÇÃO!A:B,2,0),"")</f>
        <v>ANA ASS FARMACEUT</v>
      </c>
      <c r="H262" s="14">
        <f>IFERROR(VLOOKUP(C262,SRA!B:T,18,0),"")</f>
        <v>4149.8900000000003</v>
      </c>
      <c r="I262" s="14">
        <f>IFERROR(VLOOKUP(C262,SRA!B:T,19,0),"")</f>
        <v>0</v>
      </c>
      <c r="J262" s="14">
        <f>IFERROR(VLOOKUP(C262,FEVEREIRO!B:F,3,0),"")</f>
        <v>4149.8900000000003</v>
      </c>
      <c r="K262" s="14">
        <f t="shared" si="7"/>
        <v>2271.71</v>
      </c>
      <c r="L262" s="14">
        <f>IFERROR(VLOOKUP(C262,FEVEREIRO!B:H,7,0),"")</f>
        <v>1878.18</v>
      </c>
      <c r="M262" s="23" t="str">
        <f>IFERROR(VLOOKUP(C262,FÉRIAS!A:G,2,0),"")</f>
        <v/>
      </c>
    </row>
    <row r="263" spans="2:13">
      <c r="B263" s="22">
        <f t="shared" si="8"/>
        <v>255</v>
      </c>
      <c r="C263" s="22">
        <v>2568</v>
      </c>
      <c r="D263" s="36" t="str">
        <f>IFERROR(VLOOKUP(C263,SRA!B:C,2,0),"")</f>
        <v>CATARINA DANIELLE DA S AMORIM</v>
      </c>
      <c r="E263" s="22" t="str">
        <f>IFERROR(VLOOKUP(C263,SRA!B:I,8,0),"")</f>
        <v>CLT</v>
      </c>
      <c r="F263" s="35" t="s">
        <v>607</v>
      </c>
      <c r="G263" s="22" t="str">
        <f>IFERROR(VLOOKUP(VLOOKUP(C263,SRA!B:F,5,0),FUNÇÃO!A:B,2,0),"")</f>
        <v>ANA ASS FARMACEUT</v>
      </c>
      <c r="H263" s="14">
        <f>IFERROR(VLOOKUP(C263,SRA!B:T,18,0),"")</f>
        <v>4149.8900000000003</v>
      </c>
      <c r="I263" s="14">
        <f>IFERROR(VLOOKUP(C263,SRA!B:T,19,0),"")</f>
        <v>0</v>
      </c>
      <c r="J263" s="14">
        <f>IFERROR(VLOOKUP(C263,FEVEREIRO!B:F,3,0),"")</f>
        <v>4149.8900000000003</v>
      </c>
      <c r="K263" s="14">
        <f t="shared" si="7"/>
        <v>1598</v>
      </c>
      <c r="L263" s="14">
        <f>IFERROR(VLOOKUP(C263,FEVEREIRO!B:H,7,0),"")</f>
        <v>2551.8900000000003</v>
      </c>
      <c r="M263" s="23" t="str">
        <f>IFERROR(VLOOKUP(C263,FÉRIAS!A:G,2,0),"")</f>
        <v/>
      </c>
    </row>
    <row r="264" spans="2:13">
      <c r="B264" s="22">
        <f t="shared" si="8"/>
        <v>256</v>
      </c>
      <c r="C264" s="22">
        <v>2574</v>
      </c>
      <c r="D264" s="36" t="str">
        <f>IFERROR(VLOOKUP(C264,SRA!B:C,2,0),"")</f>
        <v>ANDERSON SANTOS DE LIMA FARIAS</v>
      </c>
      <c r="E264" s="22" t="str">
        <f>IFERROR(VLOOKUP(C264,SRA!B:I,8,0),"")</f>
        <v>CLT</v>
      </c>
      <c r="F264" s="35" t="s">
        <v>607</v>
      </c>
      <c r="G264" s="22" t="str">
        <f>IFERROR(VLOOKUP(VLOOKUP(C264,SRA!B:F,5,0),FUNÇÃO!A:B,2,0),"")</f>
        <v>TEC. EM ADM. E FI</v>
      </c>
      <c r="H264" s="14">
        <f>IFERROR(VLOOKUP(C264,SRA!B:T,18,0),"")</f>
        <v>1695.09</v>
      </c>
      <c r="I264" s="14">
        <f>IFERROR(VLOOKUP(C264,SRA!B:T,19,0),"")</f>
        <v>1993.92</v>
      </c>
      <c r="J264" s="14">
        <f>IFERROR(VLOOKUP(C264,FEVEREIRO!B:F,3,0),"")</f>
        <v>3689.01</v>
      </c>
      <c r="K264" s="14">
        <f t="shared" si="7"/>
        <v>664.36000000000013</v>
      </c>
      <c r="L264" s="14">
        <f>IFERROR(VLOOKUP(C264,FEVEREIRO!B:H,7,0),"")</f>
        <v>3024.65</v>
      </c>
      <c r="M264" s="23" t="str">
        <f>IFERROR(VLOOKUP(C264,FÉRIAS!A:G,2,0),"")</f>
        <v/>
      </c>
    </row>
    <row r="265" spans="2:13">
      <c r="B265" s="22">
        <f t="shared" si="8"/>
        <v>257</v>
      </c>
      <c r="C265" s="22">
        <v>2577</v>
      </c>
      <c r="D265" s="36" t="str">
        <f>IFERROR(VLOOKUP(C265,SRA!B:C,2,0),"")</f>
        <v>CARLA CRISTINA OLIVEIRA MATOS</v>
      </c>
      <c r="E265" s="22" t="str">
        <f>IFERROR(VLOOKUP(C265,SRA!B:I,8,0),"")</f>
        <v>CLT</v>
      </c>
      <c r="F265" s="35" t="s">
        <v>607</v>
      </c>
      <c r="G265" s="22" t="str">
        <f>IFERROR(VLOOKUP(VLOOKUP(C265,SRA!B:F,5,0),FUNÇÃO!A:B,2,0),"")</f>
        <v>TEC. EM ADM. E FI</v>
      </c>
      <c r="H265" s="14">
        <f>IFERROR(VLOOKUP(C265,SRA!B:T,18,0),"")</f>
        <v>1614.36</v>
      </c>
      <c r="I265" s="14">
        <f>IFERROR(VLOOKUP(C265,SRA!B:T,19,0),"")</f>
        <v>708.95</v>
      </c>
      <c r="J265" s="14">
        <f>IFERROR(VLOOKUP(C265,FEVEREIRO!B:F,3,0),"")</f>
        <v>2534.6799999999998</v>
      </c>
      <c r="K265" s="14">
        <f t="shared" si="7"/>
        <v>942.09999999999991</v>
      </c>
      <c r="L265" s="14">
        <f>IFERROR(VLOOKUP(C265,FEVEREIRO!B:H,7,0),"")</f>
        <v>1592.58</v>
      </c>
      <c r="M265" s="23" t="str">
        <f>IFERROR(VLOOKUP(C265,FÉRIAS!A:G,2,0),"")</f>
        <v/>
      </c>
    </row>
    <row r="266" spans="2:13">
      <c r="B266" s="22">
        <f t="shared" si="8"/>
        <v>258</v>
      </c>
      <c r="C266" s="22">
        <v>2584</v>
      </c>
      <c r="D266" s="36" t="str">
        <f>IFERROR(VLOOKUP(C266,SRA!B:C,2,0),"")</f>
        <v>HELIA MARIA ALEXANDRE DE SOUZA</v>
      </c>
      <c r="E266" s="22" t="str">
        <f>IFERROR(VLOOKUP(C266,SRA!B:I,8,0),"")</f>
        <v>CLT</v>
      </c>
      <c r="F266" s="35" t="s">
        <v>607</v>
      </c>
      <c r="G266" s="22" t="str">
        <f>IFERROR(VLOOKUP(VLOOKUP(C266,SRA!B:F,5,0),FUNÇÃO!A:B,2,0),"")</f>
        <v>TEC. EM ADM. E FI</v>
      </c>
      <c r="H266" s="14">
        <f>IFERROR(VLOOKUP(C266,SRA!B:T,18,0),"")</f>
        <v>1614.37</v>
      </c>
      <c r="I266" s="14">
        <f>IFERROR(VLOOKUP(C266,SRA!B:T,19,0),"")</f>
        <v>0</v>
      </c>
      <c r="J266" s="14">
        <f>IFERROR(VLOOKUP(C266,FEVEREIRO!B:F,3,0),"")</f>
        <v>1614.37</v>
      </c>
      <c r="K266" s="14">
        <f t="shared" ref="K266:K329" si="9">J266-L266</f>
        <v>363.34999999999991</v>
      </c>
      <c r="L266" s="14">
        <f>IFERROR(VLOOKUP(C266,FEVEREIRO!B:H,7,0),"")</f>
        <v>1251.02</v>
      </c>
      <c r="M266" s="23" t="str">
        <f>IFERROR(VLOOKUP(C266,FÉRIAS!A:G,2,0),"")</f>
        <v/>
      </c>
    </row>
    <row r="267" spans="2:13">
      <c r="B267" s="22">
        <f t="shared" si="8"/>
        <v>259</v>
      </c>
      <c r="C267" s="22">
        <v>2585</v>
      </c>
      <c r="D267" s="36" t="str">
        <f>IFERROR(VLOOKUP(C267,SRA!B:C,2,0),"")</f>
        <v>HELIO DO N BARBOZA JUNIOR</v>
      </c>
      <c r="E267" s="22" t="str">
        <f>IFERROR(VLOOKUP(C267,SRA!B:I,8,0),"")</f>
        <v>CLT</v>
      </c>
      <c r="F267" s="35" t="s">
        <v>607</v>
      </c>
      <c r="G267" s="22" t="str">
        <f>IFERROR(VLOOKUP(VLOOKUP(C267,SRA!B:F,5,0),FUNÇÃO!A:B,2,0),"")</f>
        <v>TEC. EM ADM. E FI</v>
      </c>
      <c r="H267" s="14">
        <f>IFERROR(VLOOKUP(C267,SRA!B:T,18,0),"")</f>
        <v>1614.36</v>
      </c>
      <c r="I267" s="14">
        <f>IFERROR(VLOOKUP(C267,SRA!B:T,19,0),"")</f>
        <v>0</v>
      </c>
      <c r="J267" s="14">
        <f>IFERROR(VLOOKUP(C267,FEVEREIRO!B:F,3,0),"")</f>
        <v>1614.36</v>
      </c>
      <c r="K267" s="14">
        <f t="shared" si="9"/>
        <v>413.90999999999985</v>
      </c>
      <c r="L267" s="14">
        <f>IFERROR(VLOOKUP(C267,FEVEREIRO!B:H,7,0),"")</f>
        <v>1200.45</v>
      </c>
      <c r="M267" s="23" t="str">
        <f>IFERROR(VLOOKUP(C267,FÉRIAS!A:G,2,0),"")</f>
        <v/>
      </c>
    </row>
    <row r="268" spans="2:13">
      <c r="B268" s="22">
        <f t="shared" si="8"/>
        <v>260</v>
      </c>
      <c r="C268" s="22">
        <v>2586</v>
      </c>
      <c r="D268" s="36" t="str">
        <f>IFERROR(VLOOKUP(C268,SRA!B:C,2,0),"")</f>
        <v>JAQUELINE P F DE OLIVEIRA</v>
      </c>
      <c r="E268" s="22" t="str">
        <f>IFERROR(VLOOKUP(C268,SRA!B:I,8,0),"")</f>
        <v>CLT</v>
      </c>
      <c r="F268" s="35" t="s">
        <v>607</v>
      </c>
      <c r="G268" s="22" t="str">
        <f>IFERROR(VLOOKUP(VLOOKUP(C268,SRA!B:F,5,0),FUNÇÃO!A:B,2,0),"")</f>
        <v>TEC. EM ADM. E FI</v>
      </c>
      <c r="H268" s="14">
        <f>IFERROR(VLOOKUP(C268,SRA!B:T,18,0),"")</f>
        <v>1614.36</v>
      </c>
      <c r="I268" s="14">
        <f>IFERROR(VLOOKUP(C268,SRA!B:T,19,0),"")</f>
        <v>0</v>
      </c>
      <c r="J268" s="14">
        <f>IFERROR(VLOOKUP(C268,FEVEREIRO!B:F,3,0),"")</f>
        <v>1924.53</v>
      </c>
      <c r="K268" s="14">
        <f t="shared" si="9"/>
        <v>938.4</v>
      </c>
      <c r="L268" s="14">
        <f>IFERROR(VLOOKUP(C268,FEVEREIRO!B:H,7,0),"")</f>
        <v>986.13</v>
      </c>
      <c r="M268" s="23" t="str">
        <f>IFERROR(VLOOKUP(C268,FÉRIAS!A:G,2,0),"")</f>
        <v/>
      </c>
    </row>
    <row r="269" spans="2:13">
      <c r="B269" s="22">
        <f t="shared" si="8"/>
        <v>261</v>
      </c>
      <c r="C269" s="22">
        <v>2588</v>
      </c>
      <c r="D269" s="36" t="str">
        <f>IFERROR(VLOOKUP(C269,SRA!B:C,2,0),"")</f>
        <v>JOSE NEVES DA SILVA JUNIOR</v>
      </c>
      <c r="E269" s="22" t="str">
        <f>IFERROR(VLOOKUP(C269,SRA!B:I,8,0),"")</f>
        <v>CLT</v>
      </c>
      <c r="F269" s="35" t="s">
        <v>607</v>
      </c>
      <c r="G269" s="22" t="str">
        <f>IFERROR(VLOOKUP(VLOOKUP(C269,SRA!B:F,5,0),FUNÇÃO!A:B,2,0),"")</f>
        <v>TEC. EM ADM. E FI</v>
      </c>
      <c r="H269" s="14">
        <f>IFERROR(VLOOKUP(C269,SRA!B:T,18,0),"")</f>
        <v>1614.36</v>
      </c>
      <c r="I269" s="14">
        <f>IFERROR(VLOOKUP(C269,SRA!B:T,19,0),"")</f>
        <v>1993.92</v>
      </c>
      <c r="J269" s="14">
        <f>IFERROR(VLOOKUP(C269,FEVEREIRO!B:F,3,0),"")</f>
        <v>3608.28</v>
      </c>
      <c r="K269" s="14">
        <f t="shared" si="9"/>
        <v>1901.4500000000003</v>
      </c>
      <c r="L269" s="14">
        <f>IFERROR(VLOOKUP(C269,FEVEREIRO!B:H,7,0),"")</f>
        <v>1706.83</v>
      </c>
      <c r="M269" s="23" t="str">
        <f>IFERROR(VLOOKUP(C269,FÉRIAS!A:G,2,0),"")</f>
        <v/>
      </c>
    </row>
    <row r="270" spans="2:13">
      <c r="B270" s="22">
        <f t="shared" si="8"/>
        <v>262</v>
      </c>
      <c r="C270" s="22">
        <v>2596</v>
      </c>
      <c r="D270" s="36" t="str">
        <f>IFERROR(VLOOKUP(C270,SRA!B:C,2,0),"")</f>
        <v>WELLIDA CRISTIANE DE M  GUERRA</v>
      </c>
      <c r="E270" s="22" t="str">
        <f>IFERROR(VLOOKUP(C270,SRA!B:I,8,0),"")</f>
        <v>CLT</v>
      </c>
      <c r="F270" s="35" t="s">
        <v>607</v>
      </c>
      <c r="G270" s="22" t="str">
        <f>IFERROR(VLOOKUP(VLOOKUP(C270,SRA!B:F,5,0),FUNÇÃO!A:B,2,0),"")</f>
        <v>TEC. EM ADM. E FI</v>
      </c>
      <c r="H270" s="14">
        <f>IFERROR(VLOOKUP(C270,SRA!B:T,18,0),"")</f>
        <v>1614.36</v>
      </c>
      <c r="I270" s="14">
        <f>IFERROR(VLOOKUP(C270,SRA!B:T,19,0),"")</f>
        <v>174.95</v>
      </c>
      <c r="J270" s="14">
        <f>IFERROR(VLOOKUP(C270,FEVEREIRO!B:F,3,0),"")</f>
        <v>1789.31</v>
      </c>
      <c r="K270" s="14">
        <f t="shared" si="9"/>
        <v>1322.31</v>
      </c>
      <c r="L270" s="14">
        <f>IFERROR(VLOOKUP(C270,FEVEREIRO!B:H,7,0),"")</f>
        <v>467</v>
      </c>
      <c r="M270" s="23" t="str">
        <f>IFERROR(VLOOKUP(C270,FÉRIAS!A:G,2,0),"")</f>
        <v/>
      </c>
    </row>
    <row r="271" spans="2:13">
      <c r="B271" s="22">
        <f t="shared" ref="B271:B334" si="10">B270+1</f>
        <v>263</v>
      </c>
      <c r="C271" s="22">
        <v>2602</v>
      </c>
      <c r="D271" s="36" t="str">
        <f>IFERROR(VLOOKUP(C271,SRA!B:C,2,0),"")</f>
        <v>DIANA ATALECIA NEVES DE SA</v>
      </c>
      <c r="E271" s="22" t="str">
        <f>IFERROR(VLOOKUP(C271,SRA!B:I,8,0),"")</f>
        <v>CLT</v>
      </c>
      <c r="F271" s="35" t="s">
        <v>607</v>
      </c>
      <c r="G271" s="22" t="str">
        <f>IFERROR(VLOOKUP(VLOOKUP(C271,SRA!B:F,5,0),FUNÇÃO!A:B,2,0),"")</f>
        <v>ANA ASS FARMACEUT</v>
      </c>
      <c r="H271" s="14">
        <f>IFERROR(VLOOKUP(C271,SRA!B:T,18,0),"")</f>
        <v>4149.8900000000003</v>
      </c>
      <c r="I271" s="14">
        <f>IFERROR(VLOOKUP(C271,SRA!B:T,19,0),"")</f>
        <v>0</v>
      </c>
      <c r="J271" s="14">
        <f>IFERROR(VLOOKUP(C271,FEVEREIRO!B:F,3,0),"")</f>
        <v>4149.8900000000003</v>
      </c>
      <c r="K271" s="14">
        <f t="shared" si="9"/>
        <v>691.60000000000036</v>
      </c>
      <c r="L271" s="14">
        <f>IFERROR(VLOOKUP(C271,FEVEREIRO!B:H,7,0),"")</f>
        <v>3458.29</v>
      </c>
      <c r="M271" s="23" t="str">
        <f>IFERROR(VLOOKUP(C271,FÉRIAS!A:G,2,0),"")</f>
        <v/>
      </c>
    </row>
    <row r="272" spans="2:13">
      <c r="B272" s="22">
        <f t="shared" si="10"/>
        <v>264</v>
      </c>
      <c r="C272" s="22">
        <v>2604</v>
      </c>
      <c r="D272" s="36" t="str">
        <f>IFERROR(VLOOKUP(C272,SRA!B:C,2,0),"")</f>
        <v>JAMINE K  G  DA ROCHA MARTINS</v>
      </c>
      <c r="E272" s="22" t="str">
        <f>IFERROR(VLOOKUP(C272,SRA!B:I,8,0),"")</f>
        <v>CLT</v>
      </c>
      <c r="F272" s="35" t="s">
        <v>607</v>
      </c>
      <c r="G272" s="22" t="str">
        <f>IFERROR(VLOOKUP(VLOOKUP(C272,SRA!B:F,5,0),FUNÇÃO!A:B,2,0),"")</f>
        <v>ANA ASS FARMACEUT</v>
      </c>
      <c r="H272" s="14">
        <f>IFERROR(VLOOKUP(C272,SRA!B:T,18,0),"")</f>
        <v>4149.8900000000003</v>
      </c>
      <c r="I272" s="14">
        <f>IFERROR(VLOOKUP(C272,SRA!B:T,19,0),"")</f>
        <v>0</v>
      </c>
      <c r="J272" s="14">
        <f>IFERROR(VLOOKUP(C272,FEVEREIRO!B:F,3,0),"")</f>
        <v>4149.8900000000003</v>
      </c>
      <c r="K272" s="14">
        <f t="shared" si="9"/>
        <v>1709.4900000000002</v>
      </c>
      <c r="L272" s="14">
        <f>IFERROR(VLOOKUP(C272,FEVEREIRO!B:H,7,0),"")</f>
        <v>2440.4</v>
      </c>
      <c r="M272" s="23" t="str">
        <f>IFERROR(VLOOKUP(C272,FÉRIAS!A:G,2,0),"")</f>
        <v/>
      </c>
    </row>
    <row r="273" spans="2:13">
      <c r="B273" s="22">
        <f t="shared" si="10"/>
        <v>265</v>
      </c>
      <c r="C273" s="22">
        <v>2614</v>
      </c>
      <c r="D273" s="36" t="str">
        <f>IFERROR(VLOOKUP(C273,SRA!B:C,2,0),"")</f>
        <v>EDVANIA GOMES DE SOUZA PONTES</v>
      </c>
      <c r="E273" s="22" t="str">
        <f>IFERROR(VLOOKUP(C273,SRA!B:I,8,0),"")</f>
        <v>CLT</v>
      </c>
      <c r="F273" s="35" t="s">
        <v>607</v>
      </c>
      <c r="G273" s="22" t="str">
        <f>IFERROR(VLOOKUP(VLOOKUP(C273,SRA!B:F,5,0),FUNÇÃO!A:B,2,0),"")</f>
        <v>OP. DE PROD. IND.</v>
      </c>
      <c r="H273" s="14">
        <f>IFERROR(VLOOKUP(C273,SRA!B:T,18,0),"")</f>
        <v>1333.73</v>
      </c>
      <c r="I273" s="14">
        <f>IFERROR(VLOOKUP(C273,SRA!B:T,19,0),"")</f>
        <v>708.95</v>
      </c>
      <c r="J273" s="14">
        <f>IFERROR(VLOOKUP(C273,FEVEREIRO!B:F,3,0),"")</f>
        <v>2312.98</v>
      </c>
      <c r="K273" s="14">
        <f t="shared" si="9"/>
        <v>616.59999999999991</v>
      </c>
      <c r="L273" s="14">
        <f>IFERROR(VLOOKUP(C273,FEVEREIRO!B:H,7,0),"")</f>
        <v>1696.38</v>
      </c>
      <c r="M273" s="23" t="str">
        <f>IFERROR(VLOOKUP(C273,FÉRIAS!A:G,2,0),"")</f>
        <v/>
      </c>
    </row>
    <row r="274" spans="2:13">
      <c r="B274" s="22">
        <f t="shared" si="10"/>
        <v>266</v>
      </c>
      <c r="C274" s="22">
        <v>2618</v>
      </c>
      <c r="D274" s="36" t="str">
        <f>IFERROR(VLOOKUP(C274,SRA!B:C,2,0),"")</f>
        <v>MARIA DA CONCEICAO O DOS SANTO</v>
      </c>
      <c r="E274" s="22" t="str">
        <f>IFERROR(VLOOKUP(C274,SRA!B:I,8,0),"")</f>
        <v>CLT</v>
      </c>
      <c r="F274" s="35" t="s">
        <v>623</v>
      </c>
      <c r="G274" s="22" t="str">
        <f>IFERROR(VLOOKUP(VLOOKUP(C274,SRA!B:F,5,0),FUNÇÃO!A:B,2,0),"")</f>
        <v>OP. DE PROD. IND.</v>
      </c>
      <c r="H274" s="14">
        <f>IFERROR(VLOOKUP(C274,SRA!B:T,18,0),"")</f>
        <v>1333.73</v>
      </c>
      <c r="I274" s="14">
        <f>IFERROR(VLOOKUP(C274,SRA!B:T,19,0),"")</f>
        <v>0</v>
      </c>
      <c r="J274" s="14">
        <f>IFERROR(VLOOKUP(C274,FEVEREIRO!B:F,3,0),"")</f>
        <v>1556.03</v>
      </c>
      <c r="K274" s="14">
        <f t="shared" si="9"/>
        <v>963.42</v>
      </c>
      <c r="L274" s="14">
        <f>IFERROR(VLOOKUP(C274,FEVEREIRO!B:H,7,0),"")</f>
        <v>592.61</v>
      </c>
      <c r="M274" s="23" t="str">
        <f>IFERROR(VLOOKUP(C274,FÉRIAS!A:G,2,0),"")</f>
        <v/>
      </c>
    </row>
    <row r="275" spans="2:13">
      <c r="B275" s="22">
        <f t="shared" si="10"/>
        <v>267</v>
      </c>
      <c r="C275" s="22">
        <v>2623</v>
      </c>
      <c r="D275" s="36" t="str">
        <f>IFERROR(VLOOKUP(C275,SRA!B:C,2,0),"")</f>
        <v>RUTH BARBOSA DE ARAUJO</v>
      </c>
      <c r="E275" s="22" t="str">
        <f>IFERROR(VLOOKUP(C275,SRA!B:I,8,0),"")</f>
        <v>CLT</v>
      </c>
      <c r="F275" s="35" t="s">
        <v>607</v>
      </c>
      <c r="G275" s="22" t="str">
        <f>IFERROR(VLOOKUP(VLOOKUP(C275,SRA!B:F,5,0),FUNÇÃO!A:B,2,0),"")</f>
        <v>OP. DE PROD. IND.</v>
      </c>
      <c r="H275" s="14">
        <f>IFERROR(VLOOKUP(C275,SRA!B:T,18,0),"")</f>
        <v>1209.71</v>
      </c>
      <c r="I275" s="14">
        <f>IFERROR(VLOOKUP(C275,SRA!B:T,19,0),"")</f>
        <v>0</v>
      </c>
      <c r="J275" s="14">
        <f>IFERROR(VLOOKUP(C275,FEVEREIRO!B:F,3,0),"")</f>
        <v>1209.71</v>
      </c>
      <c r="K275" s="14">
        <f t="shared" si="9"/>
        <v>390.29999999999995</v>
      </c>
      <c r="L275" s="14">
        <f>IFERROR(VLOOKUP(C275,FEVEREIRO!B:H,7,0),"")</f>
        <v>819.41000000000008</v>
      </c>
      <c r="M275" s="23" t="str">
        <f>IFERROR(VLOOKUP(C275,FÉRIAS!A:G,2,0),"")</f>
        <v/>
      </c>
    </row>
    <row r="276" spans="2:13">
      <c r="B276" s="22">
        <f t="shared" si="10"/>
        <v>268</v>
      </c>
      <c r="C276" s="22">
        <v>2627</v>
      </c>
      <c r="D276" s="36" t="str">
        <f>IFERROR(VLOOKUP(C276,SRA!B:C,2,0),"")</f>
        <v>LIBNI DE MEDEIROS MELO</v>
      </c>
      <c r="E276" s="22" t="str">
        <f>IFERROR(VLOOKUP(C276,SRA!B:I,8,0),"")</f>
        <v>CLT</v>
      </c>
      <c r="F276" s="35" t="s">
        <v>607</v>
      </c>
      <c r="G276" s="22" t="str">
        <f>IFERROR(VLOOKUP(VLOOKUP(C276,SRA!B:F,5,0),FUNÇÃO!A:B,2,0),"")</f>
        <v>ANA ASS FARMACEUT</v>
      </c>
      <c r="H276" s="14">
        <f>IFERROR(VLOOKUP(C276,SRA!B:T,18,0),"")</f>
        <v>4149.8900000000003</v>
      </c>
      <c r="I276" s="14">
        <f>IFERROR(VLOOKUP(C276,SRA!B:T,19,0),"")</f>
        <v>0</v>
      </c>
      <c r="J276" s="14">
        <f>IFERROR(VLOOKUP(C276,FEVEREIRO!B:F,3,0),"")</f>
        <v>4149.8900000000003</v>
      </c>
      <c r="K276" s="14">
        <f t="shared" si="9"/>
        <v>672.5600000000004</v>
      </c>
      <c r="L276" s="14">
        <f>IFERROR(VLOOKUP(C276,FEVEREIRO!B:H,7,0),"")</f>
        <v>3477.33</v>
      </c>
      <c r="M276" s="23" t="str">
        <f>IFERROR(VLOOKUP(C276,FÉRIAS!A:G,2,0),"")</f>
        <v/>
      </c>
    </row>
    <row r="277" spans="2:13">
      <c r="B277" s="22">
        <f t="shared" si="10"/>
        <v>269</v>
      </c>
      <c r="C277" s="22">
        <v>2628</v>
      </c>
      <c r="D277" s="36" t="str">
        <f>IFERROR(VLOOKUP(C277,SRA!B:C,2,0),"")</f>
        <v>ADELE GOMES DE SANTANA</v>
      </c>
      <c r="E277" s="22" t="str">
        <f>IFERROR(VLOOKUP(C277,SRA!B:I,8,0),"")</f>
        <v>CLT</v>
      </c>
      <c r="F277" s="35" t="s">
        <v>607</v>
      </c>
      <c r="G277" s="22" t="str">
        <f>IFERROR(VLOOKUP(VLOOKUP(C277,SRA!B:F,5,0),FUNÇÃO!A:B,2,0),"")</f>
        <v>TEC. EM ADM. E FI</v>
      </c>
      <c r="H277" s="14">
        <f>IFERROR(VLOOKUP(C277,SRA!B:T,18,0),"")</f>
        <v>1614.36</v>
      </c>
      <c r="I277" s="14">
        <f>IFERROR(VLOOKUP(C277,SRA!B:T,19,0),"")</f>
        <v>1250</v>
      </c>
      <c r="J277" s="14">
        <f>IFERROR(VLOOKUP(C277,FEVEREIRO!B:F,3,0),"")</f>
        <v>2864.36</v>
      </c>
      <c r="K277" s="14">
        <f t="shared" si="9"/>
        <v>1232.7400000000002</v>
      </c>
      <c r="L277" s="14">
        <f>IFERROR(VLOOKUP(C277,FEVEREIRO!B:H,7,0),"")</f>
        <v>1631.62</v>
      </c>
      <c r="M277" s="23" t="str">
        <f>IFERROR(VLOOKUP(C277,FÉRIAS!A:G,2,0),"")</f>
        <v/>
      </c>
    </row>
    <row r="278" spans="2:13">
      <c r="B278" s="22">
        <f t="shared" si="10"/>
        <v>270</v>
      </c>
      <c r="C278" s="22">
        <v>2634</v>
      </c>
      <c r="D278" s="36" t="str">
        <f>IFERROR(VLOOKUP(C278,SRA!B:C,2,0),"")</f>
        <v>KATHYWSKY MELO PINHEIRO</v>
      </c>
      <c r="E278" s="22" t="str">
        <f>IFERROR(VLOOKUP(C278,SRA!B:I,8,0),"")</f>
        <v>CLT</v>
      </c>
      <c r="F278" s="35" t="s">
        <v>607</v>
      </c>
      <c r="G278" s="22" t="str">
        <f>IFERROR(VLOOKUP(VLOOKUP(C278,SRA!B:F,5,0),FUNÇÃO!A:B,2,0),"")</f>
        <v>TEC. EM ADM. E FI</v>
      </c>
      <c r="H278" s="14">
        <f>IFERROR(VLOOKUP(C278,SRA!B:T,18,0),"")</f>
        <v>1614.36</v>
      </c>
      <c r="I278" s="14">
        <f>IFERROR(VLOOKUP(C278,SRA!B:T,19,0),"")</f>
        <v>0</v>
      </c>
      <c r="J278" s="14">
        <f>IFERROR(VLOOKUP(C278,FEVEREIRO!B:F,3,0),"")</f>
        <v>1614.36</v>
      </c>
      <c r="K278" s="14">
        <f t="shared" si="9"/>
        <v>526.38999999999987</v>
      </c>
      <c r="L278" s="14">
        <f>IFERROR(VLOOKUP(C278,FEVEREIRO!B:H,7,0),"")</f>
        <v>1087.97</v>
      </c>
      <c r="M278" s="23" t="str">
        <f>IFERROR(VLOOKUP(C278,FÉRIAS!A:G,2,0),"")</f>
        <v/>
      </c>
    </row>
    <row r="279" spans="2:13">
      <c r="B279" s="22">
        <f t="shared" si="10"/>
        <v>271</v>
      </c>
      <c r="C279" s="22">
        <v>2642</v>
      </c>
      <c r="D279" s="36" t="str">
        <f>IFERROR(VLOOKUP(C279,SRA!B:C,2,0),"")</f>
        <v>THAMIRYS CLAUDIA R  BATISTA</v>
      </c>
      <c r="E279" s="22" t="str">
        <f>IFERROR(VLOOKUP(C279,SRA!B:I,8,0),"")</f>
        <v>CLT</v>
      </c>
      <c r="F279" s="35" t="s">
        <v>607</v>
      </c>
      <c r="G279" s="22" t="str">
        <f>IFERROR(VLOOKUP(VLOOKUP(C279,SRA!B:F,5,0),FUNÇÃO!A:B,2,0),"")</f>
        <v>TEC. EM ADM. E FI</v>
      </c>
      <c r="H279" s="14">
        <f>IFERROR(VLOOKUP(C279,SRA!B:T,18,0),"")</f>
        <v>1695.09</v>
      </c>
      <c r="I279" s="14">
        <f>IFERROR(VLOOKUP(C279,SRA!B:T,19,0),"")</f>
        <v>930.5</v>
      </c>
      <c r="J279" s="14">
        <f>IFERROR(VLOOKUP(C279,FEVEREIRO!B:F,3,0),"")</f>
        <v>2625.59</v>
      </c>
      <c r="K279" s="14">
        <f t="shared" si="9"/>
        <v>714.13000000000011</v>
      </c>
      <c r="L279" s="14">
        <f>IFERROR(VLOOKUP(C279,FEVEREIRO!B:H,7,0),"")</f>
        <v>1911.46</v>
      </c>
      <c r="M279" s="23" t="str">
        <f>IFERROR(VLOOKUP(C279,FÉRIAS!A:G,2,0),"")</f>
        <v/>
      </c>
    </row>
    <row r="280" spans="2:13">
      <c r="B280" s="22">
        <f t="shared" si="10"/>
        <v>272</v>
      </c>
      <c r="C280" s="22">
        <v>2644</v>
      </c>
      <c r="D280" s="36" t="str">
        <f>IFERROR(VLOOKUP(C280,SRA!B:C,2,0),"")</f>
        <v>FABRICIO MENEZES DE SOUSA MELO</v>
      </c>
      <c r="E280" s="22" t="str">
        <f>IFERROR(VLOOKUP(C280,SRA!B:I,8,0),"")</f>
        <v>CLT</v>
      </c>
      <c r="F280" s="35" t="s">
        <v>607</v>
      </c>
      <c r="G280" s="22" t="str">
        <f>IFERROR(VLOOKUP(VLOOKUP(C280,SRA!B:F,5,0),FUNÇÃO!A:B,2,0),"")</f>
        <v>ANA ASS FARMACEUT</v>
      </c>
      <c r="H280" s="14">
        <f>IFERROR(VLOOKUP(C280,SRA!B:T,18,0),"")</f>
        <v>4149.8900000000003</v>
      </c>
      <c r="I280" s="14">
        <f>IFERROR(VLOOKUP(C280,SRA!B:T,19,0),"")</f>
        <v>0</v>
      </c>
      <c r="J280" s="14">
        <f>IFERROR(VLOOKUP(C280,FEVEREIRO!B:F,3,0),"")</f>
        <v>4149.8900000000003</v>
      </c>
      <c r="K280" s="14">
        <f t="shared" si="9"/>
        <v>2019.92</v>
      </c>
      <c r="L280" s="14">
        <f>IFERROR(VLOOKUP(C280,FEVEREIRO!B:H,7,0),"")</f>
        <v>2129.9700000000003</v>
      </c>
      <c r="M280" s="23" t="str">
        <f>IFERROR(VLOOKUP(C280,FÉRIAS!A:G,2,0),"")</f>
        <v/>
      </c>
    </row>
    <row r="281" spans="2:13">
      <c r="B281" s="22">
        <f t="shared" si="10"/>
        <v>273</v>
      </c>
      <c r="C281" s="22">
        <v>2651</v>
      </c>
      <c r="D281" s="36" t="str">
        <f>IFERROR(VLOOKUP(C281,SRA!B:C,2,0),"")</f>
        <v>PAULO ANDRE R DOS SANTOS</v>
      </c>
      <c r="E281" s="22" t="str">
        <f>IFERROR(VLOOKUP(C281,SRA!B:I,8,0),"")</f>
        <v>CLT</v>
      </c>
      <c r="F281" s="35" t="s">
        <v>607</v>
      </c>
      <c r="G281" s="22" t="str">
        <f>IFERROR(VLOOKUP(VLOOKUP(C281,SRA!B:F,5,0),FUNÇÃO!A:B,2,0),"")</f>
        <v>ANA ASS FARMACEUT</v>
      </c>
      <c r="H281" s="14">
        <f>IFERROR(VLOOKUP(C281,SRA!B:T,18,0),"")</f>
        <v>4149.8900000000003</v>
      </c>
      <c r="I281" s="14">
        <f>IFERROR(VLOOKUP(C281,SRA!B:T,19,0),"")</f>
        <v>0</v>
      </c>
      <c r="J281" s="14">
        <f>IFERROR(VLOOKUP(C281,FEVEREIRO!B:F,3,0),"")</f>
        <v>4149.8900000000003</v>
      </c>
      <c r="K281" s="14">
        <f t="shared" si="9"/>
        <v>1002.0600000000004</v>
      </c>
      <c r="L281" s="14">
        <f>IFERROR(VLOOKUP(C281,FEVEREIRO!B:H,7,0),"")</f>
        <v>3147.83</v>
      </c>
      <c r="M281" s="23" t="str">
        <f>IFERROR(VLOOKUP(C281,FÉRIAS!A:G,2,0),"")</f>
        <v/>
      </c>
    </row>
    <row r="282" spans="2:13">
      <c r="B282" s="22">
        <f t="shared" si="10"/>
        <v>274</v>
      </c>
      <c r="C282" s="22">
        <v>2656</v>
      </c>
      <c r="D282" s="36" t="str">
        <f>IFERROR(VLOOKUP(C282,SRA!B:C,2,0),"")</f>
        <v>RAFAELLA ALVES DE ARAUJO SILVA</v>
      </c>
      <c r="E282" s="22" t="str">
        <f>IFERROR(VLOOKUP(C282,SRA!B:I,8,0),"")</f>
        <v>CLT</v>
      </c>
      <c r="F282" s="35" t="s">
        <v>607</v>
      </c>
      <c r="G282" s="22" t="str">
        <f>IFERROR(VLOOKUP(VLOOKUP(C282,SRA!B:F,5,0),FUNÇÃO!A:B,2,0),"")</f>
        <v>TEC. EM ADM. E FI</v>
      </c>
      <c r="H282" s="14">
        <f>IFERROR(VLOOKUP(C282,SRA!B:T,18,0),"")</f>
        <v>1614.36</v>
      </c>
      <c r="I282" s="14">
        <f>IFERROR(VLOOKUP(C282,SRA!B:T,19,0),"")</f>
        <v>708.95</v>
      </c>
      <c r="J282" s="14">
        <f>IFERROR(VLOOKUP(C282,FEVEREIRO!B:F,3,0),"")</f>
        <v>2323.31</v>
      </c>
      <c r="K282" s="14">
        <f t="shared" si="9"/>
        <v>897.34999999999991</v>
      </c>
      <c r="L282" s="14">
        <f>IFERROR(VLOOKUP(C282,FEVEREIRO!B:H,7,0),"")</f>
        <v>1425.96</v>
      </c>
      <c r="M282" s="23" t="str">
        <f>IFERROR(VLOOKUP(C282,FÉRIAS!A:G,2,0),"")</f>
        <v/>
      </c>
    </row>
    <row r="283" spans="2:13">
      <c r="B283" s="22">
        <f t="shared" si="10"/>
        <v>275</v>
      </c>
      <c r="C283" s="22">
        <v>2659</v>
      </c>
      <c r="D283" s="36" t="str">
        <f>IFERROR(VLOOKUP(C283,SRA!B:C,2,0),"")</f>
        <v>THIAGO SANTOS DE OLIVEIRA</v>
      </c>
      <c r="E283" s="22" t="str">
        <f>IFERROR(VLOOKUP(C283,SRA!B:I,8,0),"")</f>
        <v>CLT</v>
      </c>
      <c r="F283" s="35" t="s">
        <v>607</v>
      </c>
      <c r="G283" s="22" t="str">
        <f>IFERROR(VLOOKUP(VLOOKUP(C283,SRA!B:F,5,0),FUNÇÃO!A:B,2,0),"")</f>
        <v>TEC. EM ADM. E FI</v>
      </c>
      <c r="H283" s="14">
        <f>IFERROR(VLOOKUP(C283,SRA!B:T,18,0),"")</f>
        <v>1614.36</v>
      </c>
      <c r="I283" s="14">
        <f>IFERROR(VLOOKUP(C283,SRA!B:T,19,0),"")</f>
        <v>1993.92</v>
      </c>
      <c r="J283" s="14">
        <f>IFERROR(VLOOKUP(C283,FEVEREIRO!B:F,3,0),"")</f>
        <v>4627.6899999999996</v>
      </c>
      <c r="K283" s="14">
        <f t="shared" si="9"/>
        <v>1903.6099999999997</v>
      </c>
      <c r="L283" s="14">
        <f>IFERROR(VLOOKUP(C283,FEVEREIRO!B:H,7,0),"")</f>
        <v>2724.08</v>
      </c>
      <c r="M283" s="23" t="str">
        <f>IFERROR(VLOOKUP(C283,FÉRIAS!A:G,2,0),"")</f>
        <v/>
      </c>
    </row>
    <row r="284" spans="2:13">
      <c r="B284" s="22">
        <f t="shared" si="10"/>
        <v>276</v>
      </c>
      <c r="C284" s="22">
        <v>2661</v>
      </c>
      <c r="D284" s="36" t="str">
        <f>IFERROR(VLOOKUP(C284,SRA!B:C,2,0),"")</f>
        <v>IVALDA XAVIER DE CARVALHO</v>
      </c>
      <c r="E284" s="22" t="str">
        <f>IFERROR(VLOOKUP(C284,SRA!B:I,8,0),"")</f>
        <v>CLT</v>
      </c>
      <c r="F284" s="35" t="s">
        <v>607</v>
      </c>
      <c r="G284" s="22" t="str">
        <f>IFERROR(VLOOKUP(VLOOKUP(C284,SRA!B:F,5,0),FUNÇÃO!A:B,2,0),"")</f>
        <v>OP. DE PROD. IND.</v>
      </c>
      <c r="H284" s="14">
        <f>IFERROR(VLOOKUP(C284,SRA!B:T,18,0),"")</f>
        <v>1270.2</v>
      </c>
      <c r="I284" s="14">
        <f>IFERROR(VLOOKUP(C284,SRA!B:T,19,0),"")</f>
        <v>0</v>
      </c>
      <c r="J284" s="14">
        <f>IFERROR(VLOOKUP(C284,FEVEREIRO!B:F,3,0),"")</f>
        <v>1270.2</v>
      </c>
      <c r="K284" s="14">
        <f t="shared" si="9"/>
        <v>305.65000000000009</v>
      </c>
      <c r="L284" s="14">
        <f>IFERROR(VLOOKUP(C284,FEVEREIRO!B:H,7,0),"")</f>
        <v>964.55</v>
      </c>
      <c r="M284" s="23" t="str">
        <f>IFERROR(VLOOKUP(C284,FÉRIAS!A:G,2,0),"")</f>
        <v/>
      </c>
    </row>
    <row r="285" spans="2:13">
      <c r="B285" s="22">
        <f t="shared" si="10"/>
        <v>277</v>
      </c>
      <c r="C285" s="22">
        <v>2664</v>
      </c>
      <c r="D285" s="36" t="str">
        <f>IFERROR(VLOOKUP(C285,SRA!B:C,2,0),"")</f>
        <v>BRUNO AIRES DOS SANTOS</v>
      </c>
      <c r="E285" s="22" t="str">
        <f>IFERROR(VLOOKUP(C285,SRA!B:I,8,0),"")</f>
        <v>CLT</v>
      </c>
      <c r="F285" s="35" t="s">
        <v>607</v>
      </c>
      <c r="G285" s="22" t="str">
        <f>IFERROR(VLOOKUP(VLOOKUP(C285,SRA!B:F,5,0),FUNÇÃO!A:B,2,0),"")</f>
        <v>FARMACEUTICO IND</v>
      </c>
      <c r="H285" s="14">
        <f>IFERROR(VLOOKUP(C285,SRA!B:T,18,0),"")</f>
        <v>4656.5600000000004</v>
      </c>
      <c r="I285" s="14">
        <f>IFERROR(VLOOKUP(C285,SRA!B:T,19,0),"")</f>
        <v>1993.92</v>
      </c>
      <c r="J285" s="14">
        <f>IFERROR(VLOOKUP(C285,FEVEREIRO!B:F,3,0),"")</f>
        <v>8523.26</v>
      </c>
      <c r="K285" s="14">
        <f t="shared" si="9"/>
        <v>3122.6000000000004</v>
      </c>
      <c r="L285" s="14">
        <f>IFERROR(VLOOKUP(C285,FEVEREIRO!B:H,7,0),"")</f>
        <v>5400.66</v>
      </c>
      <c r="M285" s="23" t="str">
        <f>IFERROR(VLOOKUP(C285,FÉRIAS!A:G,2,0),"")</f>
        <v/>
      </c>
    </row>
    <row r="286" spans="2:13">
      <c r="B286" s="22">
        <f t="shared" si="10"/>
        <v>278</v>
      </c>
      <c r="C286" s="22">
        <v>2665</v>
      </c>
      <c r="D286" s="36" t="str">
        <f>IFERROR(VLOOKUP(C286,SRA!B:C,2,0),"")</f>
        <v>MARCELO BARLAVENTO DAS C SILVA</v>
      </c>
      <c r="E286" s="22" t="str">
        <f>IFERROR(VLOOKUP(C286,SRA!B:I,8,0),"")</f>
        <v>CLT</v>
      </c>
      <c r="F286" s="35" t="s">
        <v>607</v>
      </c>
      <c r="G286" s="22" t="str">
        <f>IFERROR(VLOOKUP(VLOOKUP(C286,SRA!B:F,5,0),FUNÇÃO!A:B,2,0),"")</f>
        <v>TEC. EM ADM. E FI</v>
      </c>
      <c r="H286" s="14">
        <f>IFERROR(VLOOKUP(C286,SRA!B:T,18,0),"")</f>
        <v>1614.36</v>
      </c>
      <c r="I286" s="14">
        <f>IFERROR(VLOOKUP(C286,SRA!B:T,19,0),"")</f>
        <v>708.95</v>
      </c>
      <c r="J286" s="14">
        <f>IFERROR(VLOOKUP(C286,FEVEREIRO!B:F,3,0),"")</f>
        <v>2323.31</v>
      </c>
      <c r="K286" s="14">
        <f t="shared" si="9"/>
        <v>903.36000000000013</v>
      </c>
      <c r="L286" s="14">
        <f>IFERROR(VLOOKUP(C286,FEVEREIRO!B:H,7,0),"")</f>
        <v>1419.9499999999998</v>
      </c>
      <c r="M286" s="23" t="str">
        <f>IFERROR(VLOOKUP(C286,FÉRIAS!A:G,2,0),"")</f>
        <v/>
      </c>
    </row>
    <row r="287" spans="2:13">
      <c r="B287" s="22">
        <f t="shared" si="10"/>
        <v>279</v>
      </c>
      <c r="C287" s="22">
        <v>2666</v>
      </c>
      <c r="D287" s="36" t="str">
        <f>IFERROR(VLOOKUP(C287,SRA!B:C,2,0),"")</f>
        <v>RODRIGO VASCONCELOS DINIZ</v>
      </c>
      <c r="E287" s="22" t="str">
        <f>IFERROR(VLOOKUP(C287,SRA!B:I,8,0),"")</f>
        <v>CLT</v>
      </c>
      <c r="F287" s="35" t="s">
        <v>607</v>
      </c>
      <c r="G287" s="22" t="str">
        <f>IFERROR(VLOOKUP(VLOOKUP(C287,SRA!B:F,5,0),FUNÇÃO!A:B,2,0),"")</f>
        <v>TEC. EM ADM. E FI</v>
      </c>
      <c r="H287" s="14">
        <f>IFERROR(VLOOKUP(C287,SRA!B:T,18,0),"")</f>
        <v>1614.36</v>
      </c>
      <c r="I287" s="14">
        <f>IFERROR(VLOOKUP(C287,SRA!B:T,19,0),"")</f>
        <v>1993.92</v>
      </c>
      <c r="J287" s="14">
        <f>IFERROR(VLOOKUP(C287,FEVEREIRO!B:F,3,0),"")</f>
        <v>3893.14</v>
      </c>
      <c r="K287" s="14">
        <f t="shared" si="9"/>
        <v>1798.8899999999999</v>
      </c>
      <c r="L287" s="14">
        <f>IFERROR(VLOOKUP(C287,FEVEREIRO!B:H,7,0),"")</f>
        <v>2094.25</v>
      </c>
      <c r="M287" s="23" t="str">
        <f>IFERROR(VLOOKUP(C287,FÉRIAS!A:G,2,0),"")</f>
        <v/>
      </c>
    </row>
    <row r="288" spans="2:13">
      <c r="B288" s="22">
        <f t="shared" si="10"/>
        <v>280</v>
      </c>
      <c r="C288" s="22">
        <v>2668</v>
      </c>
      <c r="D288" s="36" t="str">
        <f>IFERROR(VLOOKUP(C288,SRA!B:C,2,0),"")</f>
        <v>CARLA BRANDAO DE C  FIGUEIREDO</v>
      </c>
      <c r="E288" s="22" t="str">
        <f>IFERROR(VLOOKUP(C288,SRA!B:I,8,0),"")</f>
        <v>CLT</v>
      </c>
      <c r="F288" s="35" t="s">
        <v>607</v>
      </c>
      <c r="G288" s="22" t="str">
        <f>IFERROR(VLOOKUP(VLOOKUP(C288,SRA!B:F,5,0),FUNÇÃO!A:B,2,0),"")</f>
        <v>TEC. EM ADM. E FI</v>
      </c>
      <c r="H288" s="14">
        <f>IFERROR(VLOOKUP(C288,SRA!B:T,18,0),"")</f>
        <v>1614.36</v>
      </c>
      <c r="I288" s="14">
        <f>IFERROR(VLOOKUP(C288,SRA!B:T,19,0),"")</f>
        <v>0</v>
      </c>
      <c r="J288" s="14">
        <f>IFERROR(VLOOKUP(C288,FEVEREIRO!B:F,3,0),"")</f>
        <v>1884.66</v>
      </c>
      <c r="K288" s="14">
        <f t="shared" si="9"/>
        <v>165.69000000000028</v>
      </c>
      <c r="L288" s="14">
        <f>IFERROR(VLOOKUP(C288,FEVEREIRO!B:H,7,0),"")</f>
        <v>1718.9699999999998</v>
      </c>
      <c r="M288" s="23" t="str">
        <f>IFERROR(VLOOKUP(C288,FÉRIAS!A:G,2,0),"")</f>
        <v/>
      </c>
    </row>
    <row r="289" spans="2:13">
      <c r="B289" s="22">
        <f t="shared" si="10"/>
        <v>281</v>
      </c>
      <c r="C289" s="22">
        <v>2671</v>
      </c>
      <c r="D289" s="36" t="str">
        <f>IFERROR(VLOOKUP(C289,SRA!B:C,2,0),"")</f>
        <v>KATIA ADRIANA F D SILVA SOARES</v>
      </c>
      <c r="E289" s="22" t="str">
        <f>IFERROR(VLOOKUP(C289,SRA!B:I,8,0),"")</f>
        <v>CLT</v>
      </c>
      <c r="F289" s="35" t="s">
        <v>607</v>
      </c>
      <c r="G289" s="22" t="str">
        <f>IFERROR(VLOOKUP(VLOOKUP(C289,SRA!B:F,5,0),FUNÇÃO!A:B,2,0),"")</f>
        <v>OP. DE PROD. IND.</v>
      </c>
      <c r="H289" s="14">
        <f>IFERROR(VLOOKUP(C289,SRA!B:T,18,0),"")</f>
        <v>1333.73</v>
      </c>
      <c r="I289" s="14">
        <f>IFERROR(VLOOKUP(C289,SRA!B:T,19,0),"")</f>
        <v>0</v>
      </c>
      <c r="J289" s="14">
        <f>IFERROR(VLOOKUP(C289,FEVEREIRO!B:F,3,0),"")</f>
        <v>1385</v>
      </c>
      <c r="K289" s="14">
        <f t="shared" si="9"/>
        <v>141.42999999999984</v>
      </c>
      <c r="L289" s="14">
        <f>IFERROR(VLOOKUP(C289,FEVEREIRO!B:H,7,0),"")</f>
        <v>1243.5700000000002</v>
      </c>
      <c r="M289" s="23" t="str">
        <f>IFERROR(VLOOKUP(C289,FÉRIAS!A:G,2,0),"")</f>
        <v/>
      </c>
    </row>
    <row r="290" spans="2:13">
      <c r="B290" s="22">
        <f t="shared" si="10"/>
        <v>282</v>
      </c>
      <c r="C290" s="22">
        <v>2672</v>
      </c>
      <c r="D290" s="36" t="str">
        <f>IFERROR(VLOOKUP(C290,SRA!B:C,2,0),"")</f>
        <v>IVANISE VIANA ALBUQUERQUE</v>
      </c>
      <c r="E290" s="22" t="str">
        <f>IFERROR(VLOOKUP(C290,SRA!B:I,8,0),"")</f>
        <v>CLT</v>
      </c>
      <c r="F290" s="35" t="s">
        <v>607</v>
      </c>
      <c r="G290" s="22" t="str">
        <f>IFERROR(VLOOKUP(VLOOKUP(C290,SRA!B:F,5,0),FUNÇÃO!A:B,2,0),"")</f>
        <v>OP. DE PROD. IND.</v>
      </c>
      <c r="H290" s="14">
        <f>IFERROR(VLOOKUP(C290,SRA!B:T,18,0),"")</f>
        <v>1270.21</v>
      </c>
      <c r="I290" s="14">
        <f>IFERROR(VLOOKUP(C290,SRA!B:T,19,0),"")</f>
        <v>0</v>
      </c>
      <c r="J290" s="14">
        <f>IFERROR(VLOOKUP(C290,FEVEREIRO!B:F,3,0),"")</f>
        <v>1270.21</v>
      </c>
      <c r="K290" s="14">
        <f t="shared" si="9"/>
        <v>412.04999999999995</v>
      </c>
      <c r="L290" s="14">
        <f>IFERROR(VLOOKUP(C290,FEVEREIRO!B:H,7,0),"")</f>
        <v>858.16000000000008</v>
      </c>
      <c r="M290" s="23" t="str">
        <f>IFERROR(VLOOKUP(C290,FÉRIAS!A:G,2,0),"")</f>
        <v/>
      </c>
    </row>
    <row r="291" spans="2:13">
      <c r="B291" s="22">
        <f t="shared" si="10"/>
        <v>283</v>
      </c>
      <c r="C291" s="22">
        <v>2675</v>
      </c>
      <c r="D291" s="36" t="str">
        <f>IFERROR(VLOOKUP(C291,SRA!B:C,2,0),"")</f>
        <v>RUTE FERNANDES BORBA</v>
      </c>
      <c r="E291" s="22" t="str">
        <f>IFERROR(VLOOKUP(C291,SRA!B:I,8,0),"")</f>
        <v>CLT</v>
      </c>
      <c r="F291" s="35" t="s">
        <v>607</v>
      </c>
      <c r="G291" s="22" t="str">
        <f>IFERROR(VLOOKUP(VLOOKUP(C291,SRA!B:F,5,0),FUNÇÃO!A:B,2,0),"")</f>
        <v>OP. DE PROD. IND.</v>
      </c>
      <c r="H291" s="14">
        <f>IFERROR(VLOOKUP(C291,SRA!B:T,18,0),"")</f>
        <v>1209.71</v>
      </c>
      <c r="I291" s="14">
        <f>IFERROR(VLOOKUP(C291,SRA!B:T,19,0),"")</f>
        <v>0</v>
      </c>
      <c r="J291" s="14">
        <f>IFERROR(VLOOKUP(C291,FEVEREIRO!B:F,3,0),"")</f>
        <v>1312.25</v>
      </c>
      <c r="K291" s="14">
        <f t="shared" si="9"/>
        <v>367.68000000000006</v>
      </c>
      <c r="L291" s="14">
        <f>IFERROR(VLOOKUP(C291,FEVEREIRO!B:H,7,0),"")</f>
        <v>944.56999999999994</v>
      </c>
      <c r="M291" s="23" t="str">
        <f>IFERROR(VLOOKUP(C291,FÉRIAS!A:G,2,0),"")</f>
        <v/>
      </c>
    </row>
    <row r="292" spans="2:13">
      <c r="B292" s="22">
        <f t="shared" si="10"/>
        <v>284</v>
      </c>
      <c r="C292" s="22">
        <v>2682</v>
      </c>
      <c r="D292" s="36" t="str">
        <f>IFERROR(VLOOKUP(C292,SRA!B:C,2,0),"")</f>
        <v>JENARIO LUCENA DA SILVA</v>
      </c>
      <c r="E292" s="22" t="str">
        <f>IFERROR(VLOOKUP(C292,SRA!B:I,8,0),"")</f>
        <v>CLT</v>
      </c>
      <c r="F292" s="35" t="s">
        <v>607</v>
      </c>
      <c r="G292" s="22" t="str">
        <f>IFERROR(VLOOKUP(VLOOKUP(C292,SRA!B:F,5,0),FUNÇÃO!A:B,2,0),"")</f>
        <v>TEC. EM ADM. E FI</v>
      </c>
      <c r="H292" s="14">
        <f>IFERROR(VLOOKUP(C292,SRA!B:T,18,0),"")</f>
        <v>1614.37</v>
      </c>
      <c r="I292" s="14">
        <f>IFERROR(VLOOKUP(C292,SRA!B:T,19,0),"")</f>
        <v>0</v>
      </c>
      <c r="J292" s="14">
        <f>IFERROR(VLOOKUP(C292,FEVEREIRO!B:F,3,0),"")</f>
        <v>1614.37</v>
      </c>
      <c r="K292" s="14">
        <f t="shared" si="9"/>
        <v>1040.32</v>
      </c>
      <c r="L292" s="14">
        <f>IFERROR(VLOOKUP(C292,FEVEREIRO!B:H,7,0),"")</f>
        <v>574.04999999999995</v>
      </c>
      <c r="M292" s="23" t="str">
        <f>IFERROR(VLOOKUP(C292,FÉRIAS!A:G,2,0),"")</f>
        <v/>
      </c>
    </row>
    <row r="293" spans="2:13">
      <c r="B293" s="22">
        <f t="shared" si="10"/>
        <v>285</v>
      </c>
      <c r="C293" s="22">
        <v>2684</v>
      </c>
      <c r="D293" s="36" t="str">
        <f>IFERROR(VLOOKUP(C293,SRA!B:C,2,0),"")</f>
        <v>DULCE NARIELE ANHAIA LEMES</v>
      </c>
      <c r="E293" s="22" t="str">
        <f>IFERROR(VLOOKUP(C293,SRA!B:I,8,0),"")</f>
        <v>CLT</v>
      </c>
      <c r="F293" s="35" t="s">
        <v>607</v>
      </c>
      <c r="G293" s="22" t="str">
        <f>IFERROR(VLOOKUP(VLOOKUP(C293,SRA!B:F,5,0),FUNÇÃO!A:B,2,0),"")</f>
        <v>ANA ASS FARMACEUT</v>
      </c>
      <c r="H293" s="14">
        <f>IFERROR(VLOOKUP(C293,SRA!B:T,18,0),"")</f>
        <v>4149.8900000000003</v>
      </c>
      <c r="I293" s="14">
        <f>IFERROR(VLOOKUP(C293,SRA!B:T,19,0),"")</f>
        <v>0</v>
      </c>
      <c r="J293" s="14">
        <f>IFERROR(VLOOKUP(C293,FEVEREIRO!B:F,3,0),"")</f>
        <v>4420.1899999999996</v>
      </c>
      <c r="K293" s="14">
        <f t="shared" si="9"/>
        <v>2129.1099999999997</v>
      </c>
      <c r="L293" s="14">
        <f>IFERROR(VLOOKUP(C293,FEVEREIRO!B:H,7,0),"")</f>
        <v>2291.08</v>
      </c>
      <c r="M293" s="23" t="str">
        <f>IFERROR(VLOOKUP(C293,FÉRIAS!A:G,2,0),"")</f>
        <v/>
      </c>
    </row>
    <row r="294" spans="2:13">
      <c r="B294" s="22">
        <f t="shared" si="10"/>
        <v>286</v>
      </c>
      <c r="C294" s="22">
        <v>2687</v>
      </c>
      <c r="D294" s="36" t="str">
        <f>IFERROR(VLOOKUP(C294,SRA!B:C,2,0),"")</f>
        <v>MONICA MARIA G R F DE OLIVEIRA</v>
      </c>
      <c r="E294" s="22" t="str">
        <f>IFERROR(VLOOKUP(C294,SRA!B:I,8,0),"")</f>
        <v>CLT</v>
      </c>
      <c r="F294" s="35" t="s">
        <v>607</v>
      </c>
      <c r="G294" s="22" t="str">
        <f>IFERROR(VLOOKUP(VLOOKUP(C294,SRA!B:F,5,0),FUNÇÃO!A:B,2,0),"")</f>
        <v>TEC. EM ADM. E FI</v>
      </c>
      <c r="H294" s="14">
        <f>IFERROR(VLOOKUP(C294,SRA!B:T,18,0),"")</f>
        <v>1614.36</v>
      </c>
      <c r="I294" s="14">
        <f>IFERROR(VLOOKUP(C294,SRA!B:T,19,0),"")</f>
        <v>0</v>
      </c>
      <c r="J294" s="14">
        <f>IFERROR(VLOOKUP(C294,FEVEREIRO!B:F,3,0),"")</f>
        <v>2815.16</v>
      </c>
      <c r="K294" s="14">
        <f t="shared" si="9"/>
        <v>577.92999999999984</v>
      </c>
      <c r="L294" s="14">
        <f>IFERROR(VLOOKUP(C294,FEVEREIRO!B:H,7,0),"")</f>
        <v>2237.23</v>
      </c>
      <c r="M294" s="23" t="str">
        <f>IFERROR(VLOOKUP(C294,FÉRIAS!A:G,2,0),"")</f>
        <v/>
      </c>
    </row>
    <row r="295" spans="2:13">
      <c r="B295" s="22">
        <f t="shared" si="10"/>
        <v>287</v>
      </c>
      <c r="C295" s="22">
        <v>2689</v>
      </c>
      <c r="D295" s="36" t="str">
        <f>IFERROR(VLOOKUP(C295,SRA!B:C,2,0),"")</f>
        <v>ILMA DE ALBUQUERQUE PEREIRA</v>
      </c>
      <c r="E295" s="22" t="str">
        <f>IFERROR(VLOOKUP(C295,SRA!B:I,8,0),"")</f>
        <v>CLT</v>
      </c>
      <c r="F295" s="35" t="s">
        <v>607</v>
      </c>
      <c r="G295" s="22" t="str">
        <f>IFERROR(VLOOKUP(VLOOKUP(C295,SRA!B:F,5,0),FUNÇÃO!A:B,2,0),"")</f>
        <v>TEC. EM ADM. E FI</v>
      </c>
      <c r="H295" s="14">
        <f>IFERROR(VLOOKUP(C295,SRA!B:T,18,0),"")</f>
        <v>1614.36</v>
      </c>
      <c r="I295" s="14">
        <f>IFERROR(VLOOKUP(C295,SRA!B:T,19,0),"")</f>
        <v>930.5</v>
      </c>
      <c r="J295" s="14">
        <f>IFERROR(VLOOKUP(C295,FEVEREIRO!B:F,3,0),"")</f>
        <v>2815.16</v>
      </c>
      <c r="K295" s="14">
        <f t="shared" si="9"/>
        <v>599.84999999999991</v>
      </c>
      <c r="L295" s="14">
        <f>IFERROR(VLOOKUP(C295,FEVEREIRO!B:H,7,0),"")</f>
        <v>2215.31</v>
      </c>
      <c r="M295" s="23" t="str">
        <f>IFERROR(VLOOKUP(C295,FÉRIAS!A:G,2,0),"")</f>
        <v/>
      </c>
    </row>
    <row r="296" spans="2:13">
      <c r="B296" s="22">
        <f t="shared" si="10"/>
        <v>288</v>
      </c>
      <c r="C296" s="22">
        <v>2692</v>
      </c>
      <c r="D296" s="36" t="str">
        <f>IFERROR(VLOOKUP(C296,SRA!B:C,2,0),"")</f>
        <v>SANDRA MARIA MENDES FERREIRA</v>
      </c>
      <c r="E296" s="22" t="str">
        <f>IFERROR(VLOOKUP(C296,SRA!B:I,8,0),"")</f>
        <v>CLT</v>
      </c>
      <c r="F296" s="35" t="s">
        <v>607</v>
      </c>
      <c r="G296" s="22" t="str">
        <f>IFERROR(VLOOKUP(VLOOKUP(C296,SRA!B:F,5,0),FUNÇÃO!A:B,2,0),"")</f>
        <v>TEC. EM ADM. E FI</v>
      </c>
      <c r="H296" s="14">
        <f>IFERROR(VLOOKUP(C296,SRA!B:T,18,0),"")</f>
        <v>1614.36</v>
      </c>
      <c r="I296" s="14">
        <f>IFERROR(VLOOKUP(C296,SRA!B:T,19,0),"")</f>
        <v>0</v>
      </c>
      <c r="J296" s="14">
        <f>IFERROR(VLOOKUP(C296,FEVEREIRO!B:F,3,0),"")</f>
        <v>1614.36</v>
      </c>
      <c r="K296" s="14">
        <f t="shared" si="9"/>
        <v>246.40999999999985</v>
      </c>
      <c r="L296" s="14">
        <f>IFERROR(VLOOKUP(C296,FEVEREIRO!B:H,7,0),"")</f>
        <v>1367.95</v>
      </c>
      <c r="M296" s="23" t="str">
        <f>IFERROR(VLOOKUP(C296,FÉRIAS!A:G,2,0),"")</f>
        <v/>
      </c>
    </row>
    <row r="297" spans="2:13">
      <c r="B297" s="22">
        <f t="shared" si="10"/>
        <v>289</v>
      </c>
      <c r="C297" s="22">
        <v>2696</v>
      </c>
      <c r="D297" s="36" t="str">
        <f>IFERROR(VLOOKUP(C297,SRA!B:C,2,0),"")</f>
        <v>ANDREA DE OLIVEIRA SILVA</v>
      </c>
      <c r="E297" s="22" t="str">
        <f>IFERROR(VLOOKUP(C297,SRA!B:I,8,0),"")</f>
        <v>CLT</v>
      </c>
      <c r="F297" s="35" t="s">
        <v>607</v>
      </c>
      <c r="G297" s="22" t="str">
        <f>IFERROR(VLOOKUP(VLOOKUP(C297,SRA!B:F,5,0),FUNÇÃO!A:B,2,0),"")</f>
        <v>TEC. EM ADM. E FI</v>
      </c>
      <c r="H297" s="14">
        <f>IFERROR(VLOOKUP(C297,SRA!B:T,18,0),"")</f>
        <v>1614.36</v>
      </c>
      <c r="I297" s="14">
        <f>IFERROR(VLOOKUP(C297,SRA!B:T,19,0),"")</f>
        <v>0</v>
      </c>
      <c r="J297" s="14">
        <f>IFERROR(VLOOKUP(C297,FEVEREIRO!B:F,3,0),"")</f>
        <v>1628.5</v>
      </c>
      <c r="K297" s="14">
        <f t="shared" si="9"/>
        <v>1305.6300000000001</v>
      </c>
      <c r="L297" s="14">
        <f>IFERROR(VLOOKUP(C297,FEVEREIRO!B:H,7,0),"")</f>
        <v>322.87</v>
      </c>
      <c r="M297" s="23" t="str">
        <f>IFERROR(VLOOKUP(C297,FÉRIAS!A:G,2,0),"")</f>
        <v/>
      </c>
    </row>
    <row r="298" spans="2:13">
      <c r="B298" s="22">
        <f t="shared" si="10"/>
        <v>290</v>
      </c>
      <c r="C298" s="22">
        <v>2697</v>
      </c>
      <c r="D298" s="36" t="str">
        <f>IFERROR(VLOOKUP(C298,SRA!B:C,2,0),"")</f>
        <v>ELIANA BEZERRA CARVALHO</v>
      </c>
      <c r="E298" s="22" t="str">
        <f>IFERROR(VLOOKUP(C298,SRA!B:I,8,0),"")</f>
        <v>CLT</v>
      </c>
      <c r="F298" s="35" t="s">
        <v>607</v>
      </c>
      <c r="G298" s="22" t="str">
        <f>IFERROR(VLOOKUP(VLOOKUP(C298,SRA!B:F,5,0),FUNÇÃO!A:B,2,0),"")</f>
        <v>TEC. EM ADM. E FI</v>
      </c>
      <c r="H298" s="14">
        <f>IFERROR(VLOOKUP(C298,SRA!B:T,18,0),"")</f>
        <v>1614.36</v>
      </c>
      <c r="I298" s="14">
        <f>IFERROR(VLOOKUP(C298,SRA!B:T,19,0),"")</f>
        <v>0</v>
      </c>
      <c r="J298" s="14">
        <f>IFERROR(VLOOKUP(C298,FEVEREIRO!B:F,3,0),"")</f>
        <v>1614.36</v>
      </c>
      <c r="K298" s="14">
        <f t="shared" si="9"/>
        <v>1054.8399999999999</v>
      </c>
      <c r="L298" s="14">
        <f>IFERROR(VLOOKUP(C298,FEVEREIRO!B:H,7,0),"")</f>
        <v>559.52</v>
      </c>
      <c r="M298" s="23" t="str">
        <f>IFERROR(VLOOKUP(C298,FÉRIAS!A:G,2,0),"")</f>
        <v/>
      </c>
    </row>
    <row r="299" spans="2:13">
      <c r="B299" s="22">
        <f t="shared" si="10"/>
        <v>291</v>
      </c>
      <c r="C299" s="22">
        <v>2701</v>
      </c>
      <c r="D299" s="36" t="str">
        <f>IFERROR(VLOOKUP(C299,SRA!B:C,2,0),"")</f>
        <v>PETULLA DE MOURA E SILVA</v>
      </c>
      <c r="E299" s="22" t="str">
        <f>IFERROR(VLOOKUP(C299,SRA!B:I,8,0),"")</f>
        <v>CLT</v>
      </c>
      <c r="F299" s="35" t="s">
        <v>623</v>
      </c>
      <c r="G299" s="22" t="str">
        <f>IFERROR(VLOOKUP(VLOOKUP(C299,SRA!B:F,5,0),FUNÇÃO!A:B,2,0),"")</f>
        <v>TEC. EM ADM. E FI</v>
      </c>
      <c r="H299" s="14">
        <f>IFERROR(VLOOKUP(C299,SRA!B:T,18,0),"")</f>
        <v>1614.36</v>
      </c>
      <c r="I299" s="14">
        <f>IFERROR(VLOOKUP(C299,SRA!B:T,19,0),"")</f>
        <v>0</v>
      </c>
      <c r="J299" s="14">
        <f>IFERROR(VLOOKUP(C299,FEVEREIRO!B:F,3,0),"")</f>
        <v>5013.38</v>
      </c>
      <c r="K299" s="14">
        <f t="shared" si="9"/>
        <v>3257.01</v>
      </c>
      <c r="L299" s="14">
        <f>IFERROR(VLOOKUP(C299,FEVEREIRO!B:H,7,0),"")</f>
        <v>1756.37</v>
      </c>
      <c r="M299" s="23" t="str">
        <f>IFERROR(VLOOKUP(C299,FÉRIAS!A:G,2,0),"")</f>
        <v>PETULLA DE MOURA E SILVA</v>
      </c>
    </row>
    <row r="300" spans="2:13">
      <c r="B300" s="22">
        <f t="shared" si="10"/>
        <v>292</v>
      </c>
      <c r="C300" s="22">
        <v>2702</v>
      </c>
      <c r="D300" s="36" t="str">
        <f>IFERROR(VLOOKUP(C300,SRA!B:C,2,0),"")</f>
        <v>DANILO DAVI DA SILVA DIAS</v>
      </c>
      <c r="E300" s="22" t="str">
        <f>IFERROR(VLOOKUP(C300,SRA!B:I,8,0),"")</f>
        <v>CLT</v>
      </c>
      <c r="F300" s="35" t="s">
        <v>607</v>
      </c>
      <c r="G300" s="22" t="str">
        <f>IFERROR(VLOOKUP(VLOOKUP(C300,SRA!B:F,5,0),FUNÇÃO!A:B,2,0),"")</f>
        <v>ANA ASS FARMACEUT</v>
      </c>
      <c r="H300" s="14">
        <f>IFERROR(VLOOKUP(C300,SRA!B:T,18,0),"")</f>
        <v>4149.8900000000003</v>
      </c>
      <c r="I300" s="14">
        <f>IFERROR(VLOOKUP(C300,SRA!B:T,19,0),"")</f>
        <v>0</v>
      </c>
      <c r="J300" s="14">
        <f>IFERROR(VLOOKUP(C300,FEVEREIRO!B:F,3,0),"")</f>
        <v>4149.8900000000003</v>
      </c>
      <c r="K300" s="14">
        <f t="shared" si="9"/>
        <v>908</v>
      </c>
      <c r="L300" s="14">
        <f>IFERROR(VLOOKUP(C300,FEVEREIRO!B:H,7,0),"")</f>
        <v>3241.8900000000003</v>
      </c>
      <c r="M300" s="23" t="str">
        <f>IFERROR(VLOOKUP(C300,FÉRIAS!A:G,2,0),"")</f>
        <v/>
      </c>
    </row>
    <row r="301" spans="2:13">
      <c r="B301" s="22">
        <f t="shared" si="10"/>
        <v>293</v>
      </c>
      <c r="C301" s="22">
        <v>2705</v>
      </c>
      <c r="D301" s="36" t="str">
        <f>IFERROR(VLOOKUP(C301,SRA!B:C,2,0),"")</f>
        <v>JOSINALDO OLIVEIRA DE ANDRADE</v>
      </c>
      <c r="E301" s="22" t="str">
        <f>IFERROR(VLOOKUP(C301,SRA!B:I,8,0),"")</f>
        <v>CLT</v>
      </c>
      <c r="F301" s="35" t="s">
        <v>607</v>
      </c>
      <c r="G301" s="22" t="str">
        <f>IFERROR(VLOOKUP(VLOOKUP(C301,SRA!B:F,5,0),FUNÇÃO!A:B,2,0),"")</f>
        <v>TEC. EM ADM. E FI</v>
      </c>
      <c r="H301" s="14">
        <f>IFERROR(VLOOKUP(C301,SRA!B:T,18,0),"")</f>
        <v>1614.36</v>
      </c>
      <c r="I301" s="14">
        <f>IFERROR(VLOOKUP(C301,SRA!B:T,19,0),"")</f>
        <v>0</v>
      </c>
      <c r="J301" s="14">
        <f>IFERROR(VLOOKUP(C301,FEVEREIRO!B:F,3,0),"")</f>
        <v>1614.36</v>
      </c>
      <c r="K301" s="14">
        <f t="shared" si="9"/>
        <v>275.90999999999985</v>
      </c>
      <c r="L301" s="14">
        <f>IFERROR(VLOOKUP(C301,FEVEREIRO!B:H,7,0),"")</f>
        <v>1338.45</v>
      </c>
      <c r="M301" s="23" t="str">
        <f>IFERROR(VLOOKUP(C301,FÉRIAS!A:G,2,0),"")</f>
        <v/>
      </c>
    </row>
    <row r="302" spans="2:13">
      <c r="B302" s="22">
        <f t="shared" si="10"/>
        <v>294</v>
      </c>
      <c r="C302" s="22">
        <v>2706</v>
      </c>
      <c r="D302" s="36" t="str">
        <f>IFERROR(VLOOKUP(C302,SRA!B:C,2,0),"")</f>
        <v>AMANDA FREITAS BASILIO</v>
      </c>
      <c r="E302" s="22" t="str">
        <f>IFERROR(VLOOKUP(C302,SRA!B:I,8,0),"")</f>
        <v>CLT</v>
      </c>
      <c r="F302" s="35" t="s">
        <v>607</v>
      </c>
      <c r="G302" s="22" t="str">
        <f>IFERROR(VLOOKUP(VLOOKUP(C302,SRA!B:F,5,0),FUNÇÃO!A:B,2,0),"")</f>
        <v>ANA ASS FARMACEUT</v>
      </c>
      <c r="H302" s="14">
        <f>IFERROR(VLOOKUP(C302,SRA!B:T,18,0),"")</f>
        <v>4149.8900000000003</v>
      </c>
      <c r="I302" s="14">
        <f>IFERROR(VLOOKUP(C302,SRA!B:T,19,0),"")</f>
        <v>0</v>
      </c>
      <c r="J302" s="14">
        <f>IFERROR(VLOOKUP(C302,FEVEREIRO!B:F,3,0),"")</f>
        <v>4420.1899999999996</v>
      </c>
      <c r="K302" s="14">
        <f t="shared" si="9"/>
        <v>1142.1399999999994</v>
      </c>
      <c r="L302" s="14">
        <f>IFERROR(VLOOKUP(C302,FEVEREIRO!B:H,7,0),"")</f>
        <v>3278.05</v>
      </c>
      <c r="M302" s="23" t="str">
        <f>IFERROR(VLOOKUP(C302,FÉRIAS!A:G,2,0),"")</f>
        <v/>
      </c>
    </row>
    <row r="303" spans="2:13">
      <c r="B303" s="22">
        <f t="shared" si="10"/>
        <v>295</v>
      </c>
      <c r="C303" s="22">
        <v>2707</v>
      </c>
      <c r="D303" s="36" t="str">
        <f>IFERROR(VLOOKUP(C303,SRA!B:C,2,0),"")</f>
        <v>ROMARIO LUIZ DO NASCIMENTO</v>
      </c>
      <c r="E303" s="22" t="str">
        <f>IFERROR(VLOOKUP(C303,SRA!B:I,8,0),"")</f>
        <v>CLT</v>
      </c>
      <c r="F303" s="35" t="s">
        <v>607</v>
      </c>
      <c r="G303" s="22" t="str">
        <f>IFERROR(VLOOKUP(VLOOKUP(C303,SRA!B:F,5,0),FUNÇÃO!A:B,2,0),"")</f>
        <v>TEC. EM ADM. E FI</v>
      </c>
      <c r="H303" s="14">
        <f>IFERROR(VLOOKUP(C303,SRA!B:T,18,0),"")</f>
        <v>1614.36</v>
      </c>
      <c r="I303" s="14">
        <f>IFERROR(VLOOKUP(C303,SRA!B:T,19,0),"")</f>
        <v>708.95</v>
      </c>
      <c r="J303" s="14">
        <f>IFERROR(VLOOKUP(C303,FEVEREIRO!B:F,3,0),"")</f>
        <v>2323.31</v>
      </c>
      <c r="K303" s="14">
        <f t="shared" si="9"/>
        <v>686.88000000000011</v>
      </c>
      <c r="L303" s="14">
        <f>IFERROR(VLOOKUP(C303,FEVEREIRO!B:H,7,0),"")</f>
        <v>1636.4299999999998</v>
      </c>
      <c r="M303" s="23" t="str">
        <f>IFERROR(VLOOKUP(C303,FÉRIAS!A:G,2,0),"")</f>
        <v/>
      </c>
    </row>
    <row r="304" spans="2:13">
      <c r="B304" s="22">
        <f t="shared" si="10"/>
        <v>296</v>
      </c>
      <c r="C304" s="22">
        <v>2709</v>
      </c>
      <c r="D304" s="36" t="str">
        <f>IFERROR(VLOOKUP(C304,SRA!B:C,2,0),"")</f>
        <v>KATIA DA CONCEICAO DA SILVA</v>
      </c>
      <c r="E304" s="22" t="str">
        <f>IFERROR(VLOOKUP(C304,SRA!B:I,8,0),"")</f>
        <v>CLT</v>
      </c>
      <c r="F304" s="35" t="s">
        <v>607</v>
      </c>
      <c r="G304" s="22" t="str">
        <f>IFERROR(VLOOKUP(VLOOKUP(C304,SRA!B:F,5,0),FUNÇÃO!A:B,2,0),"")</f>
        <v>TEC. EM ADM. E FI</v>
      </c>
      <c r="H304" s="14">
        <f>IFERROR(VLOOKUP(C304,SRA!B:T,18,0),"")</f>
        <v>1614.36</v>
      </c>
      <c r="I304" s="14">
        <f>IFERROR(VLOOKUP(C304,SRA!B:T,19,0),"")</f>
        <v>708.95</v>
      </c>
      <c r="J304" s="14">
        <f>IFERROR(VLOOKUP(C304,FEVEREIRO!B:F,3,0),"")</f>
        <v>2323.3200000000002</v>
      </c>
      <c r="K304" s="14">
        <f t="shared" si="9"/>
        <v>991.60000000000036</v>
      </c>
      <c r="L304" s="14">
        <f>IFERROR(VLOOKUP(C304,FEVEREIRO!B:H,7,0),"")</f>
        <v>1331.7199999999998</v>
      </c>
      <c r="M304" s="23" t="str">
        <f>IFERROR(VLOOKUP(C304,FÉRIAS!A:G,2,0),"")</f>
        <v/>
      </c>
    </row>
    <row r="305" spans="2:13">
      <c r="B305" s="22">
        <f t="shared" si="10"/>
        <v>297</v>
      </c>
      <c r="C305" s="22">
        <v>2710</v>
      </c>
      <c r="D305" s="36" t="str">
        <f>IFERROR(VLOOKUP(C305,SRA!B:C,2,0),"")</f>
        <v>PAULA FRASSINETTI S L BELIAN</v>
      </c>
      <c r="E305" s="22" t="str">
        <f>IFERROR(VLOOKUP(C305,SRA!B:I,8,0),"")</f>
        <v>CLT</v>
      </c>
      <c r="F305" s="35" t="s">
        <v>607</v>
      </c>
      <c r="G305" s="22" t="str">
        <f>IFERROR(VLOOKUP(VLOOKUP(C305,SRA!B:F,5,0),FUNÇÃO!A:B,2,0),"")</f>
        <v>TEC. EM ADM. E FI</v>
      </c>
      <c r="H305" s="14">
        <f>IFERROR(VLOOKUP(C305,SRA!B:T,18,0),"")</f>
        <v>1695.09</v>
      </c>
      <c r="I305" s="14">
        <f>IFERROR(VLOOKUP(C305,SRA!B:T,19,0),"")</f>
        <v>708.95</v>
      </c>
      <c r="J305" s="14">
        <f>IFERROR(VLOOKUP(C305,FEVEREIRO!B:F,3,0),"")</f>
        <v>2404.04</v>
      </c>
      <c r="K305" s="14">
        <f t="shared" si="9"/>
        <v>483.55999999999995</v>
      </c>
      <c r="L305" s="14">
        <f>IFERROR(VLOOKUP(C305,FEVEREIRO!B:H,7,0),"")</f>
        <v>1920.48</v>
      </c>
      <c r="M305" s="23" t="str">
        <f>IFERROR(VLOOKUP(C305,FÉRIAS!A:G,2,0),"")</f>
        <v/>
      </c>
    </row>
    <row r="306" spans="2:13">
      <c r="B306" s="22">
        <f t="shared" si="10"/>
        <v>298</v>
      </c>
      <c r="C306" s="22">
        <v>2712</v>
      </c>
      <c r="D306" s="36" t="str">
        <f>IFERROR(VLOOKUP(C306,SRA!B:C,2,0),"")</f>
        <v>AUGUSTO CESAR N  A  DA SILVA</v>
      </c>
      <c r="E306" s="22" t="str">
        <f>IFERROR(VLOOKUP(C306,SRA!B:I,8,0),"")</f>
        <v>CLT</v>
      </c>
      <c r="F306" s="35" t="s">
        <v>607</v>
      </c>
      <c r="G306" s="22" t="str">
        <f>IFERROR(VLOOKUP(VLOOKUP(C306,SRA!B:F,5,0),FUNÇÃO!A:B,2,0),"")</f>
        <v>TEC. EM ADM. E FI</v>
      </c>
      <c r="H306" s="14">
        <f>IFERROR(VLOOKUP(C306,SRA!B:T,18,0),"")</f>
        <v>1695.09</v>
      </c>
      <c r="I306" s="14">
        <f>IFERROR(VLOOKUP(C306,SRA!B:T,19,0),"")</f>
        <v>0</v>
      </c>
      <c r="J306" s="14">
        <f>IFERROR(VLOOKUP(C306,FEVEREIRO!B:F,3,0),"")</f>
        <v>4623.95</v>
      </c>
      <c r="K306" s="14">
        <f t="shared" si="9"/>
        <v>1151.9000000000001</v>
      </c>
      <c r="L306" s="14">
        <f>IFERROR(VLOOKUP(C306,FEVEREIRO!B:H,7,0),"")</f>
        <v>3472.0499999999997</v>
      </c>
      <c r="M306" s="23" t="str">
        <f>IFERROR(VLOOKUP(C306,FÉRIAS!A:G,2,0),"")</f>
        <v/>
      </c>
    </row>
    <row r="307" spans="2:13">
      <c r="B307" s="22">
        <f t="shared" si="10"/>
        <v>299</v>
      </c>
      <c r="C307" s="22">
        <v>2717</v>
      </c>
      <c r="D307" s="36" t="str">
        <f>IFERROR(VLOOKUP(C307,SRA!B:C,2,0),"")</f>
        <v>MARCIA ANDREA F SECUNDINO</v>
      </c>
      <c r="E307" s="22" t="str">
        <f>IFERROR(VLOOKUP(C307,SRA!B:I,8,0),"")</f>
        <v>CLT</v>
      </c>
      <c r="F307" s="35" t="s">
        <v>607</v>
      </c>
      <c r="G307" s="22" t="str">
        <f>IFERROR(VLOOKUP(VLOOKUP(C307,SRA!B:F,5,0),FUNÇÃO!A:B,2,0),"")</f>
        <v>ANA ASS FARMACEUT</v>
      </c>
      <c r="H307" s="14">
        <f>IFERROR(VLOOKUP(C307,SRA!B:T,18,0),"")</f>
        <v>4149.8900000000003</v>
      </c>
      <c r="I307" s="14">
        <f>IFERROR(VLOOKUP(C307,SRA!B:T,19,0),"")</f>
        <v>0</v>
      </c>
      <c r="J307" s="14">
        <f>IFERROR(VLOOKUP(C307,FEVEREIRO!B:F,3,0),"")</f>
        <v>4814.53</v>
      </c>
      <c r="K307" s="14">
        <f t="shared" si="9"/>
        <v>941.24999999999955</v>
      </c>
      <c r="L307" s="14">
        <f>IFERROR(VLOOKUP(C307,FEVEREIRO!B:H,7,0),"")</f>
        <v>3873.28</v>
      </c>
      <c r="M307" s="23" t="str">
        <f>IFERROR(VLOOKUP(C307,FÉRIAS!A:G,2,0),"")</f>
        <v/>
      </c>
    </row>
    <row r="308" spans="2:13">
      <c r="B308" s="22">
        <f t="shared" si="10"/>
        <v>300</v>
      </c>
      <c r="C308" s="22">
        <v>2718</v>
      </c>
      <c r="D308" s="36" t="str">
        <f>IFERROR(VLOOKUP(C308,SRA!B:C,2,0),"")</f>
        <v>PAULA SHEMILLY GALDINO SANTIAG</v>
      </c>
      <c r="E308" s="22" t="str">
        <f>IFERROR(VLOOKUP(C308,SRA!B:I,8,0),"")</f>
        <v>CLT</v>
      </c>
      <c r="F308" s="35" t="s">
        <v>607</v>
      </c>
      <c r="G308" s="22" t="str">
        <f>IFERROR(VLOOKUP(VLOOKUP(C308,SRA!B:F,5,0),FUNÇÃO!A:B,2,0),"")</f>
        <v>TEC. EM ADM. E FI</v>
      </c>
      <c r="H308" s="14">
        <f>IFERROR(VLOOKUP(C308,SRA!B:T,18,0),"")</f>
        <v>1614.36</v>
      </c>
      <c r="I308" s="14">
        <f>IFERROR(VLOOKUP(C308,SRA!B:T,19,0),"")</f>
        <v>0</v>
      </c>
      <c r="J308" s="14">
        <f>IFERROR(VLOOKUP(C308,FEVEREIRO!B:F,3,0),"")</f>
        <v>1884.66</v>
      </c>
      <c r="K308" s="14">
        <f t="shared" si="9"/>
        <v>487.17000000000007</v>
      </c>
      <c r="L308" s="14">
        <f>IFERROR(VLOOKUP(C308,FEVEREIRO!B:H,7,0),"")</f>
        <v>1397.49</v>
      </c>
      <c r="M308" s="23" t="str">
        <f>IFERROR(VLOOKUP(C308,FÉRIAS!A:G,2,0),"")</f>
        <v/>
      </c>
    </row>
    <row r="309" spans="2:13">
      <c r="B309" s="22">
        <f t="shared" si="10"/>
        <v>301</v>
      </c>
      <c r="C309" s="22">
        <v>2719</v>
      </c>
      <c r="D309" s="36" t="str">
        <f>IFERROR(VLOOKUP(C309,SRA!B:C,2,0),"")</f>
        <v>DANIELLE MEDEIROS PONTES</v>
      </c>
      <c r="E309" s="22" t="str">
        <f>IFERROR(VLOOKUP(C309,SRA!B:I,8,0),"")</f>
        <v>CLT</v>
      </c>
      <c r="F309" s="35" t="s">
        <v>607</v>
      </c>
      <c r="G309" s="22" t="str">
        <f>IFERROR(VLOOKUP(VLOOKUP(C309,SRA!B:F,5,0),FUNÇÃO!A:B,2,0),"")</f>
        <v>TEC. EM ADM. E FI</v>
      </c>
      <c r="H309" s="14">
        <f>IFERROR(VLOOKUP(C309,SRA!B:T,18,0),"")</f>
        <v>1695.09</v>
      </c>
      <c r="I309" s="14">
        <f>IFERROR(VLOOKUP(C309,SRA!B:T,19,0),"")</f>
        <v>174.95</v>
      </c>
      <c r="J309" s="14">
        <f>IFERROR(VLOOKUP(C309,FEVEREIRO!B:F,3,0),"")</f>
        <v>2410.64</v>
      </c>
      <c r="K309" s="14">
        <f t="shared" si="9"/>
        <v>823.81999999999994</v>
      </c>
      <c r="L309" s="14">
        <f>IFERROR(VLOOKUP(C309,FEVEREIRO!B:H,7,0),"")</f>
        <v>1586.82</v>
      </c>
      <c r="M309" s="23" t="str">
        <f>IFERROR(VLOOKUP(C309,FÉRIAS!A:G,2,0),"")</f>
        <v/>
      </c>
    </row>
    <row r="310" spans="2:13">
      <c r="B310" s="22">
        <f t="shared" si="10"/>
        <v>302</v>
      </c>
      <c r="C310" s="22">
        <v>2720</v>
      </c>
      <c r="D310" s="36" t="str">
        <f>IFERROR(VLOOKUP(C310,SRA!B:C,2,0),"")</f>
        <v>JONATAS BERNARDINO R  DA SILVA</v>
      </c>
      <c r="E310" s="22" t="str">
        <f>IFERROR(VLOOKUP(C310,SRA!B:I,8,0),"")</f>
        <v>CLT</v>
      </c>
      <c r="F310" s="35" t="s">
        <v>607</v>
      </c>
      <c r="G310" s="22" t="str">
        <f>IFERROR(VLOOKUP(VLOOKUP(C310,SRA!B:F,5,0),FUNÇÃO!A:B,2,0),"")</f>
        <v>TEC. EM ADM. E FI</v>
      </c>
      <c r="H310" s="14">
        <f>IFERROR(VLOOKUP(C310,SRA!B:T,18,0),"")</f>
        <v>1614.37</v>
      </c>
      <c r="I310" s="14">
        <f>IFERROR(VLOOKUP(C310,SRA!B:T,19,0),"")</f>
        <v>0</v>
      </c>
      <c r="J310" s="14">
        <f>IFERROR(VLOOKUP(C310,FEVEREIRO!B:F,3,0),"")</f>
        <v>1614.37</v>
      </c>
      <c r="K310" s="14">
        <f t="shared" si="9"/>
        <v>437.28999999999996</v>
      </c>
      <c r="L310" s="14">
        <f>IFERROR(VLOOKUP(C310,FEVEREIRO!B:H,7,0),"")</f>
        <v>1177.08</v>
      </c>
      <c r="M310" s="23" t="str">
        <f>IFERROR(VLOOKUP(C310,FÉRIAS!A:G,2,0),"")</f>
        <v/>
      </c>
    </row>
    <row r="311" spans="2:13">
      <c r="B311" s="22">
        <f t="shared" si="10"/>
        <v>303</v>
      </c>
      <c r="C311" s="22">
        <v>2721</v>
      </c>
      <c r="D311" s="36" t="str">
        <f>IFERROR(VLOOKUP(C311,SRA!B:C,2,0),"")</f>
        <v>CLECIO JOSE DA SILVA</v>
      </c>
      <c r="E311" s="22" t="str">
        <f>IFERROR(VLOOKUP(C311,SRA!B:I,8,0),"")</f>
        <v>CLT</v>
      </c>
      <c r="F311" s="35" t="s">
        <v>607</v>
      </c>
      <c r="G311" s="22" t="str">
        <f>IFERROR(VLOOKUP(VLOOKUP(C311,SRA!B:F,5,0),FUNÇÃO!A:B,2,0),"")</f>
        <v>TEC. EM ADM. E FI</v>
      </c>
      <c r="H311" s="14">
        <f>IFERROR(VLOOKUP(C311,SRA!B:T,18,0),"")</f>
        <v>1614.36</v>
      </c>
      <c r="I311" s="14">
        <f>IFERROR(VLOOKUP(C311,SRA!B:T,19,0),"")</f>
        <v>174.95</v>
      </c>
      <c r="J311" s="14">
        <f>IFERROR(VLOOKUP(C311,FEVEREIRO!B:F,3,0),"")</f>
        <v>1789.31</v>
      </c>
      <c r="K311" s="14">
        <f t="shared" si="9"/>
        <v>322.9699999999998</v>
      </c>
      <c r="L311" s="14">
        <f>IFERROR(VLOOKUP(C311,FEVEREIRO!B:H,7,0),"")</f>
        <v>1466.3400000000001</v>
      </c>
      <c r="M311" s="23" t="str">
        <f>IFERROR(VLOOKUP(C311,FÉRIAS!A:G,2,0),"")</f>
        <v/>
      </c>
    </row>
    <row r="312" spans="2:13">
      <c r="B312" s="22">
        <f t="shared" si="10"/>
        <v>304</v>
      </c>
      <c r="C312" s="22">
        <v>2726</v>
      </c>
      <c r="D312" s="36" t="str">
        <f>IFERROR(VLOOKUP(C312,SRA!B:C,2,0),"")</f>
        <v>MARIA GILVANEIDE SANTOS LIMA</v>
      </c>
      <c r="E312" s="22" t="str">
        <f>IFERROR(VLOOKUP(C312,SRA!B:I,8,0),"")</f>
        <v>CLT</v>
      </c>
      <c r="F312" s="35" t="s">
        <v>607</v>
      </c>
      <c r="G312" s="22" t="str">
        <f>IFERROR(VLOOKUP(VLOOKUP(C312,SRA!B:F,5,0),FUNÇÃO!A:B,2,0),"")</f>
        <v>TEC. EM ADM. E FI</v>
      </c>
      <c r="H312" s="14">
        <f>IFERROR(VLOOKUP(C312,SRA!B:T,18,0),"")</f>
        <v>1695.09</v>
      </c>
      <c r="I312" s="14">
        <f>IFERROR(VLOOKUP(C312,SRA!B:T,19,0),"")</f>
        <v>1250</v>
      </c>
      <c r="J312" s="14">
        <f>IFERROR(VLOOKUP(C312,FEVEREIRO!B:F,3,0),"")</f>
        <v>3025.31</v>
      </c>
      <c r="K312" s="14">
        <f t="shared" si="9"/>
        <v>645.86000000000013</v>
      </c>
      <c r="L312" s="14">
        <f>IFERROR(VLOOKUP(C312,FEVEREIRO!B:H,7,0),"")</f>
        <v>2379.4499999999998</v>
      </c>
      <c r="M312" s="23" t="str">
        <f>IFERROR(VLOOKUP(C312,FÉRIAS!A:G,2,0),"")</f>
        <v/>
      </c>
    </row>
    <row r="313" spans="2:13">
      <c r="B313" s="22">
        <f t="shared" si="10"/>
        <v>305</v>
      </c>
      <c r="C313" s="22">
        <v>2732</v>
      </c>
      <c r="D313" s="36" t="str">
        <f>IFERROR(VLOOKUP(C313,SRA!B:C,2,0),"")</f>
        <v>LILIANE DA SILVA SALVADOR</v>
      </c>
      <c r="E313" s="22" t="str">
        <f>IFERROR(VLOOKUP(C313,SRA!B:I,8,0),"")</f>
        <v>CLT</v>
      </c>
      <c r="F313" s="35" t="s">
        <v>607</v>
      </c>
      <c r="G313" s="22" t="str">
        <f>IFERROR(VLOOKUP(VLOOKUP(C313,SRA!B:F,5,0),FUNÇÃO!A:B,2,0),"")</f>
        <v>TEC. EM ADM. E FI</v>
      </c>
      <c r="H313" s="14">
        <f>IFERROR(VLOOKUP(C313,SRA!B:T,18,0),"")</f>
        <v>1614.36</v>
      </c>
      <c r="I313" s="14">
        <f>IFERROR(VLOOKUP(C313,SRA!B:T,19,0),"")</f>
        <v>0</v>
      </c>
      <c r="J313" s="14">
        <f>IFERROR(VLOOKUP(C313,FEVEREIRO!B:F,3,0),"")</f>
        <v>807.18</v>
      </c>
      <c r="K313" s="14">
        <f t="shared" si="9"/>
        <v>640.53</v>
      </c>
      <c r="L313" s="14">
        <f>IFERROR(VLOOKUP(C313,FEVEREIRO!B:H,7,0),"")</f>
        <v>166.65</v>
      </c>
      <c r="M313" s="23" t="str">
        <f>IFERROR(VLOOKUP(C313,FÉRIAS!A:G,2,0),"")</f>
        <v/>
      </c>
    </row>
    <row r="314" spans="2:13">
      <c r="B314" s="22">
        <f t="shared" si="10"/>
        <v>306</v>
      </c>
      <c r="C314" s="22">
        <v>2736</v>
      </c>
      <c r="D314" s="36" t="str">
        <f>IFERROR(VLOOKUP(C314,SRA!B:C,2,0),"")</f>
        <v>LUCENILDO JOSE DA SILVA</v>
      </c>
      <c r="E314" s="22" t="str">
        <f>IFERROR(VLOOKUP(C314,SRA!B:I,8,0),"")</f>
        <v>CLT</v>
      </c>
      <c r="F314" s="35" t="s">
        <v>607</v>
      </c>
      <c r="G314" s="22" t="str">
        <f>IFERROR(VLOOKUP(VLOOKUP(C314,SRA!B:F,5,0),FUNÇÃO!A:B,2,0),"")</f>
        <v>TEC. EM ADM. E FI</v>
      </c>
      <c r="H314" s="14">
        <f>IFERROR(VLOOKUP(C314,SRA!B:T,18,0),"")</f>
        <v>1614.36</v>
      </c>
      <c r="I314" s="14">
        <f>IFERROR(VLOOKUP(C314,SRA!B:T,19,0),"")</f>
        <v>174.95</v>
      </c>
      <c r="J314" s="14">
        <f>IFERROR(VLOOKUP(C314,FEVEREIRO!B:F,3,0),"")</f>
        <v>1789.31</v>
      </c>
      <c r="K314" s="14">
        <f t="shared" si="9"/>
        <v>393.08999999999992</v>
      </c>
      <c r="L314" s="14">
        <f>IFERROR(VLOOKUP(C314,FEVEREIRO!B:H,7,0),"")</f>
        <v>1396.22</v>
      </c>
      <c r="M314" s="23" t="str">
        <f>IFERROR(VLOOKUP(C314,FÉRIAS!A:G,2,0),"")</f>
        <v/>
      </c>
    </row>
    <row r="315" spans="2:13">
      <c r="B315" s="22">
        <f t="shared" si="10"/>
        <v>307</v>
      </c>
      <c r="C315" s="22">
        <v>2748</v>
      </c>
      <c r="D315" s="36" t="str">
        <f>IFERROR(VLOOKUP(C315,SRA!B:C,2,0),"")</f>
        <v>LEONINO CLEMENTE DA SILVA</v>
      </c>
      <c r="E315" s="22" t="str">
        <f>IFERROR(VLOOKUP(C315,SRA!B:I,8,0),"")</f>
        <v>CLT</v>
      </c>
      <c r="F315" s="35" t="s">
        <v>607</v>
      </c>
      <c r="G315" s="22" t="str">
        <f>IFERROR(VLOOKUP(VLOOKUP(C315,SRA!B:F,5,0),FUNÇÃO!A:B,2,0),"")</f>
        <v>OP. DE PROD. IND.</v>
      </c>
      <c r="H315" s="14">
        <f>IFERROR(VLOOKUP(C315,SRA!B:T,18,0),"")</f>
        <v>1209.71</v>
      </c>
      <c r="I315" s="14">
        <f>IFERROR(VLOOKUP(C315,SRA!B:T,19,0),"")</f>
        <v>0</v>
      </c>
      <c r="J315" s="14">
        <f>IFERROR(VLOOKUP(C315,FEVEREIRO!B:F,3,0),"")</f>
        <v>1209.71</v>
      </c>
      <c r="K315" s="14">
        <f t="shared" si="9"/>
        <v>291.16000000000008</v>
      </c>
      <c r="L315" s="14">
        <f>IFERROR(VLOOKUP(C315,FEVEREIRO!B:H,7,0),"")</f>
        <v>918.55</v>
      </c>
      <c r="M315" s="23" t="str">
        <f>IFERROR(VLOOKUP(C315,FÉRIAS!A:G,2,0),"")</f>
        <v/>
      </c>
    </row>
    <row r="316" spans="2:13">
      <c r="B316" s="22">
        <f t="shared" si="10"/>
        <v>308</v>
      </c>
      <c r="C316" s="22">
        <v>2751</v>
      </c>
      <c r="D316" s="36" t="str">
        <f>IFERROR(VLOOKUP(C316,SRA!B:C,2,0),"")</f>
        <v>DENNYS RYAN GUILHERME PEREIRA</v>
      </c>
      <c r="E316" s="22" t="str">
        <f>IFERROR(VLOOKUP(C316,SRA!B:I,8,0),"")</f>
        <v>CLT</v>
      </c>
      <c r="F316" s="35" t="s">
        <v>607</v>
      </c>
      <c r="G316" s="22" t="str">
        <f>IFERROR(VLOOKUP(VLOOKUP(C316,SRA!B:F,5,0),FUNÇÃO!A:B,2,0),"")</f>
        <v>OP. DE PROD. IND.</v>
      </c>
      <c r="H316" s="14">
        <f>IFERROR(VLOOKUP(C316,SRA!B:T,18,0),"")</f>
        <v>1470.45</v>
      </c>
      <c r="I316" s="14">
        <f>IFERROR(VLOOKUP(C316,SRA!B:T,19,0),"")</f>
        <v>0</v>
      </c>
      <c r="J316" s="14">
        <f>IFERROR(VLOOKUP(C316,FEVEREIRO!B:F,3,0),"")</f>
        <v>1470.45</v>
      </c>
      <c r="K316" s="14">
        <f t="shared" si="9"/>
        <v>652.01</v>
      </c>
      <c r="L316" s="14">
        <f>IFERROR(VLOOKUP(C316,FEVEREIRO!B:H,7,0),"")</f>
        <v>818.44</v>
      </c>
      <c r="M316" s="23" t="str">
        <f>IFERROR(VLOOKUP(C316,FÉRIAS!A:G,2,0),"")</f>
        <v/>
      </c>
    </row>
    <row r="317" spans="2:13">
      <c r="B317" s="22">
        <f t="shared" si="10"/>
        <v>309</v>
      </c>
      <c r="C317" s="22">
        <v>2754</v>
      </c>
      <c r="D317" s="36" t="str">
        <f>IFERROR(VLOOKUP(C317,SRA!B:C,2,0),"")</f>
        <v>ROSANGELA BARROS CANTALICE</v>
      </c>
      <c r="E317" s="22" t="str">
        <f>IFERROR(VLOOKUP(C317,SRA!B:I,8,0),"")</f>
        <v>CLT</v>
      </c>
      <c r="F317" s="35" t="s">
        <v>608</v>
      </c>
      <c r="G317" s="22" t="str">
        <f>IFERROR(VLOOKUP(VLOOKUP(C317,SRA!B:F,5,0),FUNÇÃO!A:B,2,0),"")</f>
        <v>OP. DE PROD. IND.</v>
      </c>
      <c r="H317" s="14">
        <f>IFERROR(VLOOKUP(C317,SRA!B:T,18,0),"")</f>
        <v>1097.25</v>
      </c>
      <c r="I317" s="14">
        <f>IFERROR(VLOOKUP(C317,SRA!B:T,19,0),"")</f>
        <v>0</v>
      </c>
      <c r="J317" s="14">
        <v>0</v>
      </c>
      <c r="K317" s="14">
        <v>0</v>
      </c>
      <c r="L317" s="14">
        <v>0</v>
      </c>
      <c r="M317" s="23" t="str">
        <f>IFERROR(VLOOKUP(C317,FÉRIAS!A:G,2,0),"")</f>
        <v/>
      </c>
    </row>
    <row r="318" spans="2:13">
      <c r="B318" s="22">
        <f t="shared" si="10"/>
        <v>310</v>
      </c>
      <c r="C318" s="22">
        <v>2757</v>
      </c>
      <c r="D318" s="36" t="str">
        <f>IFERROR(VLOOKUP(C318,SRA!B:C,2,0),"")</f>
        <v>CLAUDIA REGINA NEVES DE MELO</v>
      </c>
      <c r="E318" s="22" t="str">
        <f>IFERROR(VLOOKUP(C318,SRA!B:I,8,0),"")</f>
        <v>CLT</v>
      </c>
      <c r="F318" s="35" t="s">
        <v>607</v>
      </c>
      <c r="G318" s="22" t="str">
        <f>IFERROR(VLOOKUP(VLOOKUP(C318,SRA!B:F,5,0),FUNÇÃO!A:B,2,0),"")</f>
        <v>OP. DE PROD. IND.</v>
      </c>
      <c r="H318" s="14">
        <f>IFERROR(VLOOKUP(C318,SRA!B:T,18,0),"")</f>
        <v>1333.73</v>
      </c>
      <c r="I318" s="14">
        <f>IFERROR(VLOOKUP(C318,SRA!B:T,19,0),"")</f>
        <v>0</v>
      </c>
      <c r="J318" s="14">
        <f>IFERROR(VLOOKUP(C318,FEVEREIRO!B:F,3,0),"")</f>
        <v>1333.77</v>
      </c>
      <c r="K318" s="14">
        <f t="shared" si="9"/>
        <v>567.93999999999994</v>
      </c>
      <c r="L318" s="14">
        <f>IFERROR(VLOOKUP(C318,FEVEREIRO!B:H,7,0),"")</f>
        <v>765.83</v>
      </c>
      <c r="M318" s="23" t="str">
        <f>IFERROR(VLOOKUP(C318,FÉRIAS!A:G,2,0),"")</f>
        <v/>
      </c>
    </row>
    <row r="319" spans="2:13">
      <c r="B319" s="22">
        <f t="shared" si="10"/>
        <v>311</v>
      </c>
      <c r="C319" s="22">
        <v>2764</v>
      </c>
      <c r="D319" s="36" t="str">
        <f>IFERROR(VLOOKUP(C319,SRA!B:C,2,0),"")</f>
        <v>MARIA DANIELA SILVA TORRES</v>
      </c>
      <c r="E319" s="22" t="str">
        <f>IFERROR(VLOOKUP(C319,SRA!B:I,8,0),"")</f>
        <v>CLT</v>
      </c>
      <c r="F319" s="35" t="s">
        <v>607</v>
      </c>
      <c r="G319" s="22" t="str">
        <f>IFERROR(VLOOKUP(VLOOKUP(C319,SRA!B:F,5,0),FUNÇÃO!A:B,2,0),"")</f>
        <v>OP. DE PROD. IND.</v>
      </c>
      <c r="H319" s="14">
        <f>IFERROR(VLOOKUP(C319,SRA!B:T,18,0),"")</f>
        <v>1209.71</v>
      </c>
      <c r="I319" s="14">
        <f>IFERROR(VLOOKUP(C319,SRA!B:T,19,0),"")</f>
        <v>0</v>
      </c>
      <c r="J319" s="14">
        <f>IFERROR(VLOOKUP(C319,FEVEREIRO!B:F,3,0),"")</f>
        <v>1480.01</v>
      </c>
      <c r="K319" s="14">
        <f t="shared" si="9"/>
        <v>586.32999999999993</v>
      </c>
      <c r="L319" s="14">
        <f>IFERROR(VLOOKUP(C319,FEVEREIRO!B:H,7,0),"")</f>
        <v>893.68000000000006</v>
      </c>
      <c r="M319" s="23" t="str">
        <f>IFERROR(VLOOKUP(C319,FÉRIAS!A:G,2,0),"")</f>
        <v/>
      </c>
    </row>
    <row r="320" spans="2:13">
      <c r="B320" s="22">
        <f t="shared" si="10"/>
        <v>312</v>
      </c>
      <c r="C320" s="22">
        <v>2766</v>
      </c>
      <c r="D320" s="36" t="str">
        <f>IFERROR(VLOOKUP(C320,SRA!B:C,2,0),"")</f>
        <v>EMANOEL VIEIRA LAURIA</v>
      </c>
      <c r="E320" s="22" t="str">
        <f>IFERROR(VLOOKUP(C320,SRA!B:I,8,0),"")</f>
        <v>CLT</v>
      </c>
      <c r="F320" s="35" t="s">
        <v>607</v>
      </c>
      <c r="G320" s="22" t="str">
        <f>IFERROR(VLOOKUP(VLOOKUP(C320,SRA!B:F,5,0),FUNÇÃO!A:B,2,0),"")</f>
        <v>TEC.EM QUALIDADE</v>
      </c>
      <c r="H320" s="14">
        <f>IFERROR(VLOOKUP(C320,SRA!B:T,18,0),"")</f>
        <v>1537.47</v>
      </c>
      <c r="I320" s="14">
        <f>IFERROR(VLOOKUP(C320,SRA!B:T,19,0),"")</f>
        <v>0</v>
      </c>
      <c r="J320" s="14">
        <f>IFERROR(VLOOKUP(C320,FEVEREIRO!B:F,3,0),"")</f>
        <v>1537.47</v>
      </c>
      <c r="K320" s="14">
        <f t="shared" si="9"/>
        <v>627.66000000000008</v>
      </c>
      <c r="L320" s="14">
        <f>IFERROR(VLOOKUP(C320,FEVEREIRO!B:H,7,0),"")</f>
        <v>909.81</v>
      </c>
      <c r="M320" s="23" t="str">
        <f>IFERROR(VLOOKUP(C320,FÉRIAS!A:G,2,0),"")</f>
        <v/>
      </c>
    </row>
    <row r="321" spans="2:13">
      <c r="B321" s="22">
        <f t="shared" si="10"/>
        <v>313</v>
      </c>
      <c r="C321" s="22">
        <v>2768</v>
      </c>
      <c r="D321" s="36" t="str">
        <f>IFERROR(VLOOKUP(C321,SRA!B:C,2,0),"")</f>
        <v>IZABEL LUIZA SOARES DE SOUZA</v>
      </c>
      <c r="E321" s="22" t="str">
        <f>IFERROR(VLOOKUP(C321,SRA!B:I,8,0),"")</f>
        <v>CLT</v>
      </c>
      <c r="F321" s="35" t="s">
        <v>607</v>
      </c>
      <c r="G321" s="22" t="str">
        <f>IFERROR(VLOOKUP(VLOOKUP(C321,SRA!B:F,5,0),FUNÇÃO!A:B,2,0),"")</f>
        <v>OP. DE PROD. IND.</v>
      </c>
      <c r="H321" s="14">
        <f>IFERROR(VLOOKUP(C321,SRA!B:T,18,0),"")</f>
        <v>1333.73</v>
      </c>
      <c r="I321" s="14">
        <f>IFERROR(VLOOKUP(C321,SRA!B:T,19,0),"")</f>
        <v>0</v>
      </c>
      <c r="J321" s="14">
        <f>IFERROR(VLOOKUP(C321,FEVEREIRO!B:F,3,0),"")</f>
        <v>1385</v>
      </c>
      <c r="K321" s="14">
        <f t="shared" si="9"/>
        <v>284.22000000000003</v>
      </c>
      <c r="L321" s="14">
        <f>IFERROR(VLOOKUP(C321,FEVEREIRO!B:H,7,0),"")</f>
        <v>1100.78</v>
      </c>
      <c r="M321" s="23" t="str">
        <f>IFERROR(VLOOKUP(C321,FÉRIAS!A:G,2,0),"")</f>
        <v/>
      </c>
    </row>
    <row r="322" spans="2:13">
      <c r="B322" s="22">
        <f t="shared" si="10"/>
        <v>314</v>
      </c>
      <c r="C322" s="22">
        <v>2770</v>
      </c>
      <c r="D322" s="36" t="str">
        <f>IFERROR(VLOOKUP(C322,SRA!B:C,2,0),"")</f>
        <v>JOSE PIMENTEL SILVA</v>
      </c>
      <c r="E322" s="22" t="str">
        <f>IFERROR(VLOOKUP(C322,SRA!B:I,8,0),"")</f>
        <v>CLT</v>
      </c>
      <c r="F322" s="35" t="s">
        <v>607</v>
      </c>
      <c r="G322" s="22" t="str">
        <f>IFERROR(VLOOKUP(VLOOKUP(C322,SRA!B:F,5,0),FUNÇÃO!A:B,2,0),"")</f>
        <v>OP. DE PROD. IND.</v>
      </c>
      <c r="H322" s="14">
        <f>IFERROR(VLOOKUP(C322,SRA!B:T,18,0),"")</f>
        <v>1097.25</v>
      </c>
      <c r="I322" s="14">
        <f>IFERROR(VLOOKUP(C322,SRA!B:T,19,0),"")</f>
        <v>0</v>
      </c>
      <c r="J322" s="14">
        <f>IFERROR(VLOOKUP(C322,FEVEREIRO!B:F,3,0),"")</f>
        <v>1100</v>
      </c>
      <c r="K322" s="14">
        <f t="shared" si="9"/>
        <v>453.1</v>
      </c>
      <c r="L322" s="14">
        <f>IFERROR(VLOOKUP(C322,FEVEREIRO!B:H,7,0),"")</f>
        <v>646.9</v>
      </c>
      <c r="M322" s="23" t="str">
        <f>IFERROR(VLOOKUP(C322,FÉRIAS!A:G,2,0),"")</f>
        <v/>
      </c>
    </row>
    <row r="323" spans="2:13">
      <c r="B323" s="22">
        <f t="shared" si="10"/>
        <v>315</v>
      </c>
      <c r="C323" s="22">
        <v>2772</v>
      </c>
      <c r="D323" s="36" t="str">
        <f>IFERROR(VLOOKUP(C323,SRA!B:C,2,0),"")</f>
        <v>CARMEM ALUISIA LEITE DE ANDRAD</v>
      </c>
      <c r="E323" s="22" t="str">
        <f>IFERROR(VLOOKUP(C323,SRA!B:I,8,0),"")</f>
        <v>CLT</v>
      </c>
      <c r="F323" s="35" t="s">
        <v>607</v>
      </c>
      <c r="G323" s="22" t="str">
        <f>IFERROR(VLOOKUP(VLOOKUP(C323,SRA!B:F,5,0),FUNÇÃO!A:B,2,0),"")</f>
        <v>TEC. EM ADM. E FI</v>
      </c>
      <c r="H323" s="14">
        <f>IFERROR(VLOOKUP(C323,SRA!B:T,18,0),"")</f>
        <v>1614.36</v>
      </c>
      <c r="I323" s="14">
        <f>IFERROR(VLOOKUP(C323,SRA!B:T,19,0),"")</f>
        <v>0</v>
      </c>
      <c r="J323" s="14">
        <f>IFERROR(VLOOKUP(C323,FEVEREIRO!B:F,3,0),"")</f>
        <v>1614.36</v>
      </c>
      <c r="K323" s="14">
        <f t="shared" si="9"/>
        <v>255.01</v>
      </c>
      <c r="L323" s="14">
        <f>IFERROR(VLOOKUP(C323,FEVEREIRO!B:H,7,0),"")</f>
        <v>1359.35</v>
      </c>
      <c r="M323" s="23" t="str">
        <f>IFERROR(VLOOKUP(C323,FÉRIAS!A:G,2,0),"")</f>
        <v/>
      </c>
    </row>
    <row r="324" spans="2:13">
      <c r="B324" s="22">
        <f t="shared" si="10"/>
        <v>316</v>
      </c>
      <c r="C324" s="22">
        <v>2773</v>
      </c>
      <c r="D324" s="36" t="str">
        <f>IFERROR(VLOOKUP(C324,SRA!B:C,2,0),"")</f>
        <v>WALDNER NERTAM F  DE ALENCAR</v>
      </c>
      <c r="E324" s="22" t="str">
        <f>IFERROR(VLOOKUP(C324,SRA!B:I,8,0),"")</f>
        <v>CLT</v>
      </c>
      <c r="F324" s="35" t="s">
        <v>607</v>
      </c>
      <c r="G324" s="22" t="str">
        <f>IFERROR(VLOOKUP(VLOOKUP(C324,SRA!B:F,5,0),FUNÇÃO!A:B,2,0),"")</f>
        <v>TEC.EM QUALIDADE</v>
      </c>
      <c r="H324" s="14">
        <f>IFERROR(VLOOKUP(C324,SRA!B:T,18,0),"")</f>
        <v>1537.47</v>
      </c>
      <c r="I324" s="14">
        <f>IFERROR(VLOOKUP(C324,SRA!B:T,19,0),"")</f>
        <v>0</v>
      </c>
      <c r="J324" s="14">
        <f>IFERROR(VLOOKUP(C324,FEVEREIRO!B:F,3,0),"")</f>
        <v>1887.18</v>
      </c>
      <c r="K324" s="14">
        <f t="shared" si="9"/>
        <v>363.54999999999995</v>
      </c>
      <c r="L324" s="14">
        <f>IFERROR(VLOOKUP(C324,FEVEREIRO!B:H,7,0),"")</f>
        <v>1523.63</v>
      </c>
      <c r="M324" s="23" t="str">
        <f>IFERROR(VLOOKUP(C324,FÉRIAS!A:G,2,0),"")</f>
        <v/>
      </c>
    </row>
    <row r="325" spans="2:13">
      <c r="B325" s="22">
        <f t="shared" si="10"/>
        <v>317</v>
      </c>
      <c r="C325" s="22">
        <v>2775</v>
      </c>
      <c r="D325" s="36" t="str">
        <f>IFERROR(VLOOKUP(C325,SRA!B:C,2,0),"")</f>
        <v>MARCELA FREITAS DA C SALLES</v>
      </c>
      <c r="E325" s="22" t="str">
        <f>IFERROR(VLOOKUP(C325,SRA!B:I,8,0),"")</f>
        <v>CLT</v>
      </c>
      <c r="F325" s="35" t="s">
        <v>607</v>
      </c>
      <c r="G325" s="22" t="str">
        <f>IFERROR(VLOOKUP(VLOOKUP(C325,SRA!B:F,5,0),FUNÇÃO!A:B,2,0),"")</f>
        <v>TEC. EM ADM. E FI</v>
      </c>
      <c r="H325" s="14">
        <f>IFERROR(VLOOKUP(C325,SRA!B:T,18,0),"")</f>
        <v>1695.09</v>
      </c>
      <c r="I325" s="14">
        <f>IFERROR(VLOOKUP(C325,SRA!B:T,19,0),"")</f>
        <v>708.95</v>
      </c>
      <c r="J325" s="14">
        <f>IFERROR(VLOOKUP(C325,FEVEREIRO!B:F,3,0),"")</f>
        <v>2944.64</v>
      </c>
      <c r="K325" s="14">
        <f t="shared" si="9"/>
        <v>1475.3899999999999</v>
      </c>
      <c r="L325" s="14">
        <f>IFERROR(VLOOKUP(C325,FEVEREIRO!B:H,7,0),"")</f>
        <v>1469.25</v>
      </c>
      <c r="M325" s="23" t="str">
        <f>IFERROR(VLOOKUP(C325,FÉRIAS!A:G,2,0),"")</f>
        <v/>
      </c>
    </row>
    <row r="326" spans="2:13">
      <c r="B326" s="22">
        <f t="shared" si="10"/>
        <v>318</v>
      </c>
      <c r="C326" s="22">
        <v>2779</v>
      </c>
      <c r="D326" s="36" t="str">
        <f>IFERROR(VLOOKUP(C326,SRA!B:C,2,0),"")</f>
        <v>THAIS REGINA BORGES LOPES</v>
      </c>
      <c r="E326" s="22" t="str">
        <f>IFERROR(VLOOKUP(C326,SRA!B:I,8,0),"")</f>
        <v>CLT</v>
      </c>
      <c r="F326" s="35" t="s">
        <v>607</v>
      </c>
      <c r="G326" s="22" t="str">
        <f>IFERROR(VLOOKUP(VLOOKUP(C326,SRA!B:F,5,0),FUNÇÃO!A:B,2,0),"")</f>
        <v>OP. DE PROD. IND.</v>
      </c>
      <c r="H326" s="14">
        <f>IFERROR(VLOOKUP(C326,SRA!B:T,18,0),"")</f>
        <v>1209.72</v>
      </c>
      <c r="I326" s="14">
        <f>IFERROR(VLOOKUP(C326,SRA!B:T,19,0),"")</f>
        <v>708.95</v>
      </c>
      <c r="J326" s="14">
        <f>IFERROR(VLOOKUP(C326,FEVEREIRO!B:F,3,0),"")</f>
        <v>1918.67</v>
      </c>
      <c r="K326" s="14">
        <f t="shared" si="9"/>
        <v>1166.81</v>
      </c>
      <c r="L326" s="14">
        <f>IFERROR(VLOOKUP(C326,FEVEREIRO!B:H,7,0),"")</f>
        <v>751.86</v>
      </c>
      <c r="M326" s="23" t="str">
        <f>IFERROR(VLOOKUP(C326,FÉRIAS!A:G,2,0),"")</f>
        <v/>
      </c>
    </row>
    <row r="327" spans="2:13">
      <c r="B327" s="22">
        <f t="shared" si="10"/>
        <v>319</v>
      </c>
      <c r="C327" s="22">
        <v>2782</v>
      </c>
      <c r="D327" s="36" t="str">
        <f>IFERROR(VLOOKUP(C327,SRA!B:C,2,0),"")</f>
        <v>ELVIS ALVES DA COSTA</v>
      </c>
      <c r="E327" s="22" t="str">
        <f>IFERROR(VLOOKUP(C327,SRA!B:I,8,0),"")</f>
        <v>CLT</v>
      </c>
      <c r="F327" s="35" t="s">
        <v>607</v>
      </c>
      <c r="G327" s="22" t="str">
        <f>IFERROR(VLOOKUP(VLOOKUP(C327,SRA!B:F,5,0),FUNÇÃO!A:B,2,0),"")</f>
        <v>OP. DE PROD. IND.</v>
      </c>
      <c r="H327" s="14">
        <f>IFERROR(VLOOKUP(C327,SRA!B:T,18,0),"")</f>
        <v>1209.71</v>
      </c>
      <c r="I327" s="14">
        <f>IFERROR(VLOOKUP(C327,SRA!B:T,19,0),"")</f>
        <v>0</v>
      </c>
      <c r="J327" s="14">
        <f>IFERROR(VLOOKUP(C327,FEVEREIRO!B:F,3,0),"")</f>
        <v>1209.71</v>
      </c>
      <c r="K327" s="14">
        <f t="shared" si="9"/>
        <v>190.76</v>
      </c>
      <c r="L327" s="14">
        <f>IFERROR(VLOOKUP(C327,FEVEREIRO!B:H,7,0),"")</f>
        <v>1018.95</v>
      </c>
      <c r="M327" s="23" t="str">
        <f>IFERROR(VLOOKUP(C327,FÉRIAS!A:G,2,0),"")</f>
        <v/>
      </c>
    </row>
    <row r="328" spans="2:13">
      <c r="B328" s="22">
        <f t="shared" si="10"/>
        <v>320</v>
      </c>
      <c r="C328" s="22">
        <v>2784</v>
      </c>
      <c r="D328" s="36" t="str">
        <f>IFERROR(VLOOKUP(C328,SRA!B:C,2,0),"")</f>
        <v>FERNANDO ALVES DO NASCIMENTO</v>
      </c>
      <c r="E328" s="22" t="str">
        <f>IFERROR(VLOOKUP(C328,SRA!B:I,8,0),"")</f>
        <v>CLT</v>
      </c>
      <c r="F328" s="35" t="s">
        <v>607</v>
      </c>
      <c r="G328" s="22" t="str">
        <f>IFERROR(VLOOKUP(VLOOKUP(C328,SRA!B:F,5,0),FUNÇÃO!A:B,2,0),"")</f>
        <v>OP. DE PROD. IND.</v>
      </c>
      <c r="H328" s="14">
        <f>IFERROR(VLOOKUP(C328,SRA!B:T,18,0),"")</f>
        <v>1270.2</v>
      </c>
      <c r="I328" s="14">
        <f>IFERROR(VLOOKUP(C328,SRA!B:T,19,0),"")</f>
        <v>0</v>
      </c>
      <c r="J328" s="14">
        <f>IFERROR(VLOOKUP(C328,FEVEREIRO!B:F,3,0),"")</f>
        <v>1186.1300000000001</v>
      </c>
      <c r="K328" s="14">
        <f t="shared" si="9"/>
        <v>451.09000000000015</v>
      </c>
      <c r="L328" s="14">
        <f>IFERROR(VLOOKUP(C328,FEVEREIRO!B:H,7,0),"")</f>
        <v>735.04</v>
      </c>
      <c r="M328" s="23" t="str">
        <f>IFERROR(VLOOKUP(C328,FÉRIAS!A:G,2,0),"")</f>
        <v/>
      </c>
    </row>
    <row r="329" spans="2:13">
      <c r="B329" s="22">
        <f t="shared" si="10"/>
        <v>321</v>
      </c>
      <c r="C329" s="22">
        <v>2785</v>
      </c>
      <c r="D329" s="36" t="str">
        <f>IFERROR(VLOOKUP(C329,SRA!B:C,2,0),"")</f>
        <v>JEANNE D ARC PEDROSA PESSOA</v>
      </c>
      <c r="E329" s="22" t="str">
        <f>IFERROR(VLOOKUP(C329,SRA!B:I,8,0),"")</f>
        <v>CLT</v>
      </c>
      <c r="F329" s="35" t="s">
        <v>607</v>
      </c>
      <c r="G329" s="22" t="str">
        <f>IFERROR(VLOOKUP(VLOOKUP(C329,SRA!B:F,5,0),FUNÇÃO!A:B,2,0),"")</f>
        <v>OP. DE PROD. IND.</v>
      </c>
      <c r="H329" s="14">
        <f>IFERROR(VLOOKUP(C329,SRA!B:T,18,0),"")</f>
        <v>1209.72</v>
      </c>
      <c r="I329" s="14">
        <f>IFERROR(VLOOKUP(C329,SRA!B:T,19,0),"")</f>
        <v>0</v>
      </c>
      <c r="J329" s="14">
        <f>IFERROR(VLOOKUP(C329,FEVEREIRO!B:F,3,0),"")</f>
        <v>1312.26</v>
      </c>
      <c r="K329" s="14">
        <f t="shared" si="9"/>
        <v>624.95000000000005</v>
      </c>
      <c r="L329" s="14">
        <f>IFERROR(VLOOKUP(C329,FEVEREIRO!B:H,7,0),"")</f>
        <v>687.31</v>
      </c>
      <c r="M329" s="23" t="str">
        <f>IFERROR(VLOOKUP(C329,FÉRIAS!A:G,2,0),"")</f>
        <v/>
      </c>
    </row>
    <row r="330" spans="2:13">
      <c r="B330" s="22">
        <f t="shared" si="10"/>
        <v>322</v>
      </c>
      <c r="C330" s="22">
        <v>2788</v>
      </c>
      <c r="D330" s="36" t="str">
        <f>IFERROR(VLOOKUP(C330,SRA!B:C,2,0),"")</f>
        <v>ROSANIA EMIDIA PEREIRA</v>
      </c>
      <c r="E330" s="22" t="str">
        <f>IFERROR(VLOOKUP(C330,SRA!B:I,8,0),"")</f>
        <v>CLT</v>
      </c>
      <c r="F330" s="35" t="s">
        <v>607</v>
      </c>
      <c r="G330" s="22" t="str">
        <f>IFERROR(VLOOKUP(VLOOKUP(C330,SRA!B:F,5,0),FUNÇÃO!A:B,2,0),"")</f>
        <v>OP. DE PROD. IND.</v>
      </c>
      <c r="H330" s="14">
        <f>IFERROR(VLOOKUP(C330,SRA!B:T,18,0),"")</f>
        <v>1333.73</v>
      </c>
      <c r="I330" s="14">
        <f>IFERROR(VLOOKUP(C330,SRA!B:T,19,0),"")</f>
        <v>0</v>
      </c>
      <c r="J330" s="14">
        <f>IFERROR(VLOOKUP(C330,FEVEREIRO!B:F,3,0),"")</f>
        <v>1333.73</v>
      </c>
      <c r="K330" s="14">
        <f t="shared" ref="K330:K393" si="11">J330-L330</f>
        <v>260.09999999999991</v>
      </c>
      <c r="L330" s="14">
        <f>IFERROR(VLOOKUP(C330,FEVEREIRO!B:H,7,0),"")</f>
        <v>1073.6300000000001</v>
      </c>
      <c r="M330" s="23" t="str">
        <f>IFERROR(VLOOKUP(C330,FÉRIAS!A:G,2,0),"")</f>
        <v/>
      </c>
    </row>
    <row r="331" spans="2:13">
      <c r="B331" s="22">
        <f t="shared" si="10"/>
        <v>323</v>
      </c>
      <c r="C331" s="22">
        <v>2790</v>
      </c>
      <c r="D331" s="36" t="str">
        <f>IFERROR(VLOOKUP(C331,SRA!B:C,2,0),"")</f>
        <v>ROSANA DE FATIMA UCHOA  AREDE</v>
      </c>
      <c r="E331" s="22" t="str">
        <f>IFERROR(VLOOKUP(C331,SRA!B:I,8,0),"")</f>
        <v>CLT</v>
      </c>
      <c r="F331" s="35" t="s">
        <v>607</v>
      </c>
      <c r="G331" s="22" t="str">
        <f>IFERROR(VLOOKUP(VLOOKUP(C331,SRA!B:F,5,0),FUNÇÃO!A:B,2,0),"")</f>
        <v>TEC. EM ADM. E FI</v>
      </c>
      <c r="H331" s="14">
        <f>IFERROR(VLOOKUP(C331,SRA!B:T,18,0),"")</f>
        <v>1614.36</v>
      </c>
      <c r="I331" s="14">
        <f>IFERROR(VLOOKUP(C331,SRA!B:T,19,0),"")</f>
        <v>930.5</v>
      </c>
      <c r="J331" s="14">
        <f>IFERROR(VLOOKUP(C331,FEVEREIRO!B:F,3,0),"")</f>
        <v>2601.42</v>
      </c>
      <c r="K331" s="14">
        <f t="shared" si="11"/>
        <v>1340.01</v>
      </c>
      <c r="L331" s="14">
        <f>IFERROR(VLOOKUP(C331,FEVEREIRO!B:H,7,0),"")</f>
        <v>1261.4100000000001</v>
      </c>
      <c r="M331" s="23" t="str">
        <f>IFERROR(VLOOKUP(C331,FÉRIAS!A:G,2,0),"")</f>
        <v/>
      </c>
    </row>
    <row r="332" spans="2:13">
      <c r="B332" s="22">
        <f t="shared" si="10"/>
        <v>324</v>
      </c>
      <c r="C332" s="22">
        <v>2791</v>
      </c>
      <c r="D332" s="36" t="str">
        <f>IFERROR(VLOOKUP(C332,SRA!B:C,2,0),"")</f>
        <v>JOSIMAR SILVA</v>
      </c>
      <c r="E332" s="22" t="str">
        <f>IFERROR(VLOOKUP(C332,SRA!B:I,8,0),"")</f>
        <v>CLT</v>
      </c>
      <c r="F332" s="35" t="s">
        <v>607</v>
      </c>
      <c r="G332" s="22" t="str">
        <f>IFERROR(VLOOKUP(VLOOKUP(C332,SRA!B:F,5,0),FUNÇÃO!A:B,2,0),"")</f>
        <v>FARMACEUTICO IND</v>
      </c>
      <c r="H332" s="14">
        <f>IFERROR(VLOOKUP(C332,SRA!B:T,18,0),"")</f>
        <v>4656.5600000000004</v>
      </c>
      <c r="I332" s="14">
        <f>IFERROR(VLOOKUP(C332,SRA!B:T,19,0),"")</f>
        <v>1993.92</v>
      </c>
      <c r="J332" s="14">
        <f>IFERROR(VLOOKUP(C332,FEVEREIRO!B:F,3,0),"")</f>
        <v>6650.48</v>
      </c>
      <c r="K332" s="14">
        <f t="shared" si="11"/>
        <v>1476.9399999999996</v>
      </c>
      <c r="L332" s="14">
        <f>IFERROR(VLOOKUP(C332,FEVEREIRO!B:H,7,0),"")</f>
        <v>5173.54</v>
      </c>
      <c r="M332" s="23" t="str">
        <f>IFERROR(VLOOKUP(C332,FÉRIAS!A:G,2,0),"")</f>
        <v/>
      </c>
    </row>
    <row r="333" spans="2:13">
      <c r="B333" s="22">
        <f t="shared" si="10"/>
        <v>325</v>
      </c>
      <c r="C333" s="22">
        <v>2797</v>
      </c>
      <c r="D333" s="36" t="str">
        <f>IFERROR(VLOOKUP(C333,SRA!B:C,2,0),"")</f>
        <v>JULIANA SILVA CEDRIM</v>
      </c>
      <c r="E333" s="22" t="str">
        <f>IFERROR(VLOOKUP(C333,SRA!B:I,8,0),"")</f>
        <v>CLT</v>
      </c>
      <c r="F333" s="35" t="s">
        <v>623</v>
      </c>
      <c r="G333" s="22" t="str">
        <f>IFERROR(VLOOKUP(VLOOKUP(C333,SRA!B:F,5,0),FUNÇÃO!A:B,2,0),"")</f>
        <v>TEC. EM ADM. E FI</v>
      </c>
      <c r="H333" s="14">
        <f>IFERROR(VLOOKUP(C333,SRA!B:T,18,0),"")</f>
        <v>1614.36</v>
      </c>
      <c r="I333" s="14">
        <f>IFERROR(VLOOKUP(C333,SRA!B:T,19,0),"")</f>
        <v>1993.92</v>
      </c>
      <c r="J333" s="14">
        <f>IFERROR(VLOOKUP(C333,FEVEREIRO!B:F,3,0),"")</f>
        <v>6236.69</v>
      </c>
      <c r="K333" s="14">
        <f t="shared" si="11"/>
        <v>6236.69</v>
      </c>
      <c r="L333" s="14">
        <f>IFERROR(VLOOKUP(C333,FEVEREIRO!B:H,7,0),"")</f>
        <v>0</v>
      </c>
      <c r="M333" s="23" t="str">
        <f>IFERROR(VLOOKUP(C333,FÉRIAS!A:G,2,0),"")</f>
        <v>JULIANA SILVA CEDRIM</v>
      </c>
    </row>
    <row r="334" spans="2:13">
      <c r="B334" s="22">
        <f t="shared" si="10"/>
        <v>326</v>
      </c>
      <c r="C334" s="22">
        <v>2798</v>
      </c>
      <c r="D334" s="36" t="str">
        <f>IFERROR(VLOOKUP(C334,SRA!B:C,2,0),"")</f>
        <v>MARCO ANDRE ANTUNES CORREIA</v>
      </c>
      <c r="E334" s="22" t="str">
        <f>IFERROR(VLOOKUP(C334,SRA!B:I,8,0),"")</f>
        <v>CLT</v>
      </c>
      <c r="F334" s="35" t="s">
        <v>607</v>
      </c>
      <c r="G334" s="22" t="str">
        <f>IFERROR(VLOOKUP(VLOOKUP(C334,SRA!B:F,5,0),FUNÇÃO!A:B,2,0),"")</f>
        <v>TEC. EM ADM. E FI</v>
      </c>
      <c r="H334" s="14">
        <f>IFERROR(VLOOKUP(C334,SRA!B:T,18,0),"")</f>
        <v>1614.36</v>
      </c>
      <c r="I334" s="14">
        <f>IFERROR(VLOOKUP(C334,SRA!B:T,19,0),"")</f>
        <v>1993.92</v>
      </c>
      <c r="J334" s="14">
        <f>IFERROR(VLOOKUP(C334,FEVEREIRO!B:F,3,0),"")</f>
        <v>3608.28</v>
      </c>
      <c r="K334" s="14">
        <f t="shared" si="11"/>
        <v>1043.6500000000001</v>
      </c>
      <c r="L334" s="14">
        <f>IFERROR(VLOOKUP(C334,FEVEREIRO!B:H,7,0),"")</f>
        <v>2564.63</v>
      </c>
      <c r="M334" s="23" t="str">
        <f>IFERROR(VLOOKUP(C334,FÉRIAS!A:G,2,0),"")</f>
        <v/>
      </c>
    </row>
    <row r="335" spans="2:13">
      <c r="B335" s="22">
        <f t="shared" ref="B335:B398" si="12">B334+1</f>
        <v>327</v>
      </c>
      <c r="C335" s="22">
        <v>2799</v>
      </c>
      <c r="D335" s="36" t="str">
        <f>IFERROR(VLOOKUP(C335,SRA!B:C,2,0),"")</f>
        <v>ALYSSON FABIO O FLORENCIO</v>
      </c>
      <c r="E335" s="22" t="str">
        <f>IFERROR(VLOOKUP(C335,SRA!B:I,8,0),"")</f>
        <v>CLT</v>
      </c>
      <c r="F335" s="35" t="s">
        <v>607</v>
      </c>
      <c r="G335" s="22" t="str">
        <f>IFERROR(VLOOKUP(VLOOKUP(C335,SRA!B:F,5,0),FUNÇÃO!A:B,2,0),"")</f>
        <v>TEC. EM ADM. E FI</v>
      </c>
      <c r="H335" s="14">
        <f>IFERROR(VLOOKUP(C335,SRA!B:T,18,0),"")</f>
        <v>1614.36</v>
      </c>
      <c r="I335" s="14">
        <f>IFERROR(VLOOKUP(C335,SRA!B:T,19,0),"")</f>
        <v>174.95</v>
      </c>
      <c r="J335" s="14">
        <f>IFERROR(VLOOKUP(C335,FEVEREIRO!B:F,3,0),"")</f>
        <v>2329.91</v>
      </c>
      <c r="K335" s="14">
        <f t="shared" si="11"/>
        <v>475.02999999999975</v>
      </c>
      <c r="L335" s="14">
        <f>IFERROR(VLOOKUP(C335,FEVEREIRO!B:H,7,0),"")</f>
        <v>1854.88</v>
      </c>
      <c r="M335" s="23" t="str">
        <f>IFERROR(VLOOKUP(C335,FÉRIAS!A:G,2,0),"")</f>
        <v/>
      </c>
    </row>
    <row r="336" spans="2:13">
      <c r="B336" s="22">
        <f t="shared" si="12"/>
        <v>328</v>
      </c>
      <c r="C336" s="22">
        <v>2801</v>
      </c>
      <c r="D336" s="36" t="str">
        <f>IFERROR(VLOOKUP(C336,SRA!B:C,2,0),"")</f>
        <v>VALERIA JALES DA SILVA</v>
      </c>
      <c r="E336" s="22" t="str">
        <f>IFERROR(VLOOKUP(C336,SRA!B:I,8,0),"")</f>
        <v>CLT</v>
      </c>
      <c r="F336" s="35" t="s">
        <v>607</v>
      </c>
      <c r="G336" s="22" t="str">
        <f>IFERROR(VLOOKUP(VLOOKUP(C336,SRA!B:F,5,0),FUNÇÃO!A:B,2,0),"")</f>
        <v>TEC. CONTABIL</v>
      </c>
      <c r="H336" s="14">
        <f>IFERROR(VLOOKUP(C336,SRA!B:T,18,0),"")</f>
        <v>4498.01</v>
      </c>
      <c r="I336" s="14">
        <f>IFERROR(VLOOKUP(C336,SRA!B:T,19,0),"")</f>
        <v>0</v>
      </c>
      <c r="J336" s="14">
        <f>IFERROR(VLOOKUP(C336,FEVEREIRO!B:F,3,0),"")</f>
        <v>4652.4799999999996</v>
      </c>
      <c r="K336" s="14">
        <f t="shared" si="11"/>
        <v>3303.0799999999995</v>
      </c>
      <c r="L336" s="14">
        <f>IFERROR(VLOOKUP(C336,FEVEREIRO!B:H,7,0),"")</f>
        <v>1349.4</v>
      </c>
      <c r="M336" s="23" t="str">
        <f>IFERROR(VLOOKUP(C336,FÉRIAS!A:G,2,0),"")</f>
        <v/>
      </c>
    </row>
    <row r="337" spans="2:13">
      <c r="B337" s="22">
        <f t="shared" si="12"/>
        <v>329</v>
      </c>
      <c r="C337" s="22">
        <v>2806</v>
      </c>
      <c r="D337" s="36" t="str">
        <f>IFERROR(VLOOKUP(C337,SRA!B:C,2,0),"")</f>
        <v>ANA APARECIDA DE ANDRADE LIMA</v>
      </c>
      <c r="E337" s="22" t="str">
        <f>IFERROR(VLOOKUP(C337,SRA!B:I,8,0),"")</f>
        <v>CLT</v>
      </c>
      <c r="F337" s="35" t="s">
        <v>607</v>
      </c>
      <c r="G337" s="22" t="str">
        <f>IFERROR(VLOOKUP(VLOOKUP(C337,SRA!B:F,5,0),FUNÇÃO!A:B,2,0),"")</f>
        <v>TEC. CONTABIL</v>
      </c>
      <c r="H337" s="14">
        <f>IFERROR(VLOOKUP(C337,SRA!B:T,18,0),"")</f>
        <v>1868.82</v>
      </c>
      <c r="I337" s="14">
        <f>IFERROR(VLOOKUP(C337,SRA!B:T,19,0),"")</f>
        <v>1993.92</v>
      </c>
      <c r="J337" s="14">
        <f>IFERROR(VLOOKUP(C337,FEVEREIRO!B:F,3,0),"")</f>
        <v>3862.74</v>
      </c>
      <c r="K337" s="14">
        <f t="shared" si="11"/>
        <v>1760.62</v>
      </c>
      <c r="L337" s="14">
        <f>IFERROR(VLOOKUP(C337,FEVEREIRO!B:H,7,0),"")</f>
        <v>2102.12</v>
      </c>
      <c r="M337" s="23" t="str">
        <f>IFERROR(VLOOKUP(C337,FÉRIAS!A:G,2,0),"")</f>
        <v/>
      </c>
    </row>
    <row r="338" spans="2:13">
      <c r="B338" s="22">
        <f t="shared" si="12"/>
        <v>330</v>
      </c>
      <c r="C338" s="22">
        <v>2808</v>
      </c>
      <c r="D338" s="36" t="str">
        <f>IFERROR(VLOOKUP(C338,SRA!B:C,2,0),"")</f>
        <v>GABRIELA FERNANDA M  G  CEAN</v>
      </c>
      <c r="E338" s="22" t="str">
        <f>IFERROR(VLOOKUP(C338,SRA!B:I,8,0),"")</f>
        <v>CLT</v>
      </c>
      <c r="F338" s="35" t="s">
        <v>607</v>
      </c>
      <c r="G338" s="22" t="str">
        <f>IFERROR(VLOOKUP(VLOOKUP(C338,SRA!B:F,5,0),FUNÇÃO!A:B,2,0),"")</f>
        <v>TEC. EM ADM. E FI</v>
      </c>
      <c r="H338" s="14">
        <f>IFERROR(VLOOKUP(C338,SRA!B:T,18,0),"")</f>
        <v>1695.09</v>
      </c>
      <c r="I338" s="14">
        <f>IFERROR(VLOOKUP(C338,SRA!B:T,19,0),"")</f>
        <v>0</v>
      </c>
      <c r="J338" s="14">
        <f>IFERROR(VLOOKUP(C338,FEVEREIRO!B:F,3,0),"")</f>
        <v>1965.39</v>
      </c>
      <c r="K338" s="14">
        <f t="shared" si="11"/>
        <v>418.19000000000005</v>
      </c>
      <c r="L338" s="14">
        <f>IFERROR(VLOOKUP(C338,FEVEREIRO!B:H,7,0),"")</f>
        <v>1547.2</v>
      </c>
      <c r="M338" s="23" t="str">
        <f>IFERROR(VLOOKUP(C338,FÉRIAS!A:G,2,0),"")</f>
        <v/>
      </c>
    </row>
    <row r="339" spans="2:13">
      <c r="B339" s="22">
        <f t="shared" si="12"/>
        <v>331</v>
      </c>
      <c r="C339" s="22">
        <v>2816</v>
      </c>
      <c r="D339" s="36" t="str">
        <f>IFERROR(VLOOKUP(C339,SRA!B:C,2,0),"")</f>
        <v>MIRIAM DA SILVA FONSECA</v>
      </c>
      <c r="E339" s="22" t="str">
        <f>IFERROR(VLOOKUP(C339,SRA!B:I,8,0),"")</f>
        <v>CLT</v>
      </c>
      <c r="F339" s="35" t="s">
        <v>607</v>
      </c>
      <c r="G339" s="22" t="str">
        <f>IFERROR(VLOOKUP(VLOOKUP(C339,SRA!B:F,5,0),FUNÇÃO!A:B,2,0),"")</f>
        <v>TEC.EM QUALIDADE</v>
      </c>
      <c r="H339" s="14">
        <f>IFERROR(VLOOKUP(C339,SRA!B:T,18,0),"")</f>
        <v>1537.47</v>
      </c>
      <c r="I339" s="14">
        <f>IFERROR(VLOOKUP(C339,SRA!B:T,19,0),"")</f>
        <v>0</v>
      </c>
      <c r="J339" s="14">
        <f>IFERROR(VLOOKUP(C339,FEVEREIRO!B:F,3,0),"")</f>
        <v>1887.18</v>
      </c>
      <c r="K339" s="14">
        <f t="shared" si="11"/>
        <v>685.3900000000001</v>
      </c>
      <c r="L339" s="14">
        <f>IFERROR(VLOOKUP(C339,FEVEREIRO!B:H,7,0),"")</f>
        <v>1201.79</v>
      </c>
      <c r="M339" s="23" t="str">
        <f>IFERROR(VLOOKUP(C339,FÉRIAS!A:G,2,0),"")</f>
        <v/>
      </c>
    </row>
    <row r="340" spans="2:13">
      <c r="B340" s="22">
        <f t="shared" si="12"/>
        <v>332</v>
      </c>
      <c r="C340" s="22">
        <v>2819</v>
      </c>
      <c r="D340" s="36" t="str">
        <f>IFERROR(VLOOKUP(C340,SRA!B:C,2,0),"")</f>
        <v>RAFAEL LEITAO DE A  G DA SILVA</v>
      </c>
      <c r="E340" s="22" t="str">
        <f>IFERROR(VLOOKUP(C340,SRA!B:I,8,0),"")</f>
        <v>CLT</v>
      </c>
      <c r="F340" s="35" t="s">
        <v>607</v>
      </c>
      <c r="G340" s="22" t="str">
        <f>IFERROR(VLOOKUP(VLOOKUP(C340,SRA!B:F,5,0),FUNÇÃO!A:B,2,0),"")</f>
        <v>TEC. EM ADM. E FI</v>
      </c>
      <c r="H340" s="14">
        <f>IFERROR(VLOOKUP(C340,SRA!B:T,18,0),"")</f>
        <v>1614.36</v>
      </c>
      <c r="I340" s="14">
        <f>IFERROR(VLOOKUP(C340,SRA!B:T,19,0),"")</f>
        <v>5739.47</v>
      </c>
      <c r="J340" s="14">
        <f>IFERROR(VLOOKUP(C340,FEVEREIRO!B:F,3,0),"")</f>
        <v>7353.83</v>
      </c>
      <c r="K340" s="14">
        <f t="shared" si="11"/>
        <v>2428.9300000000003</v>
      </c>
      <c r="L340" s="14">
        <f>IFERROR(VLOOKUP(C340,FEVEREIRO!B:H,7,0),"")</f>
        <v>4924.8999999999996</v>
      </c>
      <c r="M340" s="23" t="str">
        <f>IFERROR(VLOOKUP(C340,FÉRIAS!A:G,2,0),"")</f>
        <v/>
      </c>
    </row>
    <row r="341" spans="2:13">
      <c r="B341" s="22">
        <f t="shared" si="12"/>
        <v>333</v>
      </c>
      <c r="C341" s="22">
        <v>2820</v>
      </c>
      <c r="D341" s="36" t="str">
        <f>IFERROR(VLOOKUP(C341,SRA!B:C,2,0),"")</f>
        <v>ROSIANE SANTOS BRITO</v>
      </c>
      <c r="E341" s="22" t="str">
        <f>IFERROR(VLOOKUP(C341,SRA!B:I,8,0),"")</f>
        <v>CLT</v>
      </c>
      <c r="F341" s="35" t="s">
        <v>607</v>
      </c>
      <c r="G341" s="22" t="str">
        <f>IFERROR(VLOOKUP(VLOOKUP(C341,SRA!B:F,5,0),FUNÇÃO!A:B,2,0),"")</f>
        <v>TEC. EM ADM. E FI</v>
      </c>
      <c r="H341" s="14">
        <f>IFERROR(VLOOKUP(C341,SRA!B:T,18,0),"")</f>
        <v>1614.36</v>
      </c>
      <c r="I341" s="14">
        <f>IFERROR(VLOOKUP(C341,SRA!B:T,19,0),"")</f>
        <v>3000</v>
      </c>
      <c r="J341" s="14">
        <f>IFERROR(VLOOKUP(C341,FEVEREIRO!B:F,3,0),"")</f>
        <v>4736.09</v>
      </c>
      <c r="K341" s="14">
        <f t="shared" si="11"/>
        <v>1577.48</v>
      </c>
      <c r="L341" s="14">
        <f>IFERROR(VLOOKUP(C341,FEVEREIRO!B:H,7,0),"")</f>
        <v>3158.61</v>
      </c>
      <c r="M341" s="23" t="str">
        <f>IFERROR(VLOOKUP(C341,FÉRIAS!A:G,2,0),"")</f>
        <v/>
      </c>
    </row>
    <row r="342" spans="2:13">
      <c r="B342" s="22">
        <f t="shared" si="12"/>
        <v>334</v>
      </c>
      <c r="C342" s="22">
        <v>2821</v>
      </c>
      <c r="D342" s="36" t="str">
        <f>IFERROR(VLOOKUP(C342,SRA!B:C,2,0),"")</f>
        <v>HERBET CANDEIA MAIA</v>
      </c>
      <c r="E342" s="22" t="str">
        <f>IFERROR(VLOOKUP(C342,SRA!B:I,8,0),"")</f>
        <v>CLT</v>
      </c>
      <c r="F342" s="35" t="s">
        <v>607</v>
      </c>
      <c r="G342" s="22" t="str">
        <f>IFERROR(VLOOKUP(VLOOKUP(C342,SRA!B:F,5,0),FUNÇÃO!A:B,2,0),"")</f>
        <v>ANA ASS FARMACEUT</v>
      </c>
      <c r="H342" s="14">
        <f>IFERROR(VLOOKUP(C342,SRA!B:T,18,0),"")</f>
        <v>3952.27</v>
      </c>
      <c r="I342" s="14">
        <f>IFERROR(VLOOKUP(C342,SRA!B:T,19,0),"")</f>
        <v>0</v>
      </c>
      <c r="J342" s="14">
        <f>IFERROR(VLOOKUP(C342,FEVEREIRO!B:F,3,0),"")</f>
        <v>3952.27</v>
      </c>
      <c r="K342" s="14">
        <f t="shared" si="11"/>
        <v>638.44000000000005</v>
      </c>
      <c r="L342" s="14">
        <f>IFERROR(VLOOKUP(C342,FEVEREIRO!B:H,7,0),"")</f>
        <v>3313.83</v>
      </c>
      <c r="M342" s="23" t="str">
        <f>IFERROR(VLOOKUP(C342,FÉRIAS!A:G,2,0),"")</f>
        <v/>
      </c>
    </row>
    <row r="343" spans="2:13">
      <c r="B343" s="22">
        <f t="shared" si="12"/>
        <v>335</v>
      </c>
      <c r="C343" s="22">
        <v>2823</v>
      </c>
      <c r="D343" s="36" t="str">
        <f>IFERROR(VLOOKUP(C343,SRA!B:C,2,0),"")</f>
        <v>ADRIANA MARIA DA SILVA</v>
      </c>
      <c r="E343" s="22" t="str">
        <f>IFERROR(VLOOKUP(C343,SRA!B:I,8,0),"")</f>
        <v>CLT</v>
      </c>
      <c r="F343" s="35" t="s">
        <v>607</v>
      </c>
      <c r="G343" s="22" t="str">
        <f>IFERROR(VLOOKUP(VLOOKUP(C343,SRA!B:F,5,0),FUNÇÃO!A:B,2,0),"")</f>
        <v>TEC. EM ADM. E FI</v>
      </c>
      <c r="H343" s="14">
        <f>IFERROR(VLOOKUP(C343,SRA!B:T,18,0),"")</f>
        <v>1614.36</v>
      </c>
      <c r="I343" s="14">
        <f>IFERROR(VLOOKUP(C343,SRA!B:T,19,0),"")</f>
        <v>0</v>
      </c>
      <c r="J343" s="14">
        <f>IFERROR(VLOOKUP(C343,FEVEREIRO!B:F,3,0),"")</f>
        <v>1614.36</v>
      </c>
      <c r="K343" s="14">
        <f t="shared" si="11"/>
        <v>759.32999999999993</v>
      </c>
      <c r="L343" s="14">
        <f>IFERROR(VLOOKUP(C343,FEVEREIRO!B:H,7,0),"")</f>
        <v>855.03</v>
      </c>
      <c r="M343" s="23" t="str">
        <f>IFERROR(VLOOKUP(C343,FÉRIAS!A:G,2,0),"")</f>
        <v/>
      </c>
    </row>
    <row r="344" spans="2:13">
      <c r="B344" s="22">
        <f t="shared" si="12"/>
        <v>336</v>
      </c>
      <c r="C344" s="22">
        <v>2824</v>
      </c>
      <c r="D344" s="36" t="str">
        <f>IFERROR(VLOOKUP(C344,SRA!B:C,2,0),"")</f>
        <v>ANA PAULA BARBOSA CAVALCANTI</v>
      </c>
      <c r="E344" s="22" t="str">
        <f>IFERROR(VLOOKUP(C344,SRA!B:I,8,0),"")</f>
        <v>CLT</v>
      </c>
      <c r="F344" s="35" t="s">
        <v>608</v>
      </c>
      <c r="G344" s="22" t="str">
        <f>IFERROR(VLOOKUP(VLOOKUP(C344,SRA!B:F,5,0),FUNÇÃO!A:B,2,0),"")</f>
        <v>ANA ASS FARMACEUT</v>
      </c>
      <c r="H344" s="14">
        <f>IFERROR(VLOOKUP(C344,SRA!B:T,18,0),"")</f>
        <v>3952.26</v>
      </c>
      <c r="I344" s="14">
        <f>IFERROR(VLOOKUP(C344,SRA!B:T,19,0),"")</f>
        <v>0</v>
      </c>
      <c r="J344" s="14">
        <v>0</v>
      </c>
      <c r="K344" s="14">
        <v>0</v>
      </c>
      <c r="L344" s="14">
        <v>0</v>
      </c>
      <c r="M344" s="23" t="str">
        <f>IFERROR(VLOOKUP(C344,FÉRIAS!A:G,2,0),"")</f>
        <v/>
      </c>
    </row>
    <row r="345" spans="2:13">
      <c r="B345" s="22">
        <f t="shared" si="12"/>
        <v>337</v>
      </c>
      <c r="C345" s="22">
        <v>2827</v>
      </c>
      <c r="D345" s="36" t="str">
        <f>IFERROR(VLOOKUP(C345,SRA!B:C,2,0),"")</f>
        <v>FABIO BARBOSA S  DE LIMA</v>
      </c>
      <c r="E345" s="22" t="str">
        <f>IFERROR(VLOOKUP(C345,SRA!B:I,8,0),"")</f>
        <v>CLT</v>
      </c>
      <c r="F345" s="35" t="s">
        <v>607</v>
      </c>
      <c r="G345" s="22" t="str">
        <f>IFERROR(VLOOKUP(VLOOKUP(C345,SRA!B:F,5,0),FUNÇÃO!A:B,2,0),"")</f>
        <v>TEC. EM ADM. E FI</v>
      </c>
      <c r="H345" s="14">
        <f>IFERROR(VLOOKUP(C345,SRA!B:T,18,0),"")</f>
        <v>1614.36</v>
      </c>
      <c r="I345" s="14">
        <f>IFERROR(VLOOKUP(C345,SRA!B:T,19,0),"")</f>
        <v>174.95</v>
      </c>
      <c r="J345" s="14">
        <f>IFERROR(VLOOKUP(C345,FEVEREIRO!B:F,3,0),"")</f>
        <v>1789.31</v>
      </c>
      <c r="K345" s="14">
        <f t="shared" si="11"/>
        <v>608.40000000000009</v>
      </c>
      <c r="L345" s="14">
        <f>IFERROR(VLOOKUP(C345,FEVEREIRO!B:H,7,0),"")</f>
        <v>1180.9099999999999</v>
      </c>
      <c r="M345" s="23" t="str">
        <f>IFERROR(VLOOKUP(C345,FÉRIAS!A:G,2,0),"")</f>
        <v/>
      </c>
    </row>
    <row r="346" spans="2:13">
      <c r="B346" s="22">
        <f t="shared" si="12"/>
        <v>338</v>
      </c>
      <c r="C346" s="22">
        <v>2831</v>
      </c>
      <c r="D346" s="36" t="str">
        <f>IFERROR(VLOOKUP(C346,SRA!B:C,2,0),"")</f>
        <v>AMANDA BEZERRA MASCARENHAS</v>
      </c>
      <c r="E346" s="22" t="str">
        <f>IFERROR(VLOOKUP(C346,SRA!B:I,8,0),"")</f>
        <v>CLT</v>
      </c>
      <c r="F346" s="35" t="s">
        <v>607</v>
      </c>
      <c r="G346" s="22" t="str">
        <f>IFERROR(VLOOKUP(VLOOKUP(C346,SRA!B:F,5,0),FUNÇÃO!A:B,2,0),"")</f>
        <v>TEC. EM ADM. E FI</v>
      </c>
      <c r="H346" s="14">
        <f>IFERROR(VLOOKUP(C346,SRA!B:T,18,0),"")</f>
        <v>1614.36</v>
      </c>
      <c r="I346" s="14">
        <f>IFERROR(VLOOKUP(C346,SRA!B:T,19,0),"")</f>
        <v>3000</v>
      </c>
      <c r="J346" s="14">
        <f>IFERROR(VLOOKUP(C346,FEVEREIRO!B:F,3,0),"")</f>
        <v>5074.2</v>
      </c>
      <c r="K346" s="14">
        <f t="shared" si="11"/>
        <v>1334.1299999999997</v>
      </c>
      <c r="L346" s="14">
        <f>IFERROR(VLOOKUP(C346,FEVEREIRO!B:H,7,0),"")</f>
        <v>3740.07</v>
      </c>
      <c r="M346" s="23" t="str">
        <f>IFERROR(VLOOKUP(C346,FÉRIAS!A:G,2,0),"")</f>
        <v/>
      </c>
    </row>
    <row r="347" spans="2:13">
      <c r="B347" s="22">
        <f t="shared" si="12"/>
        <v>339</v>
      </c>
      <c r="C347" s="22">
        <v>2833</v>
      </c>
      <c r="D347" s="36" t="str">
        <f>IFERROR(VLOOKUP(C347,SRA!B:C,2,0),"")</f>
        <v>JAMESSON AMANCIO DA ROCHA</v>
      </c>
      <c r="E347" s="22" t="str">
        <f>IFERROR(VLOOKUP(C347,SRA!B:I,8,0),"")</f>
        <v>CLT</v>
      </c>
      <c r="F347" s="35" t="s">
        <v>623</v>
      </c>
      <c r="G347" s="22" t="str">
        <f>IFERROR(VLOOKUP(VLOOKUP(C347,SRA!B:F,5,0),FUNÇÃO!A:B,2,0),"")</f>
        <v>TEC. EM ADM. E FI</v>
      </c>
      <c r="H347" s="14">
        <f>IFERROR(VLOOKUP(C347,SRA!B:T,18,0),"")</f>
        <v>1695.09</v>
      </c>
      <c r="I347" s="14">
        <f>IFERROR(VLOOKUP(C347,SRA!B:T,19,0),"")</f>
        <v>1993.92</v>
      </c>
      <c r="J347" s="14">
        <f>IFERROR(VLOOKUP(C347,FEVEREIRO!B:F,3,0),"")</f>
        <v>6783.5</v>
      </c>
      <c r="K347" s="14">
        <f t="shared" si="11"/>
        <v>5305.18</v>
      </c>
      <c r="L347" s="14">
        <f>IFERROR(VLOOKUP(C347,FEVEREIRO!B:H,7,0),"")</f>
        <v>1478.32</v>
      </c>
      <c r="M347" s="23" t="str">
        <f>IFERROR(VLOOKUP(C347,FÉRIAS!A:G,2,0),"")</f>
        <v>JAMESSON AMANCIO DA ROCHA</v>
      </c>
    </row>
    <row r="348" spans="2:13">
      <c r="B348" s="22">
        <f t="shared" si="12"/>
        <v>340</v>
      </c>
      <c r="C348" s="22">
        <v>2834</v>
      </c>
      <c r="D348" s="36" t="str">
        <f>IFERROR(VLOOKUP(C348,SRA!B:C,2,0),"")</f>
        <v>LUIZ F  DE LIMA CAVALCANTI</v>
      </c>
      <c r="E348" s="22" t="str">
        <f>IFERROR(VLOOKUP(C348,SRA!B:I,8,0),"")</f>
        <v>CLT</v>
      </c>
      <c r="F348" s="35" t="s">
        <v>607</v>
      </c>
      <c r="G348" s="22" t="str">
        <f>IFERROR(VLOOKUP(VLOOKUP(C348,SRA!B:F,5,0),FUNÇÃO!A:B,2,0),"")</f>
        <v>TEC. EM ADM. E FI</v>
      </c>
      <c r="H348" s="14">
        <f>IFERROR(VLOOKUP(C348,SRA!B:T,18,0),"")</f>
        <v>1614.36</v>
      </c>
      <c r="I348" s="14">
        <f>IFERROR(VLOOKUP(C348,SRA!B:T,19,0),"")</f>
        <v>708.95</v>
      </c>
      <c r="J348" s="14">
        <f>IFERROR(VLOOKUP(C348,FEVEREIRO!B:F,3,0),"")</f>
        <v>2593.61</v>
      </c>
      <c r="K348" s="14">
        <f t="shared" si="11"/>
        <v>563.60000000000036</v>
      </c>
      <c r="L348" s="14">
        <f>IFERROR(VLOOKUP(C348,FEVEREIRO!B:H,7,0),"")</f>
        <v>2030.0099999999998</v>
      </c>
      <c r="M348" s="23" t="str">
        <f>IFERROR(VLOOKUP(C348,FÉRIAS!A:G,2,0),"")</f>
        <v/>
      </c>
    </row>
    <row r="349" spans="2:13">
      <c r="B349" s="22">
        <f t="shared" si="12"/>
        <v>341</v>
      </c>
      <c r="C349" s="22">
        <v>2835</v>
      </c>
      <c r="D349" s="36" t="str">
        <f>IFERROR(VLOOKUP(C349,SRA!B:C,2,0),"")</f>
        <v>JOSE MARCELO DE FRANCA MATOS</v>
      </c>
      <c r="E349" s="22" t="str">
        <f>IFERROR(VLOOKUP(C349,SRA!B:I,8,0),"")</f>
        <v>CLT</v>
      </c>
      <c r="F349" s="35" t="s">
        <v>607</v>
      </c>
      <c r="G349" s="22" t="str">
        <f>IFERROR(VLOOKUP(VLOOKUP(C349,SRA!B:F,5,0),FUNÇÃO!A:B,2,0),"")</f>
        <v>TEC. EM ADM. E FI</v>
      </c>
      <c r="H349" s="14">
        <f>IFERROR(VLOOKUP(C349,SRA!B:T,18,0),"")</f>
        <v>1614.36</v>
      </c>
      <c r="I349" s="14">
        <f>IFERROR(VLOOKUP(C349,SRA!B:T,19,0),"")</f>
        <v>0</v>
      </c>
      <c r="J349" s="14">
        <f>IFERROR(VLOOKUP(C349,FEVEREIRO!B:F,3,0),"")</f>
        <v>1614.36</v>
      </c>
      <c r="K349" s="14">
        <f t="shared" si="11"/>
        <v>474.24999999999977</v>
      </c>
      <c r="L349" s="14">
        <f>IFERROR(VLOOKUP(C349,FEVEREIRO!B:H,7,0),"")</f>
        <v>1140.1100000000001</v>
      </c>
      <c r="M349" s="23" t="str">
        <f>IFERROR(VLOOKUP(C349,FÉRIAS!A:G,2,0),"")</f>
        <v/>
      </c>
    </row>
    <row r="350" spans="2:13">
      <c r="B350" s="22">
        <f t="shared" si="12"/>
        <v>342</v>
      </c>
      <c r="C350" s="22">
        <v>2836</v>
      </c>
      <c r="D350" s="36" t="str">
        <f>IFERROR(VLOOKUP(C350,SRA!B:C,2,0),"")</f>
        <v>MONALISA MARIA LEANDRO RIBEIRO</v>
      </c>
      <c r="E350" s="22" t="str">
        <f>IFERROR(VLOOKUP(C350,SRA!B:I,8,0),"")</f>
        <v>CLT</v>
      </c>
      <c r="F350" s="35" t="s">
        <v>607</v>
      </c>
      <c r="G350" s="22" t="str">
        <f>IFERROR(VLOOKUP(VLOOKUP(C350,SRA!B:F,5,0),FUNÇÃO!A:B,2,0),"")</f>
        <v>TEC. EM ADM. E FI</v>
      </c>
      <c r="H350" s="14">
        <f>IFERROR(VLOOKUP(C350,SRA!B:T,18,0),"")</f>
        <v>1614.36</v>
      </c>
      <c r="I350" s="14">
        <f>IFERROR(VLOOKUP(C350,SRA!B:T,19,0),"")</f>
        <v>0</v>
      </c>
      <c r="J350" s="14">
        <f>IFERROR(VLOOKUP(C350,FEVEREIRO!B:F,3,0),"")</f>
        <v>2195.96</v>
      </c>
      <c r="K350" s="14">
        <f t="shared" si="11"/>
        <v>839.36999999999989</v>
      </c>
      <c r="L350" s="14">
        <f>IFERROR(VLOOKUP(C350,FEVEREIRO!B:H,7,0),"")</f>
        <v>1356.5900000000001</v>
      </c>
      <c r="M350" s="23" t="str">
        <f>IFERROR(VLOOKUP(C350,FÉRIAS!A:G,2,0),"")</f>
        <v/>
      </c>
    </row>
    <row r="351" spans="2:13">
      <c r="B351" s="22">
        <f t="shared" si="12"/>
        <v>343</v>
      </c>
      <c r="C351" s="22">
        <v>2837</v>
      </c>
      <c r="D351" s="36" t="str">
        <f>IFERROR(VLOOKUP(C351,SRA!B:C,2,0),"")</f>
        <v>BEZALIEL ROSA DOS S JUNIOR</v>
      </c>
      <c r="E351" s="22" t="str">
        <f>IFERROR(VLOOKUP(C351,SRA!B:I,8,0),"")</f>
        <v>CLT</v>
      </c>
      <c r="F351" s="35" t="s">
        <v>607</v>
      </c>
      <c r="G351" s="22" t="str">
        <f>IFERROR(VLOOKUP(VLOOKUP(C351,SRA!B:F,5,0),FUNÇÃO!A:B,2,0),"")</f>
        <v>TEC. EM ADM. E FI</v>
      </c>
      <c r="H351" s="14">
        <f>IFERROR(VLOOKUP(C351,SRA!B:T,18,0),"")</f>
        <v>1614.36</v>
      </c>
      <c r="I351" s="14">
        <f>IFERROR(VLOOKUP(C351,SRA!B:T,19,0),"")</f>
        <v>0</v>
      </c>
      <c r="J351" s="14">
        <f>IFERROR(VLOOKUP(C351,FEVEREIRO!B:F,3,0),"")</f>
        <v>1948.25</v>
      </c>
      <c r="K351" s="14">
        <f t="shared" si="11"/>
        <v>1399.37</v>
      </c>
      <c r="L351" s="14">
        <f>IFERROR(VLOOKUP(C351,FEVEREIRO!B:H,7,0),"")</f>
        <v>548.88</v>
      </c>
      <c r="M351" s="23" t="str">
        <f>IFERROR(VLOOKUP(C351,FÉRIAS!A:G,2,0),"")</f>
        <v/>
      </c>
    </row>
    <row r="352" spans="2:13">
      <c r="B352" s="22">
        <f t="shared" si="12"/>
        <v>344</v>
      </c>
      <c r="C352" s="22">
        <v>2838</v>
      </c>
      <c r="D352" s="36" t="str">
        <f>IFERROR(VLOOKUP(C352,SRA!B:C,2,0),"")</f>
        <v>CAIO CEZAR F  E  DO NASCIMENTO</v>
      </c>
      <c r="E352" s="22" t="str">
        <f>IFERROR(VLOOKUP(C352,SRA!B:I,8,0),"")</f>
        <v>CLT</v>
      </c>
      <c r="F352" s="35" t="s">
        <v>607</v>
      </c>
      <c r="G352" s="22" t="str">
        <f>IFERROR(VLOOKUP(VLOOKUP(C352,SRA!B:F,5,0),FUNÇÃO!A:B,2,0),"")</f>
        <v>TEC. EM ADM. E FI</v>
      </c>
      <c r="H352" s="14">
        <f>IFERROR(VLOOKUP(C352,SRA!B:T,18,0),"")</f>
        <v>1614.36</v>
      </c>
      <c r="I352" s="14">
        <f>IFERROR(VLOOKUP(C352,SRA!B:T,19,0),"")</f>
        <v>174.95</v>
      </c>
      <c r="J352" s="14">
        <f>IFERROR(VLOOKUP(C352,FEVEREIRO!B:F,3,0),"")</f>
        <v>1789.31</v>
      </c>
      <c r="K352" s="14">
        <f t="shared" si="11"/>
        <v>929.32999999999993</v>
      </c>
      <c r="L352" s="14">
        <f>IFERROR(VLOOKUP(C352,FEVEREIRO!B:H,7,0),"")</f>
        <v>859.98</v>
      </c>
      <c r="M352" s="23" t="str">
        <f>IFERROR(VLOOKUP(C352,FÉRIAS!A:G,2,0),"")</f>
        <v/>
      </c>
    </row>
    <row r="353" spans="2:13">
      <c r="B353" s="22">
        <f t="shared" si="12"/>
        <v>345</v>
      </c>
      <c r="C353" s="22">
        <v>2839</v>
      </c>
      <c r="D353" s="36" t="str">
        <f>IFERROR(VLOOKUP(C353,SRA!B:C,2,0),"")</f>
        <v>ANGELINA MEDEIROS VERONESE</v>
      </c>
      <c r="E353" s="22" t="str">
        <f>IFERROR(VLOOKUP(C353,SRA!B:I,8,0),"")</f>
        <v>CLT</v>
      </c>
      <c r="F353" s="35" t="s">
        <v>607</v>
      </c>
      <c r="G353" s="22" t="str">
        <f>IFERROR(VLOOKUP(VLOOKUP(C353,SRA!B:F,5,0),FUNÇÃO!A:B,2,0),"")</f>
        <v>TEC. CONTABIL</v>
      </c>
      <c r="H353" s="14">
        <f>IFERROR(VLOOKUP(C353,SRA!B:T,18,0),"")</f>
        <v>1868.82</v>
      </c>
      <c r="I353" s="14">
        <f>IFERROR(VLOOKUP(C353,SRA!B:T,19,0),"")</f>
        <v>1993.92</v>
      </c>
      <c r="J353" s="14">
        <f>IFERROR(VLOOKUP(C353,FEVEREIRO!B:F,3,0),"")</f>
        <v>3862.74</v>
      </c>
      <c r="K353" s="14">
        <f t="shared" si="11"/>
        <v>560.96</v>
      </c>
      <c r="L353" s="14">
        <f>IFERROR(VLOOKUP(C353,FEVEREIRO!B:H,7,0),"")</f>
        <v>3301.7799999999997</v>
      </c>
      <c r="M353" s="23" t="str">
        <f>IFERROR(VLOOKUP(C353,FÉRIAS!A:G,2,0),"")</f>
        <v/>
      </c>
    </row>
    <row r="354" spans="2:13">
      <c r="B354" s="22">
        <f t="shared" si="12"/>
        <v>346</v>
      </c>
      <c r="C354" s="22">
        <v>2849</v>
      </c>
      <c r="D354" s="36" t="str">
        <f>IFERROR(VLOOKUP(C354,SRA!B:C,2,0),"")</f>
        <v>JULIANA CESAR MARTINS DE LIMA</v>
      </c>
      <c r="E354" s="22" t="str">
        <f>IFERROR(VLOOKUP(C354,SRA!B:I,8,0),"")</f>
        <v>CLT</v>
      </c>
      <c r="F354" s="35" t="s">
        <v>607</v>
      </c>
      <c r="G354" s="22" t="str">
        <f>IFERROR(VLOOKUP(VLOOKUP(C354,SRA!B:F,5,0),FUNÇÃO!A:B,2,0),"")</f>
        <v>OP. DE PROD. IND.</v>
      </c>
      <c r="H354" s="14">
        <f>IFERROR(VLOOKUP(C354,SRA!B:T,18,0),"")</f>
        <v>1097.25</v>
      </c>
      <c r="I354" s="14">
        <f>IFERROR(VLOOKUP(C354,SRA!B:T,19,0),"")</f>
        <v>0</v>
      </c>
      <c r="J354" s="14">
        <f>IFERROR(VLOOKUP(C354,FEVEREIRO!B:F,3,0),"")</f>
        <v>1151.27</v>
      </c>
      <c r="K354" s="14">
        <f t="shared" si="11"/>
        <v>198.21000000000004</v>
      </c>
      <c r="L354" s="14">
        <f>IFERROR(VLOOKUP(C354,FEVEREIRO!B:H,7,0),"")</f>
        <v>953.06</v>
      </c>
      <c r="M354" s="23" t="str">
        <f>IFERROR(VLOOKUP(C354,FÉRIAS!A:G,2,0),"")</f>
        <v/>
      </c>
    </row>
    <row r="355" spans="2:13">
      <c r="B355" s="22">
        <f t="shared" si="12"/>
        <v>347</v>
      </c>
      <c r="C355" s="22">
        <v>2850</v>
      </c>
      <c r="D355" s="36" t="str">
        <f>IFERROR(VLOOKUP(C355,SRA!B:C,2,0),"")</f>
        <v>JAMERSON A  RAFAEL DE LIMA</v>
      </c>
      <c r="E355" s="22" t="str">
        <f>IFERROR(VLOOKUP(C355,SRA!B:I,8,0),"")</f>
        <v>CLT</v>
      </c>
      <c r="F355" s="35" t="s">
        <v>607</v>
      </c>
      <c r="G355" s="22" t="str">
        <f>IFERROR(VLOOKUP(VLOOKUP(C355,SRA!B:F,5,0),FUNÇÃO!A:B,2,0),"")</f>
        <v>OP. DE PROD. IND.</v>
      </c>
      <c r="H355" s="14">
        <f>IFERROR(VLOOKUP(C355,SRA!B:T,18,0),"")</f>
        <v>1097.25</v>
      </c>
      <c r="I355" s="14">
        <f>IFERROR(VLOOKUP(C355,SRA!B:T,19,0),"")</f>
        <v>0</v>
      </c>
      <c r="J355" s="14">
        <f>IFERROR(VLOOKUP(C355,FEVEREIRO!B:F,3,0),"")</f>
        <v>1100</v>
      </c>
      <c r="K355" s="14">
        <f t="shared" si="11"/>
        <v>571.70000000000005</v>
      </c>
      <c r="L355" s="14">
        <f>IFERROR(VLOOKUP(C355,FEVEREIRO!B:H,7,0),"")</f>
        <v>528.29999999999995</v>
      </c>
      <c r="M355" s="23" t="str">
        <f>IFERROR(VLOOKUP(C355,FÉRIAS!A:G,2,0),"")</f>
        <v/>
      </c>
    </row>
    <row r="356" spans="2:13">
      <c r="B356" s="22">
        <f t="shared" si="12"/>
        <v>348</v>
      </c>
      <c r="C356" s="22">
        <v>2853</v>
      </c>
      <c r="D356" s="36" t="str">
        <f>IFERROR(VLOOKUP(C356,SRA!B:C,2,0),"")</f>
        <v>ALCILEIDE MONTE DA SILVA LIMA</v>
      </c>
      <c r="E356" s="22" t="str">
        <f>IFERROR(VLOOKUP(C356,SRA!B:I,8,0),"")</f>
        <v>CLT</v>
      </c>
      <c r="F356" s="35" t="s">
        <v>607</v>
      </c>
      <c r="G356" s="22" t="str">
        <f>IFERROR(VLOOKUP(VLOOKUP(C356,SRA!B:F,5,0),FUNÇÃO!A:B,2,0),"")</f>
        <v>OP. DE PROD. IND.</v>
      </c>
      <c r="H356" s="14">
        <f>IFERROR(VLOOKUP(C356,SRA!B:T,18,0),"")</f>
        <v>1209.72</v>
      </c>
      <c r="I356" s="14">
        <f>IFERROR(VLOOKUP(C356,SRA!B:T,19,0),"")</f>
        <v>0</v>
      </c>
      <c r="J356" s="14">
        <f>IFERROR(VLOOKUP(C356,FEVEREIRO!B:F,3,0),"")</f>
        <v>1582.56</v>
      </c>
      <c r="K356" s="14">
        <f t="shared" si="11"/>
        <v>297.79999999999995</v>
      </c>
      <c r="L356" s="14">
        <f>IFERROR(VLOOKUP(C356,FEVEREIRO!B:H,7,0),"")</f>
        <v>1284.76</v>
      </c>
      <c r="M356" s="23" t="str">
        <f>IFERROR(VLOOKUP(C356,FÉRIAS!A:G,2,0),"")</f>
        <v/>
      </c>
    </row>
    <row r="357" spans="2:13">
      <c r="B357" s="22">
        <f t="shared" si="12"/>
        <v>349</v>
      </c>
      <c r="C357" s="22">
        <v>2854</v>
      </c>
      <c r="D357" s="36" t="str">
        <f>IFERROR(VLOOKUP(C357,SRA!B:C,2,0),"")</f>
        <v>ANDRE RICARDO CAMARA TORRES</v>
      </c>
      <c r="E357" s="22" t="str">
        <f>IFERROR(VLOOKUP(C357,SRA!B:I,8,0),"")</f>
        <v>CLT</v>
      </c>
      <c r="F357" s="35" t="s">
        <v>607</v>
      </c>
      <c r="G357" s="22" t="str">
        <f>IFERROR(VLOOKUP(VLOOKUP(C357,SRA!B:F,5,0),FUNÇÃO!A:B,2,0),"")</f>
        <v>OP. DE PROD. IND.</v>
      </c>
      <c r="H357" s="14">
        <f>IFERROR(VLOOKUP(C357,SRA!B:T,18,0),"")</f>
        <v>1097.25</v>
      </c>
      <c r="I357" s="14">
        <f>IFERROR(VLOOKUP(C357,SRA!B:T,19,0),"")</f>
        <v>0</v>
      </c>
      <c r="J357" s="14">
        <f>IFERROR(VLOOKUP(C357,FEVEREIRO!B:F,3,0),"")</f>
        <v>1339.27</v>
      </c>
      <c r="K357" s="14">
        <f t="shared" si="11"/>
        <v>762.7</v>
      </c>
      <c r="L357" s="14">
        <f>IFERROR(VLOOKUP(C357,FEVEREIRO!B:H,7,0),"")</f>
        <v>576.56999999999994</v>
      </c>
      <c r="M357" s="23" t="str">
        <f>IFERROR(VLOOKUP(C357,FÉRIAS!A:G,2,0),"")</f>
        <v/>
      </c>
    </row>
    <row r="358" spans="2:13">
      <c r="B358" s="22">
        <f t="shared" si="12"/>
        <v>350</v>
      </c>
      <c r="C358" s="22">
        <v>2856</v>
      </c>
      <c r="D358" s="36" t="str">
        <f>IFERROR(VLOOKUP(C358,SRA!B:C,2,0),"")</f>
        <v>ALEXSANDRA DA SILVA M  CABRAL</v>
      </c>
      <c r="E358" s="22" t="str">
        <f>IFERROR(VLOOKUP(C358,SRA!B:I,8,0),"")</f>
        <v>CLT</v>
      </c>
      <c r="F358" s="35" t="s">
        <v>607</v>
      </c>
      <c r="G358" s="22" t="str">
        <f>IFERROR(VLOOKUP(VLOOKUP(C358,SRA!B:F,5,0),FUNÇÃO!A:B,2,0),"")</f>
        <v>TEC.EM QUALIDADE</v>
      </c>
      <c r="H358" s="14">
        <f>IFERROR(VLOOKUP(C358,SRA!B:T,18,0),"")</f>
        <v>1537.47</v>
      </c>
      <c r="I358" s="14">
        <f>IFERROR(VLOOKUP(C358,SRA!B:T,19,0),"")</f>
        <v>0</v>
      </c>
      <c r="J358" s="14">
        <f>IFERROR(VLOOKUP(C358,FEVEREIRO!B:F,3,0),"")</f>
        <v>2195.7199999999998</v>
      </c>
      <c r="K358" s="14">
        <f t="shared" si="11"/>
        <v>671.37999999999965</v>
      </c>
      <c r="L358" s="14">
        <f>IFERROR(VLOOKUP(C358,FEVEREIRO!B:H,7,0),"")</f>
        <v>1524.3400000000001</v>
      </c>
      <c r="M358" s="23" t="str">
        <f>IFERROR(VLOOKUP(C358,FÉRIAS!A:G,2,0),"")</f>
        <v/>
      </c>
    </row>
    <row r="359" spans="2:13">
      <c r="B359" s="22">
        <f t="shared" si="12"/>
        <v>351</v>
      </c>
      <c r="C359" s="22">
        <v>2857</v>
      </c>
      <c r="D359" s="36" t="str">
        <f>IFERROR(VLOOKUP(C359,SRA!B:C,2,0),"")</f>
        <v>CAROLINE ALVES LEAL</v>
      </c>
      <c r="E359" s="22" t="str">
        <f>IFERROR(VLOOKUP(C359,SRA!B:I,8,0),"")</f>
        <v>CLT</v>
      </c>
      <c r="F359" s="35" t="s">
        <v>607</v>
      </c>
      <c r="G359" s="22" t="str">
        <f>IFERROR(VLOOKUP(VLOOKUP(C359,SRA!B:F,5,0),FUNÇÃO!A:B,2,0),"")</f>
        <v>TEC. EM ADM. E FI</v>
      </c>
      <c r="H359" s="14">
        <f>IFERROR(VLOOKUP(C359,SRA!B:T,18,0),"")</f>
        <v>1614.37</v>
      </c>
      <c r="I359" s="14">
        <f>IFERROR(VLOOKUP(C359,SRA!B:T,19,0),"")</f>
        <v>0</v>
      </c>
      <c r="J359" s="14">
        <f>IFERROR(VLOOKUP(C359,FEVEREIRO!B:F,3,0),"")</f>
        <v>1614.37</v>
      </c>
      <c r="K359" s="14">
        <f t="shared" si="11"/>
        <v>240.90999999999985</v>
      </c>
      <c r="L359" s="14">
        <f>IFERROR(VLOOKUP(C359,FEVEREIRO!B:H,7,0),"")</f>
        <v>1373.46</v>
      </c>
      <c r="M359" s="23" t="str">
        <f>IFERROR(VLOOKUP(C359,FÉRIAS!A:G,2,0),"")</f>
        <v/>
      </c>
    </row>
    <row r="360" spans="2:13">
      <c r="B360" s="22">
        <f t="shared" si="12"/>
        <v>352</v>
      </c>
      <c r="C360" s="22">
        <v>2860</v>
      </c>
      <c r="D360" s="36" t="str">
        <f>IFERROR(VLOOKUP(C360,SRA!B:C,2,0),"")</f>
        <v>ADRIANA MAYO DE SOUZA E SILVA</v>
      </c>
      <c r="E360" s="22" t="str">
        <f>IFERROR(VLOOKUP(C360,SRA!B:I,8,0),"")</f>
        <v>CLT</v>
      </c>
      <c r="F360" s="35" t="s">
        <v>607</v>
      </c>
      <c r="G360" s="22" t="str">
        <f>IFERROR(VLOOKUP(VLOOKUP(C360,SRA!B:F,5,0),FUNÇÃO!A:B,2,0),"")</f>
        <v>OP. DE PROD. IND.</v>
      </c>
      <c r="H360" s="14">
        <f>IFERROR(VLOOKUP(C360,SRA!B:T,18,0),"")</f>
        <v>1097.25</v>
      </c>
      <c r="I360" s="14">
        <f>IFERROR(VLOOKUP(C360,SRA!B:T,19,0),"")</f>
        <v>0</v>
      </c>
      <c r="J360" s="14">
        <f>IFERROR(VLOOKUP(C360,FEVEREIRO!B:F,3,0),"")</f>
        <v>1151.27</v>
      </c>
      <c r="K360" s="14">
        <f t="shared" si="11"/>
        <v>923.74</v>
      </c>
      <c r="L360" s="14">
        <f>IFERROR(VLOOKUP(C360,FEVEREIRO!B:H,7,0),"")</f>
        <v>227.53</v>
      </c>
      <c r="M360" s="23" t="str">
        <f>IFERROR(VLOOKUP(C360,FÉRIAS!A:G,2,0),"")</f>
        <v/>
      </c>
    </row>
    <row r="361" spans="2:13">
      <c r="B361" s="22">
        <f t="shared" si="12"/>
        <v>353</v>
      </c>
      <c r="C361" s="22">
        <v>2863</v>
      </c>
      <c r="D361" s="36" t="str">
        <f>IFERROR(VLOOKUP(C361,SRA!B:C,2,0),"")</f>
        <v>CINTIA ROBERTA DE SOUZA</v>
      </c>
      <c r="E361" s="22" t="str">
        <f>IFERROR(VLOOKUP(C361,SRA!B:I,8,0),"")</f>
        <v>CLT</v>
      </c>
      <c r="F361" s="35" t="s">
        <v>607</v>
      </c>
      <c r="G361" s="22" t="str">
        <f>IFERROR(VLOOKUP(VLOOKUP(C361,SRA!B:F,5,0),FUNÇÃO!A:B,2,0),"")</f>
        <v>OP. DE PROD. IND.</v>
      </c>
      <c r="H361" s="14">
        <f>IFERROR(VLOOKUP(C361,SRA!B:T,18,0),"")</f>
        <v>1097.25</v>
      </c>
      <c r="I361" s="14">
        <f>IFERROR(VLOOKUP(C361,SRA!B:T,19,0),"")</f>
        <v>0</v>
      </c>
      <c r="J361" s="14">
        <f>IFERROR(VLOOKUP(C361,FEVEREIRO!B:F,3,0),"")</f>
        <v>1151.27</v>
      </c>
      <c r="K361" s="14">
        <f t="shared" si="11"/>
        <v>930.29</v>
      </c>
      <c r="L361" s="14">
        <f>IFERROR(VLOOKUP(C361,FEVEREIRO!B:H,7,0),"")</f>
        <v>220.98000000000002</v>
      </c>
      <c r="M361" s="23" t="str">
        <f>IFERROR(VLOOKUP(C361,FÉRIAS!A:G,2,0),"")</f>
        <v/>
      </c>
    </row>
    <row r="362" spans="2:13">
      <c r="B362" s="22">
        <f t="shared" si="12"/>
        <v>354</v>
      </c>
      <c r="C362" s="22">
        <v>2864</v>
      </c>
      <c r="D362" s="36" t="str">
        <f>IFERROR(VLOOKUP(C362,SRA!B:C,2,0),"")</f>
        <v>DULCE HELENA PEREIRA</v>
      </c>
      <c r="E362" s="22" t="str">
        <f>IFERROR(VLOOKUP(C362,SRA!B:I,8,0),"")</f>
        <v>CLT</v>
      </c>
      <c r="F362" s="35" t="s">
        <v>607</v>
      </c>
      <c r="G362" s="22" t="str">
        <f>IFERROR(VLOOKUP(VLOOKUP(C362,SRA!B:F,5,0),FUNÇÃO!A:B,2,0),"")</f>
        <v>OP. DE PROD. IND.</v>
      </c>
      <c r="H362" s="14">
        <f>IFERROR(VLOOKUP(C362,SRA!B:T,18,0),"")</f>
        <v>1270.2</v>
      </c>
      <c r="I362" s="14">
        <f>IFERROR(VLOOKUP(C362,SRA!B:T,19,0),"")</f>
        <v>708.95</v>
      </c>
      <c r="J362" s="14">
        <f>IFERROR(VLOOKUP(C362,FEVEREIRO!B:F,3,0),"")</f>
        <v>1979.15</v>
      </c>
      <c r="K362" s="14">
        <f t="shared" si="11"/>
        <v>922.34000000000015</v>
      </c>
      <c r="L362" s="14">
        <f>IFERROR(VLOOKUP(C362,FEVEREIRO!B:H,7,0),"")</f>
        <v>1056.81</v>
      </c>
      <c r="M362" s="23" t="str">
        <f>IFERROR(VLOOKUP(C362,FÉRIAS!A:G,2,0),"")</f>
        <v/>
      </c>
    </row>
    <row r="363" spans="2:13">
      <c r="B363" s="22">
        <f t="shared" si="12"/>
        <v>355</v>
      </c>
      <c r="C363" s="22">
        <v>2866</v>
      </c>
      <c r="D363" s="36" t="str">
        <f>IFERROR(VLOOKUP(C363,SRA!B:C,2,0),"")</f>
        <v>LUCICLEIDE M  DE A  CAMPOS</v>
      </c>
      <c r="E363" s="22" t="str">
        <f>IFERROR(VLOOKUP(C363,SRA!B:I,8,0),"")</f>
        <v>CLT</v>
      </c>
      <c r="F363" s="35" t="s">
        <v>607</v>
      </c>
      <c r="G363" s="22" t="str">
        <f>IFERROR(VLOOKUP(VLOOKUP(C363,SRA!B:F,5,0),FUNÇÃO!A:B,2,0),"")</f>
        <v>OP. DE PROD. IND.</v>
      </c>
      <c r="H363" s="14">
        <f>IFERROR(VLOOKUP(C363,SRA!B:T,18,0),"")</f>
        <v>1097.25</v>
      </c>
      <c r="I363" s="14">
        <f>IFERROR(VLOOKUP(C363,SRA!B:T,19,0),"")</f>
        <v>930.5</v>
      </c>
      <c r="J363" s="14">
        <f>IFERROR(VLOOKUP(C363,FEVEREIRO!B:F,3,0),"")</f>
        <v>2030.5</v>
      </c>
      <c r="K363" s="14">
        <f t="shared" si="11"/>
        <v>410.63999999999987</v>
      </c>
      <c r="L363" s="14">
        <f>IFERROR(VLOOKUP(C363,FEVEREIRO!B:H,7,0),"")</f>
        <v>1619.8600000000001</v>
      </c>
      <c r="M363" s="23" t="str">
        <f>IFERROR(VLOOKUP(C363,FÉRIAS!A:G,2,0),"")</f>
        <v/>
      </c>
    </row>
    <row r="364" spans="2:13">
      <c r="B364" s="22">
        <f t="shared" si="12"/>
        <v>356</v>
      </c>
      <c r="C364" s="22">
        <v>2867</v>
      </c>
      <c r="D364" s="36" t="str">
        <f>IFERROR(VLOOKUP(C364,SRA!B:C,2,0),"")</f>
        <v>MARIA CONCEICAO D DO AMARAL</v>
      </c>
      <c r="E364" s="22" t="str">
        <f>IFERROR(VLOOKUP(C364,SRA!B:I,8,0),"")</f>
        <v>CLT</v>
      </c>
      <c r="F364" s="35" t="s">
        <v>607</v>
      </c>
      <c r="G364" s="22" t="str">
        <f>IFERROR(VLOOKUP(VLOOKUP(C364,SRA!B:F,5,0),FUNÇÃO!A:B,2,0),"")</f>
        <v>OP. DE PROD. IND.</v>
      </c>
      <c r="H364" s="14">
        <f>IFERROR(VLOOKUP(C364,SRA!B:T,18,0),"")</f>
        <v>1209.71</v>
      </c>
      <c r="I364" s="14">
        <f>IFERROR(VLOOKUP(C364,SRA!B:T,19,0),"")</f>
        <v>0</v>
      </c>
      <c r="J364" s="14">
        <f>IFERROR(VLOOKUP(C364,FEVEREIRO!B:F,3,0),"")</f>
        <v>1209.71</v>
      </c>
      <c r="K364" s="14">
        <f t="shared" si="11"/>
        <v>366.28999999999996</v>
      </c>
      <c r="L364" s="14">
        <f>IFERROR(VLOOKUP(C364,FEVEREIRO!B:H,7,0),"")</f>
        <v>843.42000000000007</v>
      </c>
      <c r="M364" s="23" t="str">
        <f>IFERROR(VLOOKUP(C364,FÉRIAS!A:G,2,0),"")</f>
        <v/>
      </c>
    </row>
    <row r="365" spans="2:13">
      <c r="B365" s="22">
        <f t="shared" si="12"/>
        <v>357</v>
      </c>
      <c r="C365" s="22">
        <v>2869</v>
      </c>
      <c r="D365" s="36" t="str">
        <f>IFERROR(VLOOKUP(C365,SRA!B:C,2,0),"")</f>
        <v>RICARDO J FERNANDES DA CUNHA</v>
      </c>
      <c r="E365" s="22" t="str">
        <f>IFERROR(VLOOKUP(C365,SRA!B:I,8,0),"")</f>
        <v>CLT</v>
      </c>
      <c r="F365" s="35" t="s">
        <v>607</v>
      </c>
      <c r="G365" s="22" t="str">
        <f>IFERROR(VLOOKUP(VLOOKUP(C365,SRA!B:F,5,0),FUNÇÃO!A:B,2,0),"")</f>
        <v>OP. DE PROD. IND.</v>
      </c>
      <c r="H365" s="14">
        <f>IFERROR(VLOOKUP(C365,SRA!B:T,18,0),"")</f>
        <v>1097.25</v>
      </c>
      <c r="I365" s="14">
        <f>IFERROR(VLOOKUP(C365,SRA!B:T,19,0),"")</f>
        <v>0</v>
      </c>
      <c r="J365" s="14">
        <f>IFERROR(VLOOKUP(C365,FEVEREIRO!B:F,3,0),"")</f>
        <v>1100</v>
      </c>
      <c r="K365" s="14">
        <f t="shared" si="11"/>
        <v>306.90000000000009</v>
      </c>
      <c r="L365" s="14">
        <f>IFERROR(VLOOKUP(C365,FEVEREIRO!B:H,7,0),"")</f>
        <v>793.09999999999991</v>
      </c>
      <c r="M365" s="23" t="str">
        <f>IFERROR(VLOOKUP(C365,FÉRIAS!A:G,2,0),"")</f>
        <v/>
      </c>
    </row>
    <row r="366" spans="2:13">
      <c r="B366" s="22">
        <f t="shared" si="12"/>
        <v>358</v>
      </c>
      <c r="C366" s="22">
        <v>2870</v>
      </c>
      <c r="D366" s="36" t="str">
        <f>IFERROR(VLOOKUP(C366,SRA!B:C,2,0),"")</f>
        <v>SUZANA VALERIA PINHEIRO</v>
      </c>
      <c r="E366" s="22" t="str">
        <f>IFERROR(VLOOKUP(C366,SRA!B:I,8,0),"")</f>
        <v>CLT</v>
      </c>
      <c r="F366" s="35" t="s">
        <v>607</v>
      </c>
      <c r="G366" s="22" t="str">
        <f>IFERROR(VLOOKUP(VLOOKUP(C366,SRA!B:F,5,0),FUNÇÃO!A:B,2,0),"")</f>
        <v>OP. DE PROD. IND.</v>
      </c>
      <c r="H366" s="14">
        <f>IFERROR(VLOOKUP(C366,SRA!B:T,18,0),"")</f>
        <v>1209.73</v>
      </c>
      <c r="I366" s="14">
        <f>IFERROR(VLOOKUP(C366,SRA!B:T,19,0),"")</f>
        <v>0</v>
      </c>
      <c r="J366" s="14">
        <f>IFERROR(VLOOKUP(C366,FEVEREIRO!B:F,3,0),"")</f>
        <v>1209.73</v>
      </c>
      <c r="K366" s="14">
        <f t="shared" si="11"/>
        <v>431.81999999999994</v>
      </c>
      <c r="L366" s="14">
        <f>IFERROR(VLOOKUP(C366,FEVEREIRO!B:H,7,0),"")</f>
        <v>777.91000000000008</v>
      </c>
      <c r="M366" s="23" t="str">
        <f>IFERROR(VLOOKUP(C366,FÉRIAS!A:G,2,0),"")</f>
        <v/>
      </c>
    </row>
    <row r="367" spans="2:13">
      <c r="B367" s="22">
        <f t="shared" si="12"/>
        <v>359</v>
      </c>
      <c r="C367" s="22">
        <v>2871</v>
      </c>
      <c r="D367" s="36" t="str">
        <f>IFERROR(VLOOKUP(C367,SRA!B:C,2,0),"")</f>
        <v>SUZELY ARANTES DA S MELO</v>
      </c>
      <c r="E367" s="22" t="str">
        <f>IFERROR(VLOOKUP(C367,SRA!B:I,8,0),"")</f>
        <v>CLT</v>
      </c>
      <c r="F367" s="35" t="s">
        <v>607</v>
      </c>
      <c r="G367" s="22" t="str">
        <f>IFERROR(VLOOKUP(VLOOKUP(C367,SRA!B:F,5,0),FUNÇÃO!A:B,2,0),"")</f>
        <v>OP. DE PROD. IND.</v>
      </c>
      <c r="H367" s="14">
        <f>IFERROR(VLOOKUP(C367,SRA!B:T,18,0),"")</f>
        <v>1209.72</v>
      </c>
      <c r="I367" s="14">
        <f>IFERROR(VLOOKUP(C367,SRA!B:T,19,0),"")</f>
        <v>0</v>
      </c>
      <c r="J367" s="14">
        <f>IFERROR(VLOOKUP(C367,FEVEREIRO!B:F,3,0),"")</f>
        <v>1531.29</v>
      </c>
      <c r="K367" s="14">
        <f t="shared" si="11"/>
        <v>606.46</v>
      </c>
      <c r="L367" s="14">
        <f>IFERROR(VLOOKUP(C367,FEVEREIRO!B:H,7,0),"")</f>
        <v>924.82999999999993</v>
      </c>
      <c r="M367" s="23" t="str">
        <f>IFERROR(VLOOKUP(C367,FÉRIAS!A:G,2,0),"")</f>
        <v/>
      </c>
    </row>
    <row r="368" spans="2:13">
      <c r="B368" s="22">
        <f t="shared" si="12"/>
        <v>360</v>
      </c>
      <c r="C368" s="22">
        <v>2873</v>
      </c>
      <c r="D368" s="36" t="str">
        <f>IFERROR(VLOOKUP(C368,SRA!B:C,2,0),"")</f>
        <v>AURELIA RODRIGUES TORREIRO</v>
      </c>
      <c r="E368" s="22" t="str">
        <f>IFERROR(VLOOKUP(C368,SRA!B:I,8,0),"")</f>
        <v>CLT</v>
      </c>
      <c r="F368" s="35" t="s">
        <v>607</v>
      </c>
      <c r="G368" s="22" t="str">
        <f>IFERROR(VLOOKUP(VLOOKUP(C368,SRA!B:F,5,0),FUNÇÃO!A:B,2,0),"")</f>
        <v>ANA ASS FARMACEUT</v>
      </c>
      <c r="H368" s="14">
        <f>IFERROR(VLOOKUP(C368,SRA!B:T,18,0),"")</f>
        <v>3952.26</v>
      </c>
      <c r="I368" s="14">
        <f>IFERROR(VLOOKUP(C368,SRA!B:T,19,0),"")</f>
        <v>0</v>
      </c>
      <c r="J368" s="14">
        <f>IFERROR(VLOOKUP(C368,FEVEREIRO!B:F,3,0),"")</f>
        <v>3952.26</v>
      </c>
      <c r="K368" s="14">
        <f t="shared" si="11"/>
        <v>881.61000000000013</v>
      </c>
      <c r="L368" s="14">
        <f>IFERROR(VLOOKUP(C368,FEVEREIRO!B:H,7,0),"")</f>
        <v>3070.65</v>
      </c>
      <c r="M368" s="23" t="str">
        <f>IFERROR(VLOOKUP(C368,FÉRIAS!A:G,2,0),"")</f>
        <v/>
      </c>
    </row>
    <row r="369" spans="2:13">
      <c r="B369" s="22">
        <f t="shared" si="12"/>
        <v>361</v>
      </c>
      <c r="C369" s="22">
        <v>2878</v>
      </c>
      <c r="D369" s="36" t="str">
        <f>IFERROR(VLOOKUP(C369,SRA!B:C,2,0),"")</f>
        <v>JAMSON ALESSANDRO DA SILVA</v>
      </c>
      <c r="E369" s="22" t="str">
        <f>IFERROR(VLOOKUP(C369,SRA!B:I,8,0),"")</f>
        <v>CLT</v>
      </c>
      <c r="F369" s="35" t="s">
        <v>607</v>
      </c>
      <c r="G369" s="22" t="str">
        <f>IFERROR(VLOOKUP(VLOOKUP(C369,SRA!B:F,5,0),FUNÇÃO!A:B,2,0),"")</f>
        <v>TEC. EM ADM. E FI</v>
      </c>
      <c r="H369" s="14">
        <f>IFERROR(VLOOKUP(C369,SRA!B:T,18,0),"")</f>
        <v>1614.36</v>
      </c>
      <c r="I369" s="14">
        <f>IFERROR(VLOOKUP(C369,SRA!B:T,19,0),"")</f>
        <v>174.95</v>
      </c>
      <c r="J369" s="14">
        <f>IFERROR(VLOOKUP(C369,FEVEREIRO!B:F,3,0),"")</f>
        <v>1789.31</v>
      </c>
      <c r="K369" s="14">
        <f t="shared" si="11"/>
        <v>750.39999999999986</v>
      </c>
      <c r="L369" s="14">
        <f>IFERROR(VLOOKUP(C369,FEVEREIRO!B:H,7,0),"")</f>
        <v>1038.9100000000001</v>
      </c>
      <c r="M369" s="23" t="str">
        <f>IFERROR(VLOOKUP(C369,FÉRIAS!A:G,2,0),"")</f>
        <v/>
      </c>
    </row>
    <row r="370" spans="2:13">
      <c r="B370" s="22">
        <f t="shared" si="12"/>
        <v>362</v>
      </c>
      <c r="C370" s="22">
        <v>2882</v>
      </c>
      <c r="D370" s="36" t="str">
        <f>IFERROR(VLOOKUP(C370,SRA!B:C,2,0),"")</f>
        <v>CINTIA GOMES DA SILVA</v>
      </c>
      <c r="E370" s="22" t="str">
        <f>IFERROR(VLOOKUP(C370,SRA!B:I,8,0),"")</f>
        <v>CLT</v>
      </c>
      <c r="F370" s="35" t="s">
        <v>607</v>
      </c>
      <c r="G370" s="22" t="str">
        <f>IFERROR(VLOOKUP(VLOOKUP(C370,SRA!B:F,5,0),FUNÇÃO!A:B,2,0),"")</f>
        <v>OP. DE PROD. IND.</v>
      </c>
      <c r="H370" s="14">
        <f>IFERROR(VLOOKUP(C370,SRA!B:T,18,0),"")</f>
        <v>1209.71</v>
      </c>
      <c r="I370" s="14">
        <f>IFERROR(VLOOKUP(C370,SRA!B:T,19,0),"")</f>
        <v>0</v>
      </c>
      <c r="J370" s="14">
        <f>IFERROR(VLOOKUP(C370,FEVEREIRO!B:F,3,0),"")</f>
        <v>1582.55</v>
      </c>
      <c r="K370" s="14">
        <f t="shared" si="11"/>
        <v>640.72</v>
      </c>
      <c r="L370" s="14">
        <f>IFERROR(VLOOKUP(C370,FEVEREIRO!B:H,7,0),"")</f>
        <v>941.82999999999993</v>
      </c>
      <c r="M370" s="23" t="str">
        <f>IFERROR(VLOOKUP(C370,FÉRIAS!A:G,2,0),"")</f>
        <v/>
      </c>
    </row>
    <row r="371" spans="2:13">
      <c r="B371" s="22">
        <f t="shared" si="12"/>
        <v>363</v>
      </c>
      <c r="C371" s="22">
        <v>2887</v>
      </c>
      <c r="D371" s="36" t="str">
        <f>IFERROR(VLOOKUP(C371,SRA!B:C,2,0),"")</f>
        <v>MARIA EUZENI DA SILVA GARCEZ</v>
      </c>
      <c r="E371" s="22" t="str">
        <f>IFERROR(VLOOKUP(C371,SRA!B:I,8,0),"")</f>
        <v>CLT</v>
      </c>
      <c r="F371" s="35" t="s">
        <v>607</v>
      </c>
      <c r="G371" s="22" t="str">
        <f>IFERROR(VLOOKUP(VLOOKUP(C371,SRA!B:F,5,0),FUNÇÃO!A:B,2,0),"")</f>
        <v>TEC. EM ADM. E FI</v>
      </c>
      <c r="H371" s="14">
        <f>IFERROR(VLOOKUP(C371,SRA!B:T,18,0),"")</f>
        <v>1614.37</v>
      </c>
      <c r="I371" s="14">
        <f>IFERROR(VLOOKUP(C371,SRA!B:T,19,0),"")</f>
        <v>0</v>
      </c>
      <c r="J371" s="14">
        <f>IFERROR(VLOOKUP(C371,FEVEREIRO!B:F,3,0),"")</f>
        <v>1614.37</v>
      </c>
      <c r="K371" s="14">
        <f t="shared" si="11"/>
        <v>336.42999999999984</v>
      </c>
      <c r="L371" s="14">
        <f>IFERROR(VLOOKUP(C371,FEVEREIRO!B:H,7,0),"")</f>
        <v>1277.94</v>
      </c>
      <c r="M371" s="23" t="str">
        <f>IFERROR(VLOOKUP(C371,FÉRIAS!A:G,2,0),"")</f>
        <v/>
      </c>
    </row>
    <row r="372" spans="2:13">
      <c r="B372" s="22">
        <f t="shared" si="12"/>
        <v>364</v>
      </c>
      <c r="C372" s="22">
        <v>2889</v>
      </c>
      <c r="D372" s="36" t="str">
        <f>IFERROR(VLOOKUP(C372,SRA!B:C,2,0),"")</f>
        <v>EJANE FERREIRA TEXEIRA</v>
      </c>
      <c r="E372" s="22" t="str">
        <f>IFERROR(VLOOKUP(C372,SRA!B:I,8,0),"")</f>
        <v>CLT</v>
      </c>
      <c r="F372" s="35" t="s">
        <v>623</v>
      </c>
      <c r="G372" s="22" t="str">
        <f>IFERROR(VLOOKUP(VLOOKUP(C372,SRA!B:F,5,0),FUNÇÃO!A:B,2,0),"")</f>
        <v>TEC. CONTABIL</v>
      </c>
      <c r="H372" s="14">
        <f>IFERROR(VLOOKUP(C372,SRA!B:T,18,0),"")</f>
        <v>1868.82</v>
      </c>
      <c r="I372" s="14">
        <f>IFERROR(VLOOKUP(C372,SRA!B:T,19,0),"")</f>
        <v>0</v>
      </c>
      <c r="J372" s="14">
        <f>IFERROR(VLOOKUP(C372,FEVEREIRO!B:F,3,0),"")</f>
        <v>3864.15</v>
      </c>
      <c r="K372" s="14">
        <f t="shared" si="11"/>
        <v>3041.04</v>
      </c>
      <c r="L372" s="14">
        <f>IFERROR(VLOOKUP(C372,FEVEREIRO!B:H,7,0),"")</f>
        <v>823.11</v>
      </c>
      <c r="M372" s="23" t="str">
        <f>IFERROR(VLOOKUP(C372,FÉRIAS!A:G,2,0),"")</f>
        <v>EJANE FERREIRA TEXEIRA</v>
      </c>
    </row>
    <row r="373" spans="2:13">
      <c r="B373" s="22">
        <f t="shared" si="12"/>
        <v>365</v>
      </c>
      <c r="C373" s="22">
        <v>2890</v>
      </c>
      <c r="D373" s="36" t="str">
        <f>IFERROR(VLOOKUP(C373,SRA!B:C,2,0),"")</f>
        <v>CLELIO FIRMINO SILVA</v>
      </c>
      <c r="E373" s="22" t="str">
        <f>IFERROR(VLOOKUP(C373,SRA!B:I,8,0),"")</f>
        <v>CLT</v>
      </c>
      <c r="F373" s="35" t="s">
        <v>607</v>
      </c>
      <c r="G373" s="22" t="str">
        <f>IFERROR(VLOOKUP(VLOOKUP(C373,SRA!B:F,5,0),FUNÇÃO!A:B,2,0),"")</f>
        <v>OP. DE PROD. IND.</v>
      </c>
      <c r="H373" s="14">
        <f>IFERROR(VLOOKUP(C373,SRA!B:T,18,0),"")</f>
        <v>1097.25</v>
      </c>
      <c r="I373" s="14">
        <f>IFERROR(VLOOKUP(C373,SRA!B:T,19,0),"")</f>
        <v>0</v>
      </c>
      <c r="J373" s="14">
        <f>IFERROR(VLOOKUP(C373,FEVEREIRO!B:F,3,0),"")</f>
        <v>1100</v>
      </c>
      <c r="K373" s="14">
        <f t="shared" si="11"/>
        <v>260.94000000000005</v>
      </c>
      <c r="L373" s="14">
        <f>IFERROR(VLOOKUP(C373,FEVEREIRO!B:H,7,0),"")</f>
        <v>839.06</v>
      </c>
      <c r="M373" s="23" t="str">
        <f>IFERROR(VLOOKUP(C373,FÉRIAS!A:G,2,0),"")</f>
        <v/>
      </c>
    </row>
    <row r="374" spans="2:13">
      <c r="B374" s="22">
        <f t="shared" si="12"/>
        <v>366</v>
      </c>
      <c r="C374" s="22">
        <v>2891</v>
      </c>
      <c r="D374" s="36" t="str">
        <f>IFERROR(VLOOKUP(C374,SRA!B:C,2,0),"")</f>
        <v>ERICK MEDEIROS</v>
      </c>
      <c r="E374" s="22" t="str">
        <f>IFERROR(VLOOKUP(C374,SRA!B:I,8,0),"")</f>
        <v>CLT</v>
      </c>
      <c r="F374" s="35" t="s">
        <v>607</v>
      </c>
      <c r="G374" s="22" t="str">
        <f>IFERROR(VLOOKUP(VLOOKUP(C374,SRA!B:F,5,0),FUNÇÃO!A:B,2,0),"")</f>
        <v>OP. DE PROD. IND.</v>
      </c>
      <c r="H374" s="14">
        <f>IFERROR(VLOOKUP(C374,SRA!B:T,18,0),"")</f>
        <v>1152.1199999999999</v>
      </c>
      <c r="I374" s="14">
        <f>IFERROR(VLOOKUP(C374,SRA!B:T,19,0),"")</f>
        <v>0</v>
      </c>
      <c r="J374" s="14">
        <f>IFERROR(VLOOKUP(C374,FEVEREIRO!B:F,3,0),"")</f>
        <v>1371.57</v>
      </c>
      <c r="K374" s="14">
        <f t="shared" si="11"/>
        <v>667.71999999999991</v>
      </c>
      <c r="L374" s="14">
        <f>IFERROR(VLOOKUP(C374,FEVEREIRO!B:H,7,0),"")</f>
        <v>703.85</v>
      </c>
      <c r="M374" s="23" t="str">
        <f>IFERROR(VLOOKUP(C374,FÉRIAS!A:G,2,0),"")</f>
        <v/>
      </c>
    </row>
    <row r="375" spans="2:13">
      <c r="B375" s="22">
        <f t="shared" si="12"/>
        <v>367</v>
      </c>
      <c r="C375" s="22">
        <v>2894</v>
      </c>
      <c r="D375" s="36" t="str">
        <f>IFERROR(VLOOKUP(C375,SRA!B:C,2,0),"")</f>
        <v>JOELNA DINIZ PEREIRA DE SOUSA</v>
      </c>
      <c r="E375" s="22" t="str">
        <f>IFERROR(VLOOKUP(C375,SRA!B:I,8,0),"")</f>
        <v>CLT</v>
      </c>
      <c r="F375" s="35" t="s">
        <v>607</v>
      </c>
      <c r="G375" s="22" t="str">
        <f>IFERROR(VLOOKUP(VLOOKUP(C375,SRA!B:F,5,0),FUNÇÃO!A:B,2,0),"")</f>
        <v>OP. DE PROD. IND.</v>
      </c>
      <c r="H375" s="14">
        <f>IFERROR(VLOOKUP(C375,SRA!B:T,18,0),"")</f>
        <v>1209.72</v>
      </c>
      <c r="I375" s="14">
        <f>IFERROR(VLOOKUP(C375,SRA!B:T,19,0),"")</f>
        <v>0</v>
      </c>
      <c r="J375" s="14">
        <f>IFERROR(VLOOKUP(C375,FEVEREIRO!B:F,3,0),"")</f>
        <v>1319.51</v>
      </c>
      <c r="K375" s="14">
        <f t="shared" si="11"/>
        <v>929.54</v>
      </c>
      <c r="L375" s="14">
        <f>IFERROR(VLOOKUP(C375,FEVEREIRO!B:H,7,0),"")</f>
        <v>389.97</v>
      </c>
      <c r="M375" s="23" t="str">
        <f>IFERROR(VLOOKUP(C375,FÉRIAS!A:G,2,0),"")</f>
        <v/>
      </c>
    </row>
    <row r="376" spans="2:13">
      <c r="B376" s="22">
        <f t="shared" si="12"/>
        <v>368</v>
      </c>
      <c r="C376" s="22">
        <v>2895</v>
      </c>
      <c r="D376" s="36" t="str">
        <f>IFERROR(VLOOKUP(C376,SRA!B:C,2,0),"")</f>
        <v>KLEBER DE OLIVEIRA GALDINO</v>
      </c>
      <c r="E376" s="22" t="str">
        <f>IFERROR(VLOOKUP(C376,SRA!B:I,8,0),"")</f>
        <v>CLT</v>
      </c>
      <c r="F376" s="35" t="s">
        <v>607</v>
      </c>
      <c r="G376" s="22" t="str">
        <f>IFERROR(VLOOKUP(VLOOKUP(C376,SRA!B:F,5,0),FUNÇÃO!A:B,2,0),"")</f>
        <v>OP. DE PROD. IND.</v>
      </c>
      <c r="H376" s="14">
        <f>IFERROR(VLOOKUP(C376,SRA!B:T,18,0),"")</f>
        <v>1097.25</v>
      </c>
      <c r="I376" s="14">
        <f>IFERROR(VLOOKUP(C376,SRA!B:T,19,0),"")</f>
        <v>0</v>
      </c>
      <c r="J376" s="14">
        <f>IFERROR(VLOOKUP(C376,FEVEREIRO!B:F,3,0),"")</f>
        <v>1100</v>
      </c>
      <c r="K376" s="14">
        <f t="shared" si="11"/>
        <v>275.36</v>
      </c>
      <c r="L376" s="14">
        <f>IFERROR(VLOOKUP(C376,FEVEREIRO!B:H,7,0),"")</f>
        <v>824.64</v>
      </c>
      <c r="M376" s="23" t="str">
        <f>IFERROR(VLOOKUP(C376,FÉRIAS!A:G,2,0),"")</f>
        <v/>
      </c>
    </row>
    <row r="377" spans="2:13">
      <c r="B377" s="22">
        <f t="shared" si="12"/>
        <v>369</v>
      </c>
      <c r="C377" s="22">
        <v>2904</v>
      </c>
      <c r="D377" s="36" t="str">
        <f>IFERROR(VLOOKUP(C377,SRA!B:C,2,0),"")</f>
        <v>ANTONIO S ALVES DE O JUNIOR</v>
      </c>
      <c r="E377" s="22" t="str">
        <f>IFERROR(VLOOKUP(C377,SRA!B:I,8,0),"")</f>
        <v>CLT</v>
      </c>
      <c r="F377" s="35" t="s">
        <v>607</v>
      </c>
      <c r="G377" s="22" t="str">
        <f>IFERROR(VLOOKUP(VLOOKUP(C377,SRA!B:F,5,0),FUNÇÃO!A:B,2,0),"")</f>
        <v>TEC. EM ADM. E FI</v>
      </c>
      <c r="H377" s="14">
        <f>IFERROR(VLOOKUP(C377,SRA!B:T,18,0),"")</f>
        <v>1614.37</v>
      </c>
      <c r="I377" s="14">
        <f>IFERROR(VLOOKUP(C377,SRA!B:T,19,0),"")</f>
        <v>0</v>
      </c>
      <c r="J377" s="14">
        <f>IFERROR(VLOOKUP(C377,FEVEREIRO!B:F,3,0),"")</f>
        <v>1614.37</v>
      </c>
      <c r="K377" s="14">
        <f t="shared" si="11"/>
        <v>317.44000000000005</v>
      </c>
      <c r="L377" s="14">
        <f>IFERROR(VLOOKUP(C377,FEVEREIRO!B:H,7,0),"")</f>
        <v>1296.9299999999998</v>
      </c>
      <c r="M377" s="23" t="str">
        <f>IFERROR(VLOOKUP(C377,FÉRIAS!A:G,2,0),"")</f>
        <v/>
      </c>
    </row>
    <row r="378" spans="2:13">
      <c r="B378" s="22">
        <f t="shared" si="12"/>
        <v>370</v>
      </c>
      <c r="C378" s="22">
        <v>2906</v>
      </c>
      <c r="D378" s="36" t="str">
        <f>IFERROR(VLOOKUP(C378,SRA!B:C,2,0),"")</f>
        <v>ARTHUR A SANTOS WANDERLEY</v>
      </c>
      <c r="E378" s="22" t="str">
        <f>IFERROR(VLOOKUP(C378,SRA!B:I,8,0),"")</f>
        <v>CLT</v>
      </c>
      <c r="F378" s="35" t="s">
        <v>607</v>
      </c>
      <c r="G378" s="22" t="str">
        <f>IFERROR(VLOOKUP(VLOOKUP(C378,SRA!B:F,5,0),FUNÇÃO!A:B,2,0),"")</f>
        <v>ANA ASS FARMACEUT</v>
      </c>
      <c r="H378" s="14">
        <f>IFERROR(VLOOKUP(C378,SRA!B:T,18,0),"")</f>
        <v>3952.26</v>
      </c>
      <c r="I378" s="14">
        <f>IFERROR(VLOOKUP(C378,SRA!B:T,19,0),"")</f>
        <v>0</v>
      </c>
      <c r="J378" s="14">
        <f>IFERROR(VLOOKUP(C378,FEVEREIRO!B:F,3,0),"")</f>
        <v>4222.5600000000004</v>
      </c>
      <c r="K378" s="14">
        <f t="shared" si="11"/>
        <v>1263.1000000000004</v>
      </c>
      <c r="L378" s="14">
        <f>IFERROR(VLOOKUP(C378,FEVEREIRO!B:H,7,0),"")</f>
        <v>2959.46</v>
      </c>
      <c r="M378" s="23" t="str">
        <f>IFERROR(VLOOKUP(C378,FÉRIAS!A:G,2,0),"")</f>
        <v/>
      </c>
    </row>
    <row r="379" spans="2:13">
      <c r="B379" s="22">
        <f t="shared" si="12"/>
        <v>371</v>
      </c>
      <c r="C379" s="22">
        <v>2907</v>
      </c>
      <c r="D379" s="36" t="str">
        <f>IFERROR(VLOOKUP(C379,SRA!B:C,2,0),"")</f>
        <v>JOELINE LIMA DO NASCIMENTO</v>
      </c>
      <c r="E379" s="22" t="str">
        <f>IFERROR(VLOOKUP(C379,SRA!B:I,8,0),"")</f>
        <v>CLT</v>
      </c>
      <c r="F379" s="35" t="s">
        <v>607</v>
      </c>
      <c r="G379" s="22" t="str">
        <f>IFERROR(VLOOKUP(VLOOKUP(C379,SRA!B:F,5,0),FUNÇÃO!A:B,2,0),"")</f>
        <v>TEC. EM ADM. E FI</v>
      </c>
      <c r="H379" s="14">
        <f>IFERROR(VLOOKUP(C379,SRA!B:T,18,0),"")</f>
        <v>1614.37</v>
      </c>
      <c r="I379" s="14">
        <f>IFERROR(VLOOKUP(C379,SRA!B:T,19,0),"")</f>
        <v>0</v>
      </c>
      <c r="J379" s="14">
        <f>IFERROR(VLOOKUP(C379,FEVEREIRO!B:F,3,0),"")</f>
        <v>3743.2</v>
      </c>
      <c r="K379" s="14">
        <f t="shared" si="11"/>
        <v>3743.2</v>
      </c>
      <c r="L379" s="14">
        <f>IFERROR(VLOOKUP(C379,FEVEREIRO!B:H,7,0),"")</f>
        <v>0</v>
      </c>
      <c r="M379" s="23" t="str">
        <f>IFERROR(VLOOKUP(C379,FÉRIAS!A:G,2,0),"")</f>
        <v/>
      </c>
    </row>
    <row r="380" spans="2:13">
      <c r="B380" s="22">
        <f t="shared" si="12"/>
        <v>372</v>
      </c>
      <c r="C380" s="22">
        <v>2909</v>
      </c>
      <c r="D380" s="36" t="str">
        <f>IFERROR(VLOOKUP(C380,SRA!B:C,2,0),"")</f>
        <v>ROBSON CARNEIRO DA SILVA</v>
      </c>
      <c r="E380" s="22" t="str">
        <f>IFERROR(VLOOKUP(C380,SRA!B:I,8,0),"")</f>
        <v>CLT</v>
      </c>
      <c r="F380" s="35" t="s">
        <v>607</v>
      </c>
      <c r="G380" s="22" t="str">
        <f>IFERROR(VLOOKUP(VLOOKUP(C380,SRA!B:F,5,0),FUNÇÃO!A:B,2,0),"")</f>
        <v>TEC. EM ADM. E FI</v>
      </c>
      <c r="H380" s="14">
        <f>IFERROR(VLOOKUP(C380,SRA!B:T,18,0),"")</f>
        <v>1614.37</v>
      </c>
      <c r="I380" s="14">
        <f>IFERROR(VLOOKUP(C380,SRA!B:T,19,0),"")</f>
        <v>0</v>
      </c>
      <c r="J380" s="14">
        <f>IFERROR(VLOOKUP(C380,FEVEREIRO!B:F,3,0),"")</f>
        <v>2627.15</v>
      </c>
      <c r="K380" s="14">
        <f t="shared" si="11"/>
        <v>321.34999999999991</v>
      </c>
      <c r="L380" s="14">
        <f>IFERROR(VLOOKUP(C380,FEVEREIRO!B:H,7,0),"")</f>
        <v>2305.8000000000002</v>
      </c>
      <c r="M380" s="23" t="str">
        <f>IFERROR(VLOOKUP(C380,FÉRIAS!A:G,2,0),"")</f>
        <v/>
      </c>
    </row>
    <row r="381" spans="2:13">
      <c r="B381" s="22">
        <f t="shared" si="12"/>
        <v>373</v>
      </c>
      <c r="C381" s="22">
        <v>2910</v>
      </c>
      <c r="D381" s="36" t="str">
        <f>IFERROR(VLOOKUP(C381,SRA!B:C,2,0),"")</f>
        <v>JOSE VITAL DUARTE JUNIOR</v>
      </c>
      <c r="E381" s="22" t="str">
        <f>IFERROR(VLOOKUP(C381,SRA!B:I,8,0),"")</f>
        <v>CLT</v>
      </c>
      <c r="F381" s="35" t="s">
        <v>607</v>
      </c>
      <c r="G381" s="22" t="str">
        <f>IFERROR(VLOOKUP(VLOOKUP(C381,SRA!B:F,5,0),FUNÇÃO!A:B,2,0),"")</f>
        <v>TEC. EM ADM. E FI</v>
      </c>
      <c r="H381" s="14">
        <f>IFERROR(VLOOKUP(C381,SRA!B:T,18,0),"")</f>
        <v>1695.09</v>
      </c>
      <c r="I381" s="14">
        <f>IFERROR(VLOOKUP(C381,SRA!B:T,19,0),"")</f>
        <v>5739.47</v>
      </c>
      <c r="J381" s="14">
        <f>IFERROR(VLOOKUP(C381,FEVEREIRO!B:F,3,0),"")</f>
        <v>7704.86</v>
      </c>
      <c r="K381" s="14">
        <f t="shared" si="11"/>
        <v>1839.29</v>
      </c>
      <c r="L381" s="14">
        <f>IFERROR(VLOOKUP(C381,FEVEREIRO!B:H,7,0),"")</f>
        <v>5865.57</v>
      </c>
      <c r="M381" s="23" t="str">
        <f>IFERROR(VLOOKUP(C381,FÉRIAS!A:G,2,0),"")</f>
        <v/>
      </c>
    </row>
    <row r="382" spans="2:13">
      <c r="B382" s="22">
        <f t="shared" si="12"/>
        <v>374</v>
      </c>
      <c r="C382" s="22">
        <v>2911</v>
      </c>
      <c r="D382" s="36" t="str">
        <f>IFERROR(VLOOKUP(C382,SRA!B:C,2,0),"")</f>
        <v>ALDJANE MARIA DOS SANTOS</v>
      </c>
      <c r="E382" s="22" t="str">
        <f>IFERROR(VLOOKUP(C382,SRA!B:I,8,0),"")</f>
        <v>CLT</v>
      </c>
      <c r="F382" s="35" t="s">
        <v>607</v>
      </c>
      <c r="G382" s="22" t="str">
        <f>IFERROR(VLOOKUP(VLOOKUP(C382,SRA!B:F,5,0),FUNÇÃO!A:B,2,0),"")</f>
        <v>OP. DE PROD. IND.</v>
      </c>
      <c r="H382" s="14">
        <f>IFERROR(VLOOKUP(C382,SRA!B:T,18,0),"")</f>
        <v>1209.71</v>
      </c>
      <c r="I382" s="14">
        <f>IFERROR(VLOOKUP(C382,SRA!B:T,19,0),"")</f>
        <v>0</v>
      </c>
      <c r="J382" s="14">
        <f>IFERROR(VLOOKUP(C382,FEVEREIRO!B:F,3,0),"")</f>
        <v>530.95000000000005</v>
      </c>
      <c r="K382" s="14">
        <f t="shared" si="11"/>
        <v>530.95000000000005</v>
      </c>
      <c r="L382" s="14">
        <f>IFERROR(VLOOKUP(C382,FEVEREIRO!B:H,7,0),"")</f>
        <v>0</v>
      </c>
      <c r="M382" s="23" t="str">
        <f>IFERROR(VLOOKUP(C382,FÉRIAS!A:G,2,0),"")</f>
        <v/>
      </c>
    </row>
    <row r="383" spans="2:13">
      <c r="B383" s="22">
        <f t="shared" si="12"/>
        <v>375</v>
      </c>
      <c r="C383" s="22">
        <v>2913</v>
      </c>
      <c r="D383" s="36" t="str">
        <f>IFERROR(VLOOKUP(C383,SRA!B:C,2,0),"")</f>
        <v>CRISTIANE MARIA DA SILVA</v>
      </c>
      <c r="E383" s="22" t="str">
        <f>IFERROR(VLOOKUP(C383,SRA!B:I,8,0),"")</f>
        <v>CLT</v>
      </c>
      <c r="F383" s="35" t="s">
        <v>607</v>
      </c>
      <c r="G383" s="22" t="str">
        <f>IFERROR(VLOOKUP(VLOOKUP(C383,SRA!B:F,5,0),FUNÇÃO!A:B,2,0),"")</f>
        <v>OP. DE PROD. IND.</v>
      </c>
      <c r="H383" s="14">
        <f>IFERROR(VLOOKUP(C383,SRA!B:T,18,0),"")</f>
        <v>1209.71</v>
      </c>
      <c r="I383" s="14">
        <f>IFERROR(VLOOKUP(C383,SRA!B:T,19,0),"")</f>
        <v>0</v>
      </c>
      <c r="J383" s="14">
        <f>IFERROR(VLOOKUP(C383,FEVEREIRO!B:F,3,0),"")</f>
        <v>1321.82</v>
      </c>
      <c r="K383" s="14">
        <f t="shared" si="11"/>
        <v>262.6099999999999</v>
      </c>
      <c r="L383" s="14">
        <f>IFERROR(VLOOKUP(C383,FEVEREIRO!B:H,7,0),"")</f>
        <v>1059.21</v>
      </c>
      <c r="M383" s="23" t="str">
        <f>IFERROR(VLOOKUP(C383,FÉRIAS!A:G,2,0),"")</f>
        <v/>
      </c>
    </row>
    <row r="384" spans="2:13">
      <c r="B384" s="22">
        <f t="shared" si="12"/>
        <v>376</v>
      </c>
      <c r="C384" s="22">
        <v>2915</v>
      </c>
      <c r="D384" s="36" t="str">
        <f>IFERROR(VLOOKUP(C384,SRA!B:C,2,0),"")</f>
        <v>HAMILTON LINO ALVES</v>
      </c>
      <c r="E384" s="22" t="str">
        <f>IFERROR(VLOOKUP(C384,SRA!B:I,8,0),"")</f>
        <v>CLT</v>
      </c>
      <c r="F384" s="35" t="s">
        <v>607</v>
      </c>
      <c r="G384" s="22" t="str">
        <f>IFERROR(VLOOKUP(VLOOKUP(C384,SRA!B:F,5,0),FUNÇÃO!A:B,2,0),"")</f>
        <v>OP. DE PROD. IND.</v>
      </c>
      <c r="H384" s="14">
        <f>IFERROR(VLOOKUP(C384,SRA!B:T,18,0),"")</f>
        <v>1209.71</v>
      </c>
      <c r="I384" s="14">
        <f>IFERROR(VLOOKUP(C384,SRA!B:T,19,0),"")</f>
        <v>0</v>
      </c>
      <c r="J384" s="14">
        <f>IFERROR(VLOOKUP(C384,FEVEREIRO!B:F,3,0),"")</f>
        <v>1493.21</v>
      </c>
      <c r="K384" s="14">
        <f t="shared" si="11"/>
        <v>410</v>
      </c>
      <c r="L384" s="14">
        <f>IFERROR(VLOOKUP(C384,FEVEREIRO!B:H,7,0),"")</f>
        <v>1083.21</v>
      </c>
      <c r="M384" s="23" t="str">
        <f>IFERROR(VLOOKUP(C384,FÉRIAS!A:G,2,0),"")</f>
        <v/>
      </c>
    </row>
    <row r="385" spans="2:13">
      <c r="B385" s="22">
        <f t="shared" si="12"/>
        <v>377</v>
      </c>
      <c r="C385" s="22">
        <v>2917</v>
      </c>
      <c r="D385" s="36" t="str">
        <f>IFERROR(VLOOKUP(C385,SRA!B:C,2,0),"")</f>
        <v>LUCICLEIDE PEREIRA DEODATO</v>
      </c>
      <c r="E385" s="22" t="str">
        <f>IFERROR(VLOOKUP(C385,SRA!B:I,8,0),"")</f>
        <v>CLT</v>
      </c>
      <c r="F385" s="35" t="s">
        <v>607</v>
      </c>
      <c r="G385" s="22" t="str">
        <f>IFERROR(VLOOKUP(VLOOKUP(C385,SRA!B:F,5,0),FUNÇÃO!A:B,2,0),"")</f>
        <v>OP. DE PROD. IND.</v>
      </c>
      <c r="H385" s="14">
        <f>IFERROR(VLOOKUP(C385,SRA!B:T,18,0),"")</f>
        <v>1270.2</v>
      </c>
      <c r="I385" s="14">
        <f>IFERROR(VLOOKUP(C385,SRA!B:T,19,0),"")</f>
        <v>0</v>
      </c>
      <c r="J385" s="14">
        <f>IFERROR(VLOOKUP(C385,FEVEREIRO!B:F,3,0),"")</f>
        <v>1321.47</v>
      </c>
      <c r="K385" s="14">
        <f t="shared" si="11"/>
        <v>500.6</v>
      </c>
      <c r="L385" s="14">
        <f>IFERROR(VLOOKUP(C385,FEVEREIRO!B:H,7,0),"")</f>
        <v>820.87</v>
      </c>
      <c r="M385" s="23" t="str">
        <f>IFERROR(VLOOKUP(C385,FÉRIAS!A:G,2,0),"")</f>
        <v/>
      </c>
    </row>
    <row r="386" spans="2:13">
      <c r="B386" s="22">
        <f t="shared" si="12"/>
        <v>378</v>
      </c>
      <c r="C386" s="22">
        <v>2918</v>
      </c>
      <c r="D386" s="36" t="str">
        <f>IFERROR(VLOOKUP(C386,SRA!B:C,2,0),"")</f>
        <v>MARIA DAS NEVES DE BARROS</v>
      </c>
      <c r="E386" s="22" t="str">
        <f>IFERROR(VLOOKUP(C386,SRA!B:I,8,0),"")</f>
        <v>CLT</v>
      </c>
      <c r="F386" s="35" t="s">
        <v>607</v>
      </c>
      <c r="G386" s="22" t="str">
        <f>IFERROR(VLOOKUP(VLOOKUP(C386,SRA!B:F,5,0),FUNÇÃO!A:B,2,0),"")</f>
        <v>OP. DE PROD. IND.</v>
      </c>
      <c r="H386" s="14">
        <f>IFERROR(VLOOKUP(C386,SRA!B:T,18,0),"")</f>
        <v>1097.25</v>
      </c>
      <c r="I386" s="14">
        <f>IFERROR(VLOOKUP(C386,SRA!B:T,19,0),"")</f>
        <v>0</v>
      </c>
      <c r="J386" s="14">
        <f>IFERROR(VLOOKUP(C386,FEVEREIRO!B:F,3,0),"")</f>
        <v>1100</v>
      </c>
      <c r="K386" s="14">
        <f t="shared" si="11"/>
        <v>465.01</v>
      </c>
      <c r="L386" s="14">
        <f>IFERROR(VLOOKUP(C386,FEVEREIRO!B:H,7,0),"")</f>
        <v>634.99</v>
      </c>
      <c r="M386" s="23" t="str">
        <f>IFERROR(VLOOKUP(C386,FÉRIAS!A:G,2,0),"")</f>
        <v/>
      </c>
    </row>
    <row r="387" spans="2:13">
      <c r="B387" s="22">
        <f t="shared" si="12"/>
        <v>379</v>
      </c>
      <c r="C387" s="22">
        <v>2921</v>
      </c>
      <c r="D387" s="36" t="str">
        <f>IFERROR(VLOOKUP(C387,SRA!B:C,2,0),"")</f>
        <v>TIAGO MANOEL DE SOUSA LEITE</v>
      </c>
      <c r="E387" s="22" t="str">
        <f>IFERROR(VLOOKUP(C387,SRA!B:I,8,0),"")</f>
        <v>CLT</v>
      </c>
      <c r="F387" s="35" t="s">
        <v>607</v>
      </c>
      <c r="G387" s="22" t="str">
        <f>IFERROR(VLOOKUP(VLOOKUP(C387,SRA!B:F,5,0),FUNÇÃO!A:B,2,0),"")</f>
        <v>OP. DE PROD. IND.</v>
      </c>
      <c r="H387" s="14">
        <f>IFERROR(VLOOKUP(C387,SRA!B:T,18,0),"")</f>
        <v>1209.71</v>
      </c>
      <c r="I387" s="14">
        <f>IFERROR(VLOOKUP(C387,SRA!B:T,19,0),"")</f>
        <v>0</v>
      </c>
      <c r="J387" s="14">
        <f>IFERROR(VLOOKUP(C387,FEVEREIRO!B:F,3,0),"")</f>
        <v>1764.7</v>
      </c>
      <c r="K387" s="14">
        <f t="shared" si="11"/>
        <v>1752.6000000000001</v>
      </c>
      <c r="L387" s="14">
        <f>IFERROR(VLOOKUP(C387,FEVEREIRO!B:H,7,0),"")</f>
        <v>12.1</v>
      </c>
      <c r="M387" s="23" t="str">
        <f>IFERROR(VLOOKUP(C387,FÉRIAS!A:G,2,0),"")</f>
        <v/>
      </c>
    </row>
    <row r="388" spans="2:13">
      <c r="B388" s="22">
        <f t="shared" si="12"/>
        <v>380</v>
      </c>
      <c r="C388" s="22">
        <v>2922</v>
      </c>
      <c r="D388" s="36" t="str">
        <f>IFERROR(VLOOKUP(C388,SRA!B:C,2,0),"")</f>
        <v>XENIA KELY VERISSIMO DINIZ</v>
      </c>
      <c r="E388" s="22" t="str">
        <f>IFERROR(VLOOKUP(C388,SRA!B:I,8,0),"")</f>
        <v>CLT</v>
      </c>
      <c r="F388" s="35" t="s">
        <v>607</v>
      </c>
      <c r="G388" s="22" t="str">
        <f>IFERROR(VLOOKUP(VLOOKUP(C388,SRA!B:F,5,0),FUNÇÃO!A:B,2,0),"")</f>
        <v>OP. DE PROD. IND.</v>
      </c>
      <c r="H388" s="14">
        <f>IFERROR(VLOOKUP(C388,SRA!B:T,18,0),"")</f>
        <v>1270.2</v>
      </c>
      <c r="I388" s="14">
        <f>IFERROR(VLOOKUP(C388,SRA!B:T,19,0),"")</f>
        <v>0</v>
      </c>
      <c r="J388" s="14">
        <f>IFERROR(VLOOKUP(C388,FEVEREIRO!B:F,3,0),"")</f>
        <v>1270.2</v>
      </c>
      <c r="K388" s="14">
        <f t="shared" si="11"/>
        <v>230.71000000000004</v>
      </c>
      <c r="L388" s="14">
        <f>IFERROR(VLOOKUP(C388,FEVEREIRO!B:H,7,0),"")</f>
        <v>1039.49</v>
      </c>
      <c r="M388" s="23" t="str">
        <f>IFERROR(VLOOKUP(C388,FÉRIAS!A:G,2,0),"")</f>
        <v/>
      </c>
    </row>
    <row r="389" spans="2:13">
      <c r="B389" s="22">
        <f t="shared" si="12"/>
        <v>381</v>
      </c>
      <c r="C389" s="22">
        <v>2924</v>
      </c>
      <c r="D389" s="36" t="str">
        <f>IFERROR(VLOOKUP(C389,SRA!B:C,2,0),"")</f>
        <v>MARCO AURELIO DE ARAUJO</v>
      </c>
      <c r="E389" s="22" t="str">
        <f>IFERROR(VLOOKUP(C389,SRA!B:I,8,0),"")</f>
        <v>CLT</v>
      </c>
      <c r="F389" s="35" t="s">
        <v>607</v>
      </c>
      <c r="G389" s="22" t="str">
        <f>IFERROR(VLOOKUP(VLOOKUP(C389,SRA!B:F,5,0),FUNÇÃO!A:B,2,0),"")</f>
        <v>TEC. EM ADM. E FI</v>
      </c>
      <c r="H389" s="14">
        <f>IFERROR(VLOOKUP(C389,SRA!B:T,18,0),"")</f>
        <v>1614.36</v>
      </c>
      <c r="I389" s="14">
        <f>IFERROR(VLOOKUP(C389,SRA!B:T,19,0),"")</f>
        <v>0</v>
      </c>
      <c r="J389" s="14">
        <f>IFERROR(VLOOKUP(C389,FEVEREIRO!B:F,3,0),"")</f>
        <v>1614.36</v>
      </c>
      <c r="K389" s="14">
        <f t="shared" si="11"/>
        <v>450.64999999999986</v>
      </c>
      <c r="L389" s="14">
        <f>IFERROR(VLOOKUP(C389,FEVEREIRO!B:H,7,0),"")</f>
        <v>1163.71</v>
      </c>
      <c r="M389" s="23" t="str">
        <f>IFERROR(VLOOKUP(C389,FÉRIAS!A:G,2,0),"")</f>
        <v/>
      </c>
    </row>
    <row r="390" spans="2:13">
      <c r="B390" s="22">
        <f t="shared" si="12"/>
        <v>382</v>
      </c>
      <c r="C390" s="22">
        <v>2926</v>
      </c>
      <c r="D390" s="36" t="str">
        <f>IFERROR(VLOOKUP(C390,SRA!B:C,2,0),"")</f>
        <v>ANTONIO CARLOS DE LUNA MATOS</v>
      </c>
      <c r="E390" s="22" t="str">
        <f>IFERROR(VLOOKUP(C390,SRA!B:I,8,0),"")</f>
        <v>CLT</v>
      </c>
      <c r="F390" s="35" t="s">
        <v>607</v>
      </c>
      <c r="G390" s="22" t="str">
        <f>IFERROR(VLOOKUP(VLOOKUP(C390,SRA!B:F,5,0),FUNÇÃO!A:B,2,0),"")</f>
        <v>OP. DE PROD. IND.</v>
      </c>
      <c r="H390" s="14">
        <f>IFERROR(VLOOKUP(C390,SRA!B:T,18,0),"")</f>
        <v>1333.75</v>
      </c>
      <c r="I390" s="14">
        <f>IFERROR(VLOOKUP(C390,SRA!B:T,19,0),"")</f>
        <v>0</v>
      </c>
      <c r="J390" s="14">
        <f>IFERROR(VLOOKUP(C390,FEVEREIRO!B:F,3,0),"")</f>
        <v>1462.73</v>
      </c>
      <c r="K390" s="14">
        <f t="shared" si="11"/>
        <v>249.23000000000002</v>
      </c>
      <c r="L390" s="14">
        <f>IFERROR(VLOOKUP(C390,FEVEREIRO!B:H,7,0),"")</f>
        <v>1213.5</v>
      </c>
      <c r="M390" s="23" t="str">
        <f>IFERROR(VLOOKUP(C390,FÉRIAS!A:G,2,0),"")</f>
        <v/>
      </c>
    </row>
    <row r="391" spans="2:13">
      <c r="B391" s="22">
        <f t="shared" si="12"/>
        <v>383</v>
      </c>
      <c r="C391" s="22">
        <v>2927</v>
      </c>
      <c r="D391" s="36" t="str">
        <f>IFERROR(VLOOKUP(C391,SRA!B:C,2,0),"")</f>
        <v>DEYVISON MACHADO DA SILVA</v>
      </c>
      <c r="E391" s="22" t="str">
        <f>IFERROR(VLOOKUP(C391,SRA!B:I,8,0),"")</f>
        <v>CLT</v>
      </c>
      <c r="F391" s="35" t="s">
        <v>607</v>
      </c>
      <c r="G391" s="22" t="str">
        <f>IFERROR(VLOOKUP(VLOOKUP(C391,SRA!B:F,5,0),FUNÇÃO!A:B,2,0),"")</f>
        <v>OP. DE PROD. IND.</v>
      </c>
      <c r="H391" s="14">
        <f>IFERROR(VLOOKUP(C391,SRA!B:T,18,0),"")</f>
        <v>1209.72</v>
      </c>
      <c r="I391" s="14">
        <f>IFERROR(VLOOKUP(C391,SRA!B:T,19,0),"")</f>
        <v>0</v>
      </c>
      <c r="J391" s="14">
        <f>IFERROR(VLOOKUP(C391,FEVEREIRO!B:F,3,0),"")</f>
        <v>1823.87</v>
      </c>
      <c r="K391" s="14">
        <f t="shared" si="11"/>
        <v>670.24999999999977</v>
      </c>
      <c r="L391" s="14">
        <f>IFERROR(VLOOKUP(C391,FEVEREIRO!B:H,7,0),"")</f>
        <v>1153.6200000000001</v>
      </c>
      <c r="M391" s="23" t="str">
        <f>IFERROR(VLOOKUP(C391,FÉRIAS!A:G,2,0),"")</f>
        <v/>
      </c>
    </row>
    <row r="392" spans="2:13">
      <c r="B392" s="22">
        <f t="shared" si="12"/>
        <v>384</v>
      </c>
      <c r="C392" s="22">
        <v>2930</v>
      </c>
      <c r="D392" s="36" t="str">
        <f>IFERROR(VLOOKUP(C392,SRA!B:C,2,0),"")</f>
        <v>JOSE AURICELIO C DE ARAUJO</v>
      </c>
      <c r="E392" s="22" t="str">
        <f>IFERROR(VLOOKUP(C392,SRA!B:I,8,0),"")</f>
        <v>CLT</v>
      </c>
      <c r="F392" s="35" t="s">
        <v>607</v>
      </c>
      <c r="G392" s="22" t="str">
        <f>IFERROR(VLOOKUP(VLOOKUP(C392,SRA!B:F,5,0),FUNÇÃO!A:B,2,0),"")</f>
        <v>OP. DE PROD. IND.</v>
      </c>
      <c r="H392" s="14">
        <f>IFERROR(VLOOKUP(C392,SRA!B:T,18,0),"")</f>
        <v>1333.75</v>
      </c>
      <c r="I392" s="14">
        <f>IFERROR(VLOOKUP(C392,SRA!B:T,19,0),"")</f>
        <v>0</v>
      </c>
      <c r="J392" s="14">
        <f>IFERROR(VLOOKUP(C392,FEVEREIRO!B:F,3,0),"")</f>
        <v>1333.75</v>
      </c>
      <c r="K392" s="14">
        <f t="shared" si="11"/>
        <v>691.37</v>
      </c>
      <c r="L392" s="14">
        <f>IFERROR(VLOOKUP(C392,FEVEREIRO!B:H,7,0),"")</f>
        <v>642.38</v>
      </c>
      <c r="M392" s="23" t="str">
        <f>IFERROR(VLOOKUP(C392,FÉRIAS!A:G,2,0),"")</f>
        <v/>
      </c>
    </row>
    <row r="393" spans="2:13">
      <c r="B393" s="22">
        <f t="shared" si="12"/>
        <v>385</v>
      </c>
      <c r="C393" s="22">
        <v>2931</v>
      </c>
      <c r="D393" s="36" t="str">
        <f>IFERROR(VLOOKUP(C393,SRA!B:C,2,0),"")</f>
        <v>JOSILENE FARIAS DOS SANTOS ALM</v>
      </c>
      <c r="E393" s="22" t="str">
        <f>IFERROR(VLOOKUP(C393,SRA!B:I,8,0),"")</f>
        <v>CLT</v>
      </c>
      <c r="F393" s="35" t="s">
        <v>607</v>
      </c>
      <c r="G393" s="22" t="str">
        <f>IFERROR(VLOOKUP(VLOOKUP(C393,SRA!B:F,5,0),FUNÇÃO!A:B,2,0),"")</f>
        <v>OP. DE PROD. IND.</v>
      </c>
      <c r="H393" s="14">
        <f>IFERROR(VLOOKUP(C393,SRA!B:T,18,0),"")</f>
        <v>1209.71</v>
      </c>
      <c r="I393" s="14">
        <f>IFERROR(VLOOKUP(C393,SRA!B:T,19,0),"")</f>
        <v>708.95</v>
      </c>
      <c r="J393" s="14">
        <f>IFERROR(VLOOKUP(C393,FEVEREIRO!B:F,3,0),"")</f>
        <v>2274.89</v>
      </c>
      <c r="K393" s="14">
        <f t="shared" si="11"/>
        <v>557.83999999999969</v>
      </c>
      <c r="L393" s="14">
        <f>IFERROR(VLOOKUP(C393,FEVEREIRO!B:H,7,0),"")</f>
        <v>1717.0500000000002</v>
      </c>
      <c r="M393" s="23" t="str">
        <f>IFERROR(VLOOKUP(C393,FÉRIAS!A:G,2,0),"")</f>
        <v/>
      </c>
    </row>
    <row r="394" spans="2:13">
      <c r="B394" s="22">
        <f t="shared" si="12"/>
        <v>386</v>
      </c>
      <c r="C394" s="22">
        <v>2933</v>
      </c>
      <c r="D394" s="36" t="str">
        <f>IFERROR(VLOOKUP(C394,SRA!B:C,2,0),"")</f>
        <v>LUCY DIAS DE ANDRADE</v>
      </c>
      <c r="E394" s="22" t="str">
        <f>IFERROR(VLOOKUP(C394,SRA!B:I,8,0),"")</f>
        <v>CLT</v>
      </c>
      <c r="F394" s="35" t="s">
        <v>607</v>
      </c>
      <c r="G394" s="22" t="str">
        <f>IFERROR(VLOOKUP(VLOOKUP(C394,SRA!B:F,5,0),FUNÇÃO!A:B,2,0),"")</f>
        <v>OP. DE PROD. IND.</v>
      </c>
      <c r="H394" s="14">
        <f>IFERROR(VLOOKUP(C394,SRA!B:T,18,0),"")</f>
        <v>1209.71</v>
      </c>
      <c r="I394" s="14">
        <f>IFERROR(VLOOKUP(C394,SRA!B:T,19,0),"")</f>
        <v>0</v>
      </c>
      <c r="J394" s="14">
        <f>IFERROR(VLOOKUP(C394,FEVEREIRO!B:F,3,0),"")</f>
        <v>1209.71</v>
      </c>
      <c r="K394" s="14">
        <f t="shared" ref="K394:K456" si="13">J394-L394</f>
        <v>460.86000000000013</v>
      </c>
      <c r="L394" s="14">
        <f>IFERROR(VLOOKUP(C394,FEVEREIRO!B:H,7,0),"")</f>
        <v>748.84999999999991</v>
      </c>
      <c r="M394" s="23" t="str">
        <f>IFERROR(VLOOKUP(C394,FÉRIAS!A:G,2,0),"")</f>
        <v/>
      </c>
    </row>
    <row r="395" spans="2:13">
      <c r="B395" s="22">
        <f t="shared" si="12"/>
        <v>387</v>
      </c>
      <c r="C395" s="22">
        <v>2936</v>
      </c>
      <c r="D395" s="36" t="str">
        <f>IFERROR(VLOOKUP(C395,SRA!B:C,2,0),"")</f>
        <v>ROSIMERE SOARES DA SILVA</v>
      </c>
      <c r="E395" s="22" t="str">
        <f>IFERROR(VLOOKUP(C395,SRA!B:I,8,0),"")</f>
        <v>CLT</v>
      </c>
      <c r="F395" s="35" t="s">
        <v>607</v>
      </c>
      <c r="G395" s="22" t="str">
        <f>IFERROR(VLOOKUP(VLOOKUP(C395,SRA!B:F,5,0),FUNÇÃO!A:B,2,0),"")</f>
        <v>OP. DE PROD. IND.</v>
      </c>
      <c r="H395" s="14">
        <f>IFERROR(VLOOKUP(C395,SRA!B:T,18,0),"")</f>
        <v>1209.71</v>
      </c>
      <c r="I395" s="14">
        <f>IFERROR(VLOOKUP(C395,SRA!B:T,19,0),"")</f>
        <v>0</v>
      </c>
      <c r="J395" s="14">
        <f>IFERROR(VLOOKUP(C395,FEVEREIRO!B:F,3,0),"")</f>
        <v>1209.71</v>
      </c>
      <c r="K395" s="14">
        <f t="shared" si="13"/>
        <v>616.23</v>
      </c>
      <c r="L395" s="14">
        <f>IFERROR(VLOOKUP(C395,FEVEREIRO!B:H,7,0),"")</f>
        <v>593.48</v>
      </c>
      <c r="M395" s="23" t="str">
        <f>IFERROR(VLOOKUP(C395,FÉRIAS!A:G,2,0),"")</f>
        <v/>
      </c>
    </row>
    <row r="396" spans="2:13">
      <c r="B396" s="22">
        <f t="shared" si="12"/>
        <v>388</v>
      </c>
      <c r="C396" s="22">
        <v>2937</v>
      </c>
      <c r="D396" s="36" t="str">
        <f>IFERROR(VLOOKUP(C396,SRA!B:C,2,0),"")</f>
        <v>SANDRA REGINA V DOS SANTOS</v>
      </c>
      <c r="E396" s="22" t="str">
        <f>IFERROR(VLOOKUP(C396,SRA!B:I,8,0),"")</f>
        <v>CLT</v>
      </c>
      <c r="F396" s="35" t="s">
        <v>607</v>
      </c>
      <c r="G396" s="22" t="str">
        <f>IFERROR(VLOOKUP(VLOOKUP(C396,SRA!B:F,5,0),FUNÇÃO!A:B,2,0),"")</f>
        <v>OP. DE PROD. IND.</v>
      </c>
      <c r="H396" s="14">
        <f>IFERROR(VLOOKUP(C396,SRA!B:T,18,0),"")</f>
        <v>1097.25</v>
      </c>
      <c r="I396" s="14">
        <f>IFERROR(VLOOKUP(C396,SRA!B:T,19,0),"")</f>
        <v>0</v>
      </c>
      <c r="J396" s="14">
        <f>IFERROR(VLOOKUP(C396,FEVEREIRO!B:F,3,0),"")</f>
        <v>1100</v>
      </c>
      <c r="K396" s="14">
        <f t="shared" si="13"/>
        <v>275.75</v>
      </c>
      <c r="L396" s="14">
        <f>IFERROR(VLOOKUP(C396,FEVEREIRO!B:H,7,0),"")</f>
        <v>824.25</v>
      </c>
      <c r="M396" s="23" t="str">
        <f>IFERROR(VLOOKUP(C396,FÉRIAS!A:G,2,0),"")</f>
        <v/>
      </c>
    </row>
    <row r="397" spans="2:13">
      <c r="B397" s="22">
        <f t="shared" si="12"/>
        <v>389</v>
      </c>
      <c r="C397" s="22">
        <v>2941</v>
      </c>
      <c r="D397" s="36" t="str">
        <f>IFERROR(VLOOKUP(C397,SRA!B:C,2,0),"")</f>
        <v>DANIELLE MARIA P NASCIMENTO</v>
      </c>
      <c r="E397" s="22" t="str">
        <f>IFERROR(VLOOKUP(C397,SRA!B:I,8,0),"")</f>
        <v>CLT</v>
      </c>
      <c r="F397" s="35" t="s">
        <v>607</v>
      </c>
      <c r="G397" s="22" t="str">
        <f>IFERROR(VLOOKUP(VLOOKUP(C397,SRA!B:F,5,0),FUNÇÃO!A:B,2,0),"")</f>
        <v>TEC. EM ADM. E FI</v>
      </c>
      <c r="H397" s="14">
        <f>IFERROR(VLOOKUP(C397,SRA!B:T,18,0),"")</f>
        <v>1614.36</v>
      </c>
      <c r="I397" s="14">
        <f>IFERROR(VLOOKUP(C397,SRA!B:T,19,0),"")</f>
        <v>708.95</v>
      </c>
      <c r="J397" s="14">
        <f>IFERROR(VLOOKUP(C397,FEVEREIRO!B:F,3,0),"")</f>
        <v>3736.78</v>
      </c>
      <c r="K397" s="14">
        <f t="shared" si="13"/>
        <v>1634.92</v>
      </c>
      <c r="L397" s="14">
        <f>IFERROR(VLOOKUP(C397,FEVEREIRO!B:H,7,0),"")</f>
        <v>2101.86</v>
      </c>
      <c r="M397" s="23" t="str">
        <f>IFERROR(VLOOKUP(C397,FÉRIAS!A:G,2,0),"")</f>
        <v/>
      </c>
    </row>
    <row r="398" spans="2:13">
      <c r="B398" s="22">
        <f t="shared" si="12"/>
        <v>390</v>
      </c>
      <c r="C398" s="22">
        <v>2942</v>
      </c>
      <c r="D398" s="36" t="str">
        <f>IFERROR(VLOOKUP(C398,SRA!B:C,2,0),"")</f>
        <v>ELIDIANE BARROS DA CRUZ</v>
      </c>
      <c r="E398" s="22" t="str">
        <f>IFERROR(VLOOKUP(C398,SRA!B:I,8,0),"")</f>
        <v>CLT</v>
      </c>
      <c r="F398" s="35" t="s">
        <v>607</v>
      </c>
      <c r="G398" s="22" t="str">
        <f>IFERROR(VLOOKUP(VLOOKUP(C398,SRA!B:F,5,0),FUNÇÃO!A:B,2,0),"")</f>
        <v>OP. DE PROD. IND.</v>
      </c>
      <c r="H398" s="14">
        <f>IFERROR(VLOOKUP(C398,SRA!B:T,18,0),"")</f>
        <v>1209.72</v>
      </c>
      <c r="I398" s="14">
        <f>IFERROR(VLOOKUP(C398,SRA!B:T,19,0),"")</f>
        <v>0</v>
      </c>
      <c r="J398" s="14">
        <f>IFERROR(VLOOKUP(C398,FEVEREIRO!B:F,3,0),"")</f>
        <v>1209.72</v>
      </c>
      <c r="K398" s="14">
        <f t="shared" si="13"/>
        <v>534.54999999999995</v>
      </c>
      <c r="L398" s="14">
        <f>IFERROR(VLOOKUP(C398,FEVEREIRO!B:H,7,0),"")</f>
        <v>675.17000000000007</v>
      </c>
      <c r="M398" s="23" t="str">
        <f>IFERROR(VLOOKUP(C398,FÉRIAS!A:G,2,0),"")</f>
        <v/>
      </c>
    </row>
    <row r="399" spans="2:13">
      <c r="B399" s="22">
        <f t="shared" ref="B399:B462" si="14">B398+1</f>
        <v>391</v>
      </c>
      <c r="C399" s="22">
        <v>2943</v>
      </c>
      <c r="D399" s="36" t="str">
        <f>IFERROR(VLOOKUP(C399,SRA!B:C,2,0),"")</f>
        <v>MARIA JOSE GUILHERME</v>
      </c>
      <c r="E399" s="22" t="str">
        <f>IFERROR(VLOOKUP(C399,SRA!B:I,8,0),"")</f>
        <v>CLT</v>
      </c>
      <c r="F399" s="35" t="s">
        <v>607</v>
      </c>
      <c r="G399" s="22" t="str">
        <f>IFERROR(VLOOKUP(VLOOKUP(C399,SRA!B:F,5,0),FUNÇÃO!A:B,2,0),"")</f>
        <v>OP. DE PROD. IND.</v>
      </c>
      <c r="H399" s="14">
        <f>IFERROR(VLOOKUP(C399,SRA!B:T,18,0),"")</f>
        <v>1097.25</v>
      </c>
      <c r="I399" s="14">
        <f>IFERROR(VLOOKUP(C399,SRA!B:T,19,0),"")</f>
        <v>0</v>
      </c>
      <c r="J399" s="14">
        <f>IFERROR(VLOOKUP(C399,FEVEREIRO!B:F,3,0),"")</f>
        <v>1651.22</v>
      </c>
      <c r="K399" s="14">
        <f t="shared" si="13"/>
        <v>337.02</v>
      </c>
      <c r="L399" s="14">
        <f>IFERROR(VLOOKUP(C399,FEVEREIRO!B:H,7,0),"")</f>
        <v>1314.2</v>
      </c>
      <c r="M399" s="23" t="str">
        <f>IFERROR(VLOOKUP(C399,FÉRIAS!A:G,2,0),"")</f>
        <v/>
      </c>
    </row>
    <row r="400" spans="2:13">
      <c r="B400" s="22">
        <f t="shared" si="14"/>
        <v>392</v>
      </c>
      <c r="C400" s="22">
        <v>2962</v>
      </c>
      <c r="D400" s="36" t="str">
        <f>IFERROR(VLOOKUP(C400,SRA!B:C,2,0),"")</f>
        <v>GYSELLE SANTOS AZEVEDO</v>
      </c>
      <c r="E400" s="22" t="str">
        <f>IFERROR(VLOOKUP(C400,SRA!B:I,8,0),"")</f>
        <v>CLT</v>
      </c>
      <c r="F400" s="35" t="s">
        <v>607</v>
      </c>
      <c r="G400" s="22" t="str">
        <f>IFERROR(VLOOKUP(VLOOKUP(C400,SRA!B:F,5,0),FUNÇÃO!A:B,2,0),"")</f>
        <v>TEC. EM ADM. E VE</v>
      </c>
      <c r="H400" s="14">
        <f>IFERROR(VLOOKUP(C400,SRA!B:T,18,0),"")</f>
        <v>1537.47</v>
      </c>
      <c r="I400" s="14">
        <f>IFERROR(VLOOKUP(C400,SRA!B:T,19,0),"")</f>
        <v>174.95</v>
      </c>
      <c r="J400" s="14">
        <f>IFERROR(VLOOKUP(C400,FEVEREIRO!B:F,3,0),"")</f>
        <v>1982.72</v>
      </c>
      <c r="K400" s="14">
        <f t="shared" si="13"/>
        <v>615.37000000000012</v>
      </c>
      <c r="L400" s="14">
        <f>IFERROR(VLOOKUP(C400,FEVEREIRO!B:H,7,0),"")</f>
        <v>1367.35</v>
      </c>
      <c r="M400" s="23" t="str">
        <f>IFERROR(VLOOKUP(C400,FÉRIAS!A:G,2,0),"")</f>
        <v/>
      </c>
    </row>
    <row r="401" spans="2:13">
      <c r="B401" s="22">
        <f t="shared" si="14"/>
        <v>393</v>
      </c>
      <c r="C401" s="22">
        <v>2967</v>
      </c>
      <c r="D401" s="36" t="str">
        <f>IFERROR(VLOOKUP(C401,SRA!B:C,2,0),"")</f>
        <v>ALBERT ROCHA DE OLIVEIRA</v>
      </c>
      <c r="E401" s="22" t="str">
        <f>IFERROR(VLOOKUP(C401,SRA!B:I,8,0),"")</f>
        <v>CLT</v>
      </c>
      <c r="F401" s="35" t="s">
        <v>607</v>
      </c>
      <c r="G401" s="22" t="str">
        <f>IFERROR(VLOOKUP(VLOOKUP(C401,SRA!B:F,5,0),FUNÇÃO!A:B,2,0),"")</f>
        <v>ANA ASS FARMACEUT</v>
      </c>
      <c r="H401" s="14">
        <f>IFERROR(VLOOKUP(C401,SRA!B:T,18,0),"")</f>
        <v>3414.1</v>
      </c>
      <c r="I401" s="14">
        <f>IFERROR(VLOOKUP(C401,SRA!B:T,19,0),"")</f>
        <v>0</v>
      </c>
      <c r="J401" s="14">
        <f>IFERROR(VLOOKUP(C401,FEVEREIRO!B:F,3,0),"")</f>
        <v>3414.1</v>
      </c>
      <c r="K401" s="14">
        <f t="shared" si="13"/>
        <v>1153.4900000000002</v>
      </c>
      <c r="L401" s="14">
        <f>IFERROR(VLOOKUP(C401,FEVEREIRO!B:H,7,0),"")</f>
        <v>2260.6099999999997</v>
      </c>
      <c r="M401" s="23" t="str">
        <f>IFERROR(VLOOKUP(C401,FÉRIAS!A:G,2,0),"")</f>
        <v/>
      </c>
    </row>
    <row r="402" spans="2:13">
      <c r="B402" s="22">
        <f t="shared" si="14"/>
        <v>394</v>
      </c>
      <c r="C402" s="22">
        <v>2969</v>
      </c>
      <c r="D402" s="36" t="str">
        <f>IFERROR(VLOOKUP(C402,SRA!B:C,2,0),"")</f>
        <v>LEYRIANE TELMA V FARIAS</v>
      </c>
      <c r="E402" s="22" t="str">
        <f>IFERROR(VLOOKUP(C402,SRA!B:I,8,0),"")</f>
        <v>CLT</v>
      </c>
      <c r="F402" s="35" t="s">
        <v>607</v>
      </c>
      <c r="G402" s="22" t="str">
        <f>IFERROR(VLOOKUP(VLOOKUP(C402,SRA!B:F,5,0),FUNÇÃO!A:B,2,0),"")</f>
        <v>TEC. EM ADM. E VE</v>
      </c>
      <c r="H402" s="14">
        <f>IFERROR(VLOOKUP(C402,SRA!B:T,18,0),"")</f>
        <v>1537.48</v>
      </c>
      <c r="I402" s="14">
        <f>IFERROR(VLOOKUP(C402,SRA!B:T,19,0),"")</f>
        <v>930.5</v>
      </c>
      <c r="J402" s="14">
        <f>IFERROR(VLOOKUP(C402,FEVEREIRO!B:F,3,0),"")</f>
        <v>2467.98</v>
      </c>
      <c r="K402" s="14">
        <f t="shared" si="13"/>
        <v>680.02</v>
      </c>
      <c r="L402" s="14">
        <f>IFERROR(VLOOKUP(C402,FEVEREIRO!B:H,7,0),"")</f>
        <v>1787.96</v>
      </c>
      <c r="M402" s="23" t="str">
        <f>IFERROR(VLOOKUP(C402,FÉRIAS!A:G,2,0),"")</f>
        <v/>
      </c>
    </row>
    <row r="403" spans="2:13">
      <c r="B403" s="22">
        <f t="shared" si="14"/>
        <v>395</v>
      </c>
      <c r="C403" s="22">
        <v>2970</v>
      </c>
      <c r="D403" s="36" t="str">
        <f>IFERROR(VLOOKUP(C403,SRA!B:C,2,0),"")</f>
        <v>DAYANE M VALENCA DE OLIVEIRA</v>
      </c>
      <c r="E403" s="22" t="str">
        <f>IFERROR(VLOOKUP(C403,SRA!B:I,8,0),"")</f>
        <v>CLT</v>
      </c>
      <c r="F403" s="35" t="s">
        <v>607</v>
      </c>
      <c r="G403" s="22" t="str">
        <f>IFERROR(VLOOKUP(VLOOKUP(C403,SRA!B:F,5,0),FUNÇÃO!A:B,2,0),"")</f>
        <v>TEC. EM ADM. E VE</v>
      </c>
      <c r="H403" s="14">
        <f>IFERROR(VLOOKUP(C403,SRA!B:T,18,0),"")</f>
        <v>1537.47</v>
      </c>
      <c r="I403" s="14">
        <f>IFERROR(VLOOKUP(C403,SRA!B:T,19,0),"")</f>
        <v>0</v>
      </c>
      <c r="J403" s="14">
        <f>IFERROR(VLOOKUP(C403,FEVEREIRO!B:F,3,0),"")</f>
        <v>2078.0700000000002</v>
      </c>
      <c r="K403" s="14">
        <f t="shared" si="13"/>
        <v>932.04000000000019</v>
      </c>
      <c r="L403" s="14">
        <f>IFERROR(VLOOKUP(C403,FEVEREIRO!B:H,7,0),"")</f>
        <v>1146.03</v>
      </c>
      <c r="M403" s="23" t="str">
        <f>IFERROR(VLOOKUP(C403,FÉRIAS!A:G,2,0),"")</f>
        <v/>
      </c>
    </row>
    <row r="404" spans="2:13">
      <c r="B404" s="22">
        <f t="shared" si="14"/>
        <v>396</v>
      </c>
      <c r="C404" s="22">
        <v>2971</v>
      </c>
      <c r="D404" s="36" t="str">
        <f>IFERROR(VLOOKUP(C404,SRA!B:C,2,0),"")</f>
        <v>LETYCIA THAISA V FARIAS</v>
      </c>
      <c r="E404" s="22" t="str">
        <f>IFERROR(VLOOKUP(C404,SRA!B:I,8,0),"")</f>
        <v>CLT</v>
      </c>
      <c r="F404" s="35" t="s">
        <v>607</v>
      </c>
      <c r="G404" s="22" t="str">
        <f>IFERROR(VLOOKUP(VLOOKUP(C404,SRA!B:F,5,0),FUNÇÃO!A:B,2,0),"")</f>
        <v>TEC. EM ADM. E VE</v>
      </c>
      <c r="H404" s="14">
        <f>IFERROR(VLOOKUP(C404,SRA!B:T,18,0),"")</f>
        <v>1537.47</v>
      </c>
      <c r="I404" s="14">
        <f>IFERROR(VLOOKUP(C404,SRA!B:T,19,0),"")</f>
        <v>0</v>
      </c>
      <c r="J404" s="14">
        <f>IFERROR(VLOOKUP(C404,FEVEREIRO!B:F,3,0),"")</f>
        <v>1607.45</v>
      </c>
      <c r="K404" s="14">
        <f t="shared" si="13"/>
        <v>519.23</v>
      </c>
      <c r="L404" s="14">
        <f>IFERROR(VLOOKUP(C404,FEVEREIRO!B:H,7,0),"")</f>
        <v>1088.22</v>
      </c>
      <c r="M404" s="23" t="str">
        <f>IFERROR(VLOOKUP(C404,FÉRIAS!A:G,2,0),"")</f>
        <v/>
      </c>
    </row>
    <row r="405" spans="2:13">
      <c r="B405" s="22">
        <f t="shared" si="14"/>
        <v>397</v>
      </c>
      <c r="C405" s="22">
        <v>2973</v>
      </c>
      <c r="D405" s="36" t="str">
        <f>IFERROR(VLOOKUP(C405,SRA!B:C,2,0),"")</f>
        <v>ELDERSON GOMES DA CUNHA</v>
      </c>
      <c r="E405" s="22" t="str">
        <f>IFERROR(VLOOKUP(C405,SRA!B:I,8,0),"")</f>
        <v>CLT</v>
      </c>
      <c r="F405" s="35" t="s">
        <v>607</v>
      </c>
      <c r="G405" s="22" t="str">
        <f>IFERROR(VLOOKUP(VLOOKUP(C405,SRA!B:F,5,0),FUNÇÃO!A:B,2,0),"")</f>
        <v>TEC. EM ADM. E VE</v>
      </c>
      <c r="H405" s="14">
        <f>IFERROR(VLOOKUP(C405,SRA!B:T,18,0),"")</f>
        <v>1537.47</v>
      </c>
      <c r="I405" s="14">
        <f>IFERROR(VLOOKUP(C405,SRA!B:T,19,0),"")</f>
        <v>174.95</v>
      </c>
      <c r="J405" s="14">
        <f>IFERROR(VLOOKUP(C405,FEVEREIRO!B:F,3,0),"")</f>
        <v>1712.42</v>
      </c>
      <c r="K405" s="14">
        <f t="shared" si="13"/>
        <v>1154.27</v>
      </c>
      <c r="L405" s="14">
        <f>IFERROR(VLOOKUP(C405,FEVEREIRO!B:H,7,0),"")</f>
        <v>558.15</v>
      </c>
      <c r="M405" s="23" t="str">
        <f>IFERROR(VLOOKUP(C405,FÉRIAS!A:G,2,0),"")</f>
        <v/>
      </c>
    </row>
    <row r="406" spans="2:13">
      <c r="B406" s="22">
        <f t="shared" si="14"/>
        <v>398</v>
      </c>
      <c r="C406" s="22">
        <v>2974</v>
      </c>
      <c r="D406" s="36" t="str">
        <f>IFERROR(VLOOKUP(C406,SRA!B:C,2,0),"")</f>
        <v>MARCELO DIEDERICHS PRATES</v>
      </c>
      <c r="E406" s="22" t="str">
        <f>IFERROR(VLOOKUP(C406,SRA!B:I,8,0),"")</f>
        <v>CLT</v>
      </c>
      <c r="F406" s="35" t="s">
        <v>607</v>
      </c>
      <c r="G406" s="22" t="str">
        <f>IFERROR(VLOOKUP(VLOOKUP(C406,SRA!B:F,5,0),FUNÇÃO!A:B,2,0),"")</f>
        <v>TEC. EM ADM. E VE</v>
      </c>
      <c r="H406" s="14">
        <f>IFERROR(VLOOKUP(C406,SRA!B:T,18,0),"")</f>
        <v>1537.47</v>
      </c>
      <c r="I406" s="14">
        <f>IFERROR(VLOOKUP(C406,SRA!B:T,19,0),"")</f>
        <v>0</v>
      </c>
      <c r="J406" s="14">
        <f>IFERROR(VLOOKUP(C406,FEVEREIRO!B:F,3,0),"")</f>
        <v>1537.47</v>
      </c>
      <c r="K406" s="14">
        <f t="shared" si="13"/>
        <v>518.66000000000008</v>
      </c>
      <c r="L406" s="14">
        <f>IFERROR(VLOOKUP(C406,FEVEREIRO!B:H,7,0),"")</f>
        <v>1018.81</v>
      </c>
      <c r="M406" s="23" t="str">
        <f>IFERROR(VLOOKUP(C406,FÉRIAS!A:G,2,0),"")</f>
        <v/>
      </c>
    </row>
    <row r="407" spans="2:13">
      <c r="B407" s="22">
        <f t="shared" si="14"/>
        <v>399</v>
      </c>
      <c r="C407" s="22">
        <v>2977</v>
      </c>
      <c r="D407" s="36" t="str">
        <f>IFERROR(VLOOKUP(C407,SRA!B:C,2,0),"")</f>
        <v>VENILTON CARLOS M CARDOSO</v>
      </c>
      <c r="E407" s="22" t="str">
        <f>IFERROR(VLOOKUP(C407,SRA!B:I,8,0),"")</f>
        <v>CLT</v>
      </c>
      <c r="F407" s="35" t="s">
        <v>607</v>
      </c>
      <c r="G407" s="22" t="str">
        <f>IFERROR(VLOOKUP(VLOOKUP(C407,SRA!B:F,5,0),FUNÇÃO!A:B,2,0),"")</f>
        <v>ANA ASS FARMACEUT</v>
      </c>
      <c r="H407" s="14">
        <f>IFERROR(VLOOKUP(C407,SRA!B:T,18,0),"")</f>
        <v>3414.1</v>
      </c>
      <c r="I407" s="14">
        <f>IFERROR(VLOOKUP(C407,SRA!B:T,19,0),"")</f>
        <v>0</v>
      </c>
      <c r="J407" s="14">
        <f>IFERROR(VLOOKUP(C407,FEVEREIRO!B:F,3,0),"")</f>
        <v>3414.1</v>
      </c>
      <c r="K407" s="14">
        <f t="shared" si="13"/>
        <v>493.66999999999962</v>
      </c>
      <c r="L407" s="14">
        <f>IFERROR(VLOOKUP(C407,FEVEREIRO!B:H,7,0),"")</f>
        <v>2920.4300000000003</v>
      </c>
      <c r="M407" s="23" t="str">
        <f>IFERROR(VLOOKUP(C407,FÉRIAS!A:G,2,0),"")</f>
        <v/>
      </c>
    </row>
    <row r="408" spans="2:13">
      <c r="B408" s="22">
        <f t="shared" si="14"/>
        <v>400</v>
      </c>
      <c r="C408" s="22">
        <v>2978</v>
      </c>
      <c r="D408" s="36" t="str">
        <f>IFERROR(VLOOKUP(C408,SRA!B:C,2,0),"")</f>
        <v>CARLOS BRUNO GOMES MACEDO</v>
      </c>
      <c r="E408" s="22" t="str">
        <f>IFERROR(VLOOKUP(C408,SRA!B:I,8,0),"")</f>
        <v>CLT</v>
      </c>
      <c r="F408" s="35" t="s">
        <v>607</v>
      </c>
      <c r="G408" s="22" t="str">
        <f>IFERROR(VLOOKUP(VLOOKUP(C408,SRA!B:F,5,0),FUNÇÃO!A:B,2,0),"")</f>
        <v>TEC. EM ADM. E VE</v>
      </c>
      <c r="H408" s="14">
        <f>IFERROR(VLOOKUP(C408,SRA!B:T,18,0),"")</f>
        <v>1537.47</v>
      </c>
      <c r="I408" s="14">
        <f>IFERROR(VLOOKUP(C408,SRA!B:T,19,0),"")</f>
        <v>0</v>
      </c>
      <c r="J408" s="14">
        <f>IFERROR(VLOOKUP(C408,FEVEREIRO!B:F,3,0),"")</f>
        <v>1807.77</v>
      </c>
      <c r="K408" s="14">
        <f t="shared" si="13"/>
        <v>158.76999999999998</v>
      </c>
      <c r="L408" s="14">
        <f>IFERROR(VLOOKUP(C408,FEVEREIRO!B:H,7,0),"")</f>
        <v>1649</v>
      </c>
      <c r="M408" s="23" t="str">
        <f>IFERROR(VLOOKUP(C408,FÉRIAS!A:G,2,0),"")</f>
        <v/>
      </c>
    </row>
    <row r="409" spans="2:13">
      <c r="B409" s="22">
        <f t="shared" si="14"/>
        <v>401</v>
      </c>
      <c r="C409" s="22">
        <v>2982</v>
      </c>
      <c r="D409" s="36" t="str">
        <f>IFERROR(VLOOKUP(C409,SRA!B:C,2,0),"")</f>
        <v>CINTIA MARIA LEITE DO N AVELAR</v>
      </c>
      <c r="E409" s="22" t="str">
        <f>IFERROR(VLOOKUP(C409,SRA!B:I,8,0),"")</f>
        <v>CLT</v>
      </c>
      <c r="F409" s="35" t="s">
        <v>607</v>
      </c>
      <c r="G409" s="22" t="str">
        <f>IFERROR(VLOOKUP(VLOOKUP(C409,SRA!B:F,5,0),FUNÇÃO!A:B,2,0),"")</f>
        <v>ENFERMEIRO TRABAL</v>
      </c>
      <c r="H409" s="14">
        <f>IFERROR(VLOOKUP(C409,SRA!B:T,18,0),"")</f>
        <v>2675.02</v>
      </c>
      <c r="I409" s="14">
        <f>IFERROR(VLOOKUP(C409,SRA!B:T,19,0),"")</f>
        <v>930.5</v>
      </c>
      <c r="J409" s="14">
        <f>IFERROR(VLOOKUP(C409,FEVEREIRO!B:F,3,0),"")</f>
        <v>3955.23</v>
      </c>
      <c r="K409" s="14">
        <f t="shared" si="13"/>
        <v>1219.1500000000001</v>
      </c>
      <c r="L409" s="14">
        <f>IFERROR(VLOOKUP(C409,FEVEREIRO!B:H,7,0),"")</f>
        <v>2736.08</v>
      </c>
      <c r="M409" s="23" t="str">
        <f>IFERROR(VLOOKUP(C409,FÉRIAS!A:G,2,0),"")</f>
        <v/>
      </c>
    </row>
    <row r="410" spans="2:13">
      <c r="B410" s="22">
        <f t="shared" si="14"/>
        <v>402</v>
      </c>
      <c r="C410" s="22">
        <v>2983</v>
      </c>
      <c r="D410" s="36" t="str">
        <f>IFERROR(VLOOKUP(C410,SRA!B:C,2,0),"")</f>
        <v>EMILLY INOCENCIO DA SILVA</v>
      </c>
      <c r="E410" s="22" t="str">
        <f>IFERROR(VLOOKUP(C410,SRA!B:I,8,0),"")</f>
        <v>CLT</v>
      </c>
      <c r="F410" s="35" t="s">
        <v>607</v>
      </c>
      <c r="G410" s="22" t="str">
        <f>IFERROR(VLOOKUP(VLOOKUP(C410,SRA!B:F,5,0),FUNÇÃO!A:B,2,0),"")</f>
        <v>TEC EM SEG DO TRA</v>
      </c>
      <c r="H410" s="14">
        <f>IFERROR(VLOOKUP(C410,SRA!B:T,18,0),"")</f>
        <v>1537.47</v>
      </c>
      <c r="I410" s="14">
        <f>IFERROR(VLOOKUP(C410,SRA!B:T,19,0),"")</f>
        <v>708.95</v>
      </c>
      <c r="J410" s="14">
        <f>IFERROR(VLOOKUP(C410,FEVEREIRO!B:F,3,0),"")</f>
        <v>2493.42</v>
      </c>
      <c r="K410" s="14">
        <f t="shared" si="13"/>
        <v>635.82000000000016</v>
      </c>
      <c r="L410" s="14">
        <f>IFERROR(VLOOKUP(C410,FEVEREIRO!B:H,7,0),"")</f>
        <v>1857.6</v>
      </c>
      <c r="M410" s="23" t="str">
        <f>IFERROR(VLOOKUP(C410,FÉRIAS!A:G,2,0),"")</f>
        <v/>
      </c>
    </row>
    <row r="411" spans="2:13">
      <c r="B411" s="22">
        <f t="shared" si="14"/>
        <v>403</v>
      </c>
      <c r="C411" s="22">
        <v>2988</v>
      </c>
      <c r="D411" s="36" t="str">
        <f>IFERROR(VLOOKUP(C411,SRA!B:C,2,0),"")</f>
        <v>GERALDO CRISTOVAO DE O FILHO</v>
      </c>
      <c r="E411" s="22" t="str">
        <f>IFERROR(VLOOKUP(C411,SRA!B:I,8,0),"")</f>
        <v>CLT</v>
      </c>
      <c r="F411" s="35" t="s">
        <v>607</v>
      </c>
      <c r="G411" s="22" t="str">
        <f>IFERROR(VLOOKUP(VLOOKUP(C411,SRA!B:F,5,0),FUNÇÃO!A:B,2,0),"")</f>
        <v>ANALISTA FINANCEI</v>
      </c>
      <c r="H411" s="14">
        <f>IFERROR(VLOOKUP(C411,SRA!B:T,18,0),"")</f>
        <v>2675.02</v>
      </c>
      <c r="I411" s="14">
        <f>IFERROR(VLOOKUP(C411,SRA!B:T,19,0),"")</f>
        <v>0</v>
      </c>
      <c r="J411" s="14">
        <f>IFERROR(VLOOKUP(C411,FEVEREIRO!B:F,3,0),"")</f>
        <v>2675.02</v>
      </c>
      <c r="K411" s="14">
        <f t="shared" si="13"/>
        <v>1126.29</v>
      </c>
      <c r="L411" s="14">
        <f>IFERROR(VLOOKUP(C411,FEVEREIRO!B:H,7,0),"")</f>
        <v>1548.73</v>
      </c>
      <c r="M411" s="23" t="str">
        <f>IFERROR(VLOOKUP(C411,FÉRIAS!A:G,2,0),"")</f>
        <v/>
      </c>
    </row>
    <row r="412" spans="2:13">
      <c r="B412" s="22">
        <f t="shared" si="14"/>
        <v>404</v>
      </c>
      <c r="C412" s="22">
        <v>2990</v>
      </c>
      <c r="D412" s="36" t="str">
        <f>IFERROR(VLOOKUP(C412,SRA!B:C,2,0),"")</f>
        <v>ANA CRISTINA DA SILVA</v>
      </c>
      <c r="E412" s="22" t="str">
        <f>IFERROR(VLOOKUP(C412,SRA!B:I,8,0),"")</f>
        <v>CLT</v>
      </c>
      <c r="F412" s="35" t="s">
        <v>607</v>
      </c>
      <c r="G412" s="22" t="str">
        <f>IFERROR(VLOOKUP(VLOOKUP(C412,SRA!B:F,5,0),FUNÇÃO!A:B,2,0),"")</f>
        <v>TEC. CONTABIL</v>
      </c>
      <c r="H412" s="14">
        <f>IFERROR(VLOOKUP(C412,SRA!B:T,18,0),"")</f>
        <v>1537.47</v>
      </c>
      <c r="I412" s="14">
        <f>IFERROR(VLOOKUP(C412,SRA!B:T,19,0),"")</f>
        <v>0</v>
      </c>
      <c r="J412" s="14">
        <f>IFERROR(VLOOKUP(C412,FEVEREIRO!B:F,3,0),"")</f>
        <v>1587.42</v>
      </c>
      <c r="K412" s="14">
        <f t="shared" si="13"/>
        <v>732.73</v>
      </c>
      <c r="L412" s="14">
        <f>IFERROR(VLOOKUP(C412,FEVEREIRO!B:H,7,0),"")</f>
        <v>854.69</v>
      </c>
      <c r="M412" s="23" t="str">
        <f>IFERROR(VLOOKUP(C412,FÉRIAS!A:G,2,0),"")</f>
        <v/>
      </c>
    </row>
    <row r="413" spans="2:13">
      <c r="B413" s="22">
        <f t="shared" si="14"/>
        <v>405</v>
      </c>
      <c r="C413" s="22">
        <v>2991</v>
      </c>
      <c r="D413" s="36" t="str">
        <f>IFERROR(VLOOKUP(C413,SRA!B:C,2,0),"")</f>
        <v>MARILENE ARRUDA DE BARROS</v>
      </c>
      <c r="E413" s="22" t="str">
        <f>IFERROR(VLOOKUP(C413,SRA!B:I,8,0),"")</f>
        <v>CLT</v>
      </c>
      <c r="F413" s="35" t="s">
        <v>607</v>
      </c>
      <c r="G413" s="22" t="str">
        <f>IFERROR(VLOOKUP(VLOOKUP(C413,SRA!B:F,5,0),FUNÇÃO!A:B,2,0),"")</f>
        <v>TEC. CONTABIL</v>
      </c>
      <c r="H413" s="14">
        <f>IFERROR(VLOOKUP(C413,SRA!B:T,18,0),"")</f>
        <v>1537.47</v>
      </c>
      <c r="I413" s="14">
        <f>IFERROR(VLOOKUP(C413,SRA!B:T,19,0),"")</f>
        <v>708.95</v>
      </c>
      <c r="J413" s="14">
        <f>IFERROR(VLOOKUP(C413,FEVEREIRO!B:F,3,0),"")</f>
        <v>2296.37</v>
      </c>
      <c r="K413" s="14">
        <f t="shared" si="13"/>
        <v>430.91999999999985</v>
      </c>
      <c r="L413" s="14">
        <f>IFERROR(VLOOKUP(C413,FEVEREIRO!B:H,7,0),"")</f>
        <v>1865.45</v>
      </c>
      <c r="M413" s="23" t="str">
        <f>IFERROR(VLOOKUP(C413,FÉRIAS!A:G,2,0),"")</f>
        <v/>
      </c>
    </row>
    <row r="414" spans="2:13">
      <c r="B414" s="22">
        <f t="shared" si="14"/>
        <v>406</v>
      </c>
      <c r="C414" s="22">
        <v>2995</v>
      </c>
      <c r="D414" s="36" t="str">
        <f>IFERROR(VLOOKUP(C414,SRA!B:C,2,0),"")</f>
        <v>FLAVIELLE MARTINS DE MELO</v>
      </c>
      <c r="E414" s="22" t="str">
        <f>IFERROR(VLOOKUP(C414,SRA!B:I,8,0),"")</f>
        <v>CLT</v>
      </c>
      <c r="F414" s="35" t="s">
        <v>607</v>
      </c>
      <c r="G414" s="22" t="str">
        <f>IFERROR(VLOOKUP(VLOOKUP(C414,SRA!B:F,5,0),FUNÇÃO!A:B,2,0),"")</f>
        <v>ANALISTA QUALI IN</v>
      </c>
      <c r="H414" s="14">
        <f>IFERROR(VLOOKUP(C414,SRA!B:T,18,0),"")</f>
        <v>4656.5600000000004</v>
      </c>
      <c r="I414" s="14">
        <f>IFERROR(VLOOKUP(C414,SRA!B:T,19,0),"")</f>
        <v>1993.92</v>
      </c>
      <c r="J414" s="14">
        <f>IFERROR(VLOOKUP(C414,FEVEREIRO!B:F,3,0),"")</f>
        <v>6980.21</v>
      </c>
      <c r="K414" s="14">
        <f t="shared" si="13"/>
        <v>2236.21</v>
      </c>
      <c r="L414" s="14">
        <f>IFERROR(VLOOKUP(C414,FEVEREIRO!B:H,7,0),"")</f>
        <v>4744</v>
      </c>
      <c r="M414" s="23" t="str">
        <f>IFERROR(VLOOKUP(C414,FÉRIAS!A:G,2,0),"")</f>
        <v/>
      </c>
    </row>
    <row r="415" spans="2:13">
      <c r="B415" s="22">
        <f t="shared" si="14"/>
        <v>407</v>
      </c>
      <c r="C415" s="22">
        <v>2996</v>
      </c>
      <c r="D415" s="36" t="str">
        <f>IFERROR(VLOOKUP(C415,SRA!B:C,2,0),"")</f>
        <v>LUCIANO BARROS COSTA</v>
      </c>
      <c r="E415" s="22" t="str">
        <f>IFERROR(VLOOKUP(C415,SRA!B:I,8,0),"")</f>
        <v>CLT</v>
      </c>
      <c r="F415" s="35" t="s">
        <v>607</v>
      </c>
      <c r="G415" s="22" t="str">
        <f>IFERROR(VLOOKUP(VLOOKUP(C415,SRA!B:F,5,0),FUNÇÃO!A:B,2,0),"")</f>
        <v>ANALISTA QUALI IN</v>
      </c>
      <c r="H415" s="14">
        <f>IFERROR(VLOOKUP(C415,SRA!B:T,18,0),"")</f>
        <v>4656.5600000000004</v>
      </c>
      <c r="I415" s="14">
        <f>IFERROR(VLOOKUP(C415,SRA!B:T,19,0),"")</f>
        <v>0</v>
      </c>
      <c r="J415" s="14">
        <f>IFERROR(VLOOKUP(C415,FEVEREIRO!B:F,3,0),"")</f>
        <v>4926.8599999999997</v>
      </c>
      <c r="K415" s="14">
        <f t="shared" si="13"/>
        <v>1932.7099999999996</v>
      </c>
      <c r="L415" s="14">
        <f>IFERROR(VLOOKUP(C415,FEVEREIRO!B:H,7,0),"")</f>
        <v>2994.15</v>
      </c>
      <c r="M415" s="23" t="str">
        <f>IFERROR(VLOOKUP(C415,FÉRIAS!A:G,2,0),"")</f>
        <v/>
      </c>
    </row>
    <row r="416" spans="2:13">
      <c r="B416" s="22">
        <f t="shared" si="14"/>
        <v>408</v>
      </c>
      <c r="C416" s="22">
        <v>2997</v>
      </c>
      <c r="D416" s="36" t="str">
        <f>IFERROR(VLOOKUP(C416,SRA!B:C,2,0),"")</f>
        <v>LUIZA BEATRIZ DE M SANTOS</v>
      </c>
      <c r="E416" s="22" t="str">
        <f>IFERROR(VLOOKUP(C416,SRA!B:I,8,0),"")</f>
        <v>CLT</v>
      </c>
      <c r="F416" s="35" t="s">
        <v>607</v>
      </c>
      <c r="G416" s="22" t="str">
        <f>IFERROR(VLOOKUP(VLOOKUP(C416,SRA!B:F,5,0),FUNÇÃO!A:B,2,0),"")</f>
        <v>ANALISTA QUALI IN</v>
      </c>
      <c r="H416" s="14">
        <f>IFERROR(VLOOKUP(C416,SRA!B:T,18,0),"")</f>
        <v>4656.5600000000004</v>
      </c>
      <c r="I416" s="14">
        <f>IFERROR(VLOOKUP(C416,SRA!B:T,19,0),"")</f>
        <v>0</v>
      </c>
      <c r="J416" s="14">
        <f>IFERROR(VLOOKUP(C416,FEVEREIRO!B:F,3,0),"")</f>
        <v>4859.9799999999996</v>
      </c>
      <c r="K416" s="14">
        <f t="shared" si="13"/>
        <v>932.96999999999935</v>
      </c>
      <c r="L416" s="14">
        <f>IFERROR(VLOOKUP(C416,FEVEREIRO!B:H,7,0),"")</f>
        <v>3927.01</v>
      </c>
      <c r="M416" s="23" t="str">
        <f>IFERROR(VLOOKUP(C416,FÉRIAS!A:G,2,0),"")</f>
        <v/>
      </c>
    </row>
    <row r="417" spans="2:13">
      <c r="B417" s="22">
        <f t="shared" si="14"/>
        <v>409</v>
      </c>
      <c r="C417" s="22">
        <v>2998</v>
      </c>
      <c r="D417" s="36" t="str">
        <f>IFERROR(VLOOKUP(C417,SRA!B:C,2,0),"")</f>
        <v>MIGUEL WILSON REGUEIRA RIBEIRO</v>
      </c>
      <c r="E417" s="22" t="str">
        <f>IFERROR(VLOOKUP(C417,SRA!B:I,8,0),"")</f>
        <v>CLT</v>
      </c>
      <c r="F417" s="35" t="s">
        <v>607</v>
      </c>
      <c r="G417" s="22" t="str">
        <f>IFERROR(VLOOKUP(VLOOKUP(C417,SRA!B:F,5,0),FUNÇÃO!A:B,2,0),"")</f>
        <v>ANALISTA QUALI IN</v>
      </c>
      <c r="H417" s="14">
        <f>IFERROR(VLOOKUP(C417,SRA!B:T,18,0),"")</f>
        <v>4656.5600000000004</v>
      </c>
      <c r="I417" s="14">
        <f>IFERROR(VLOOKUP(C417,SRA!B:T,19,0),"")</f>
        <v>5739.47</v>
      </c>
      <c r="J417" s="14">
        <f>IFERROR(VLOOKUP(C417,FEVEREIRO!B:F,3,0),"")</f>
        <v>10666.33</v>
      </c>
      <c r="K417" s="14">
        <f t="shared" si="13"/>
        <v>4006.0299999999997</v>
      </c>
      <c r="L417" s="14">
        <f>IFERROR(VLOOKUP(C417,FEVEREIRO!B:H,7,0),"")</f>
        <v>6660.3</v>
      </c>
      <c r="M417" s="23" t="str">
        <f>IFERROR(VLOOKUP(C417,FÉRIAS!A:G,2,0),"")</f>
        <v/>
      </c>
    </row>
    <row r="418" spans="2:13">
      <c r="B418" s="22">
        <f t="shared" si="14"/>
        <v>410</v>
      </c>
      <c r="C418" s="22">
        <v>3000</v>
      </c>
      <c r="D418" s="36" t="str">
        <f>IFERROR(VLOOKUP(C418,SRA!B:C,2,0),"")</f>
        <v>JOAO VITOR LIMA DA SILVA</v>
      </c>
      <c r="E418" s="22" t="str">
        <f>IFERROR(VLOOKUP(C418,SRA!B:I,8,0),"")</f>
        <v>CLT</v>
      </c>
      <c r="F418" s="35" t="s">
        <v>607</v>
      </c>
      <c r="G418" s="22" t="str">
        <f>IFERROR(VLOOKUP(VLOOKUP(C418,SRA!B:F,5,0),FUNÇÃO!A:B,2,0),"")</f>
        <v>TEC.EM QUALIDADE</v>
      </c>
      <c r="H418" s="14">
        <f>IFERROR(VLOOKUP(C418,SRA!B:T,18,0),"")</f>
        <v>1537.47</v>
      </c>
      <c r="I418" s="14">
        <f>IFERROR(VLOOKUP(C418,SRA!B:T,19,0),"")</f>
        <v>0</v>
      </c>
      <c r="J418" s="14">
        <f>IFERROR(VLOOKUP(C418,FEVEREIRO!B:F,3,0),"")</f>
        <v>1739.07</v>
      </c>
      <c r="K418" s="14">
        <f t="shared" si="13"/>
        <v>319.49999999999977</v>
      </c>
      <c r="L418" s="14">
        <f>IFERROR(VLOOKUP(C418,FEVEREIRO!B:H,7,0),"")</f>
        <v>1419.5700000000002</v>
      </c>
      <c r="M418" s="23" t="str">
        <f>IFERROR(VLOOKUP(C418,FÉRIAS!A:G,2,0),"")</f>
        <v/>
      </c>
    </row>
    <row r="419" spans="2:13">
      <c r="B419" s="22">
        <f t="shared" si="14"/>
        <v>411</v>
      </c>
      <c r="C419" s="22">
        <v>3003</v>
      </c>
      <c r="D419" s="36" t="str">
        <f>IFERROR(VLOOKUP(C419,SRA!B:C,2,0),"")</f>
        <v>CAETANO SILVA DIAS</v>
      </c>
      <c r="E419" s="22" t="str">
        <f>IFERROR(VLOOKUP(C419,SRA!B:I,8,0),"")</f>
        <v>CLT</v>
      </c>
      <c r="F419" s="35" t="s">
        <v>607</v>
      </c>
      <c r="G419" s="22" t="str">
        <f>IFERROR(VLOOKUP(VLOOKUP(C419,SRA!B:F,5,0),FUNÇÃO!A:B,2,0),"")</f>
        <v>ANALISTA CONTABIL</v>
      </c>
      <c r="H419" s="14">
        <f>IFERROR(VLOOKUP(C419,SRA!B:T,18,0),"")</f>
        <v>2675.02</v>
      </c>
      <c r="I419" s="14">
        <f>IFERROR(VLOOKUP(C419,SRA!B:T,19,0),"")</f>
        <v>0</v>
      </c>
      <c r="J419" s="14">
        <f>IFERROR(VLOOKUP(C419,FEVEREIRO!B:F,3,0),"")</f>
        <v>2675.02</v>
      </c>
      <c r="K419" s="14">
        <f t="shared" si="13"/>
        <v>508.53999999999996</v>
      </c>
      <c r="L419" s="14">
        <f>IFERROR(VLOOKUP(C419,FEVEREIRO!B:H,7,0),"")</f>
        <v>2166.48</v>
      </c>
      <c r="M419" s="23" t="str">
        <f>IFERROR(VLOOKUP(C419,FÉRIAS!A:G,2,0),"")</f>
        <v/>
      </c>
    </row>
    <row r="420" spans="2:13">
      <c r="B420" s="22">
        <f t="shared" si="14"/>
        <v>412</v>
      </c>
      <c r="C420" s="22">
        <v>3004</v>
      </c>
      <c r="D420" s="36" t="str">
        <f>IFERROR(VLOOKUP(C420,SRA!B:C,2,0),"")</f>
        <v>ITHALO IGOR DANTAS E SILVA</v>
      </c>
      <c r="E420" s="22" t="str">
        <f>IFERROR(VLOOKUP(C420,SRA!B:I,8,0),"")</f>
        <v>CLT</v>
      </c>
      <c r="F420" s="35" t="s">
        <v>607</v>
      </c>
      <c r="G420" s="22" t="str">
        <f>IFERROR(VLOOKUP(VLOOKUP(C420,SRA!B:F,5,0),FUNÇÃO!A:B,2,0),"")</f>
        <v>ANALISTA CONTABIL</v>
      </c>
      <c r="H420" s="14">
        <f>IFERROR(VLOOKUP(C420,SRA!B:T,18,0),"")</f>
        <v>2675.02</v>
      </c>
      <c r="I420" s="14">
        <f>IFERROR(VLOOKUP(C420,SRA!B:T,19,0),"")</f>
        <v>708.95</v>
      </c>
      <c r="J420" s="14">
        <f>IFERROR(VLOOKUP(C420,FEVEREIRO!B:F,3,0),"")</f>
        <v>3400.79</v>
      </c>
      <c r="K420" s="14">
        <f t="shared" si="13"/>
        <v>443.10999999999967</v>
      </c>
      <c r="L420" s="14">
        <f>IFERROR(VLOOKUP(C420,FEVEREIRO!B:H,7,0),"")</f>
        <v>2957.6800000000003</v>
      </c>
      <c r="M420" s="23" t="str">
        <f>IFERROR(VLOOKUP(C420,FÉRIAS!A:G,2,0),"")</f>
        <v/>
      </c>
    </row>
    <row r="421" spans="2:13">
      <c r="B421" s="22">
        <f t="shared" si="14"/>
        <v>413</v>
      </c>
      <c r="C421" s="22">
        <v>3012</v>
      </c>
      <c r="D421" s="36" t="str">
        <f>IFERROR(VLOOKUP(C421,SRA!B:C,2,0),"")</f>
        <v>ESTELA FELIPE DE OLIVEIRA</v>
      </c>
      <c r="E421" s="22" t="str">
        <f>IFERROR(VLOOKUP(C421,SRA!B:I,8,0),"")</f>
        <v>CLT</v>
      </c>
      <c r="F421" s="35" t="s">
        <v>607</v>
      </c>
      <c r="G421" s="22" t="str">
        <f>IFERROR(VLOOKUP(VLOOKUP(C421,SRA!B:F,5,0),FUNÇÃO!A:B,2,0),"")</f>
        <v>TEC.EM QUALIDADE</v>
      </c>
      <c r="H421" s="14">
        <f>IFERROR(VLOOKUP(C421,SRA!B:T,18,0),"")</f>
        <v>1537.47</v>
      </c>
      <c r="I421" s="14">
        <f>IFERROR(VLOOKUP(C421,SRA!B:T,19,0),"")</f>
        <v>0</v>
      </c>
      <c r="J421" s="14">
        <f>IFERROR(VLOOKUP(C421,FEVEREIRO!B:F,3,0),"")</f>
        <v>1537.47</v>
      </c>
      <c r="K421" s="14">
        <f t="shared" si="13"/>
        <v>253.56000000000017</v>
      </c>
      <c r="L421" s="14">
        <f>IFERROR(VLOOKUP(C421,FEVEREIRO!B:H,7,0),"")</f>
        <v>1283.9099999999999</v>
      </c>
      <c r="M421" s="23" t="str">
        <f>IFERROR(VLOOKUP(C421,FÉRIAS!A:G,2,0),"")</f>
        <v/>
      </c>
    </row>
    <row r="422" spans="2:13">
      <c r="B422" s="22">
        <f t="shared" si="14"/>
        <v>414</v>
      </c>
      <c r="C422" s="22">
        <v>3015</v>
      </c>
      <c r="D422" s="36" t="str">
        <f>IFERROR(VLOOKUP(C422,SRA!B:C,2,0),"")</f>
        <v>MARIA DANIELLE DE SOUZA SANTOS</v>
      </c>
      <c r="E422" s="22" t="str">
        <f>IFERROR(VLOOKUP(C422,SRA!B:I,8,0),"")</f>
        <v>CLT</v>
      </c>
      <c r="F422" s="35" t="s">
        <v>608</v>
      </c>
      <c r="G422" s="22" t="str">
        <f>IFERROR(VLOOKUP(VLOOKUP(C422,SRA!B:F,5,0),FUNÇÃO!A:B,2,0),"")</f>
        <v>TEC.EM QUALIDADE</v>
      </c>
      <c r="H422" s="14">
        <f>IFERROR(VLOOKUP(C422,SRA!B:T,18,0),"")</f>
        <v>1537.47</v>
      </c>
      <c r="I422" s="14">
        <f>IFERROR(VLOOKUP(C422,SRA!B:T,19,0),"")</f>
        <v>0</v>
      </c>
      <c r="J422" s="14">
        <f>IFERROR(VLOOKUP(C422,FEVEREIRO!B:F,3,0),"")</f>
        <v>1537.47</v>
      </c>
      <c r="K422" s="14">
        <f t="shared" si="13"/>
        <v>253.10000000000014</v>
      </c>
      <c r="L422" s="14">
        <f>IFERROR(VLOOKUP(C422,FEVEREIRO!B:H,7,0),"")</f>
        <v>1284.3699999999999</v>
      </c>
      <c r="M422" s="23" t="str">
        <f>IFERROR(VLOOKUP(C422,FÉRIAS!A:G,2,0),"")</f>
        <v/>
      </c>
    </row>
    <row r="423" spans="2:13">
      <c r="B423" s="22">
        <f t="shared" si="14"/>
        <v>415</v>
      </c>
      <c r="C423" s="22">
        <v>3016</v>
      </c>
      <c r="D423" s="36" t="str">
        <f>IFERROR(VLOOKUP(C423,SRA!B:C,2,0),"")</f>
        <v>MARIANA SILVA MONTEIRO</v>
      </c>
      <c r="E423" s="22" t="str">
        <f>IFERROR(VLOOKUP(C423,SRA!B:I,8,0),"")</f>
        <v>CLT</v>
      </c>
      <c r="F423" s="35" t="s">
        <v>607</v>
      </c>
      <c r="G423" s="22" t="str">
        <f>IFERROR(VLOOKUP(VLOOKUP(C423,SRA!B:F,5,0),FUNÇÃO!A:B,2,0),"")</f>
        <v>TEC.EM QUALIDADE</v>
      </c>
      <c r="H423" s="14">
        <f>IFERROR(VLOOKUP(C423,SRA!B:T,18,0),"")</f>
        <v>1537.47</v>
      </c>
      <c r="I423" s="14">
        <f>IFERROR(VLOOKUP(C423,SRA!B:T,19,0),"")</f>
        <v>0</v>
      </c>
      <c r="J423" s="14">
        <f>IFERROR(VLOOKUP(C423,FEVEREIRO!B:F,3,0),"")</f>
        <v>1807.77</v>
      </c>
      <c r="K423" s="14">
        <f t="shared" si="13"/>
        <v>705.82999999999993</v>
      </c>
      <c r="L423" s="14">
        <f>IFERROR(VLOOKUP(C423,FEVEREIRO!B:H,7,0),"")</f>
        <v>1101.94</v>
      </c>
      <c r="M423" s="23" t="str">
        <f>IFERROR(VLOOKUP(C423,FÉRIAS!A:G,2,0),"")</f>
        <v/>
      </c>
    </row>
    <row r="424" spans="2:13">
      <c r="B424" s="22">
        <f t="shared" si="14"/>
        <v>416</v>
      </c>
      <c r="C424" s="22">
        <v>3019</v>
      </c>
      <c r="D424" s="36" t="str">
        <f>IFERROR(VLOOKUP(C424,SRA!B:C,2,0),"")</f>
        <v>SUIANNE P PASSOS B MONTEIRO</v>
      </c>
      <c r="E424" s="22" t="str">
        <f>IFERROR(VLOOKUP(C424,SRA!B:I,8,0),"")</f>
        <v>CLT</v>
      </c>
      <c r="F424" s="35" t="s">
        <v>607</v>
      </c>
      <c r="G424" s="22" t="str">
        <f>IFERROR(VLOOKUP(VLOOKUP(C424,SRA!B:F,5,0),FUNÇÃO!A:B,2,0),"")</f>
        <v>TEC.EM QUALIDADE</v>
      </c>
      <c r="H424" s="14">
        <f>IFERROR(VLOOKUP(C424,SRA!B:T,18,0),"")</f>
        <v>1537.47</v>
      </c>
      <c r="I424" s="14">
        <f>IFERROR(VLOOKUP(C424,SRA!B:T,19,0),"")</f>
        <v>0</v>
      </c>
      <c r="J424" s="14">
        <f>IFERROR(VLOOKUP(C424,FEVEREIRO!B:F,3,0),"")</f>
        <v>2078.0700000000002</v>
      </c>
      <c r="K424" s="14">
        <f t="shared" si="13"/>
        <v>159.77000000000021</v>
      </c>
      <c r="L424" s="14">
        <f>IFERROR(VLOOKUP(C424,FEVEREIRO!B:H,7,0),"")</f>
        <v>1918.3</v>
      </c>
      <c r="M424" s="23" t="str">
        <f>IFERROR(VLOOKUP(C424,FÉRIAS!A:G,2,0),"")</f>
        <v/>
      </c>
    </row>
    <row r="425" spans="2:13">
      <c r="B425" s="22">
        <f t="shared" si="14"/>
        <v>417</v>
      </c>
      <c r="C425" s="22">
        <v>3020</v>
      </c>
      <c r="D425" s="36" t="str">
        <f>IFERROR(VLOOKUP(C425,SRA!B:C,2,0),"")</f>
        <v>GIVANICE MARIA MACHADO</v>
      </c>
      <c r="E425" s="22" t="str">
        <f>IFERROR(VLOOKUP(C425,SRA!B:I,8,0),"")</f>
        <v>CLT</v>
      </c>
      <c r="F425" s="35" t="s">
        <v>607</v>
      </c>
      <c r="G425" s="22" t="str">
        <f>IFERROR(VLOOKUP(VLOOKUP(C425,SRA!B:F,5,0),FUNÇÃO!A:B,2,0),"")</f>
        <v>TEC. EM ADM. E FI</v>
      </c>
      <c r="H425" s="14">
        <f>IFERROR(VLOOKUP(C425,SRA!B:T,18,0),"")</f>
        <v>1537.47</v>
      </c>
      <c r="I425" s="14">
        <f>IFERROR(VLOOKUP(C425,SRA!B:T,19,0),"")</f>
        <v>0</v>
      </c>
      <c r="J425" s="14">
        <f>IFERROR(VLOOKUP(C425,FEVEREIRO!B:F,3,0),"")</f>
        <v>1537.47</v>
      </c>
      <c r="K425" s="14">
        <f t="shared" si="13"/>
        <v>201.83999999999992</v>
      </c>
      <c r="L425" s="14">
        <f>IFERROR(VLOOKUP(C425,FEVEREIRO!B:H,7,0),"")</f>
        <v>1335.63</v>
      </c>
      <c r="M425" s="23" t="str">
        <f>IFERROR(VLOOKUP(C425,FÉRIAS!A:G,2,0),"")</f>
        <v/>
      </c>
    </row>
    <row r="426" spans="2:13">
      <c r="B426" s="22">
        <f t="shared" si="14"/>
        <v>418</v>
      </c>
      <c r="C426" s="22">
        <v>3023</v>
      </c>
      <c r="D426" s="36" t="str">
        <f>IFERROR(VLOOKUP(C426,SRA!B:C,2,0),"")</f>
        <v>SERGIO ARAUJO DE OLIVEIRA</v>
      </c>
      <c r="E426" s="22" t="str">
        <f>IFERROR(VLOOKUP(C426,SRA!B:I,8,0),"")</f>
        <v>CLT</v>
      </c>
      <c r="F426" s="35" t="s">
        <v>607</v>
      </c>
      <c r="G426" s="22" t="str">
        <f>IFERROR(VLOOKUP(VLOOKUP(C426,SRA!B:F,5,0),FUNÇÃO!A:B,2,0),"")</f>
        <v>ANA ASS FARMACEUT</v>
      </c>
      <c r="H426" s="14">
        <f>IFERROR(VLOOKUP(C426,SRA!B:T,18,0),"")</f>
        <v>3414.1</v>
      </c>
      <c r="I426" s="14">
        <f>IFERROR(VLOOKUP(C426,SRA!B:T,19,0),"")</f>
        <v>0</v>
      </c>
      <c r="J426" s="14">
        <f>IFERROR(VLOOKUP(C426,FEVEREIRO!B:F,3,0),"")</f>
        <v>3414.1</v>
      </c>
      <c r="K426" s="14">
        <f t="shared" si="13"/>
        <v>506.25</v>
      </c>
      <c r="L426" s="14">
        <f>IFERROR(VLOOKUP(C426,FEVEREIRO!B:H,7,0),"")</f>
        <v>2907.85</v>
      </c>
      <c r="M426" s="23" t="str">
        <f>IFERROR(VLOOKUP(C426,FÉRIAS!A:G,2,0),"")</f>
        <v/>
      </c>
    </row>
    <row r="427" spans="2:13">
      <c r="B427" s="22">
        <f t="shared" si="14"/>
        <v>419</v>
      </c>
      <c r="C427" s="22">
        <v>3025</v>
      </c>
      <c r="D427" s="36" t="str">
        <f>IFERROR(VLOOKUP(C427,SRA!B:C,2,0),"")</f>
        <v>MARIANA KAROLYNE G DE SOUZA</v>
      </c>
      <c r="E427" s="22" t="str">
        <f>IFERROR(VLOOKUP(C427,SRA!B:I,8,0),"")</f>
        <v>CLT</v>
      </c>
      <c r="F427" s="35" t="s">
        <v>607</v>
      </c>
      <c r="G427" s="22" t="str">
        <f>IFERROR(VLOOKUP(VLOOKUP(C427,SRA!B:F,5,0),FUNÇÃO!A:B,2,0),"")</f>
        <v>ANA ASS FARMACEUT</v>
      </c>
      <c r="H427" s="14">
        <f>IFERROR(VLOOKUP(C427,SRA!B:T,18,0),"")</f>
        <v>3414.1</v>
      </c>
      <c r="I427" s="14">
        <f>IFERROR(VLOOKUP(C427,SRA!B:T,19,0),"")</f>
        <v>0</v>
      </c>
      <c r="J427" s="14">
        <f>IFERROR(VLOOKUP(C427,FEVEREIRO!B:F,3,0),"")</f>
        <v>3684.4</v>
      </c>
      <c r="K427" s="14">
        <f t="shared" si="13"/>
        <v>1589.46</v>
      </c>
      <c r="L427" s="14">
        <f>IFERROR(VLOOKUP(C427,FEVEREIRO!B:H,7,0),"")</f>
        <v>2094.94</v>
      </c>
      <c r="M427" s="23" t="str">
        <f>IFERROR(VLOOKUP(C427,FÉRIAS!A:G,2,0),"")</f>
        <v/>
      </c>
    </row>
    <row r="428" spans="2:13">
      <c r="B428" s="22">
        <f t="shared" si="14"/>
        <v>420</v>
      </c>
      <c r="C428" s="22">
        <v>3027</v>
      </c>
      <c r="D428" s="36" t="str">
        <f>IFERROR(VLOOKUP(C428,SRA!B:C,2,0),"")</f>
        <v>MARILIA MILENA R PIRES</v>
      </c>
      <c r="E428" s="22" t="str">
        <f>IFERROR(VLOOKUP(C428,SRA!B:I,8,0),"")</f>
        <v>CLT</v>
      </c>
      <c r="F428" s="35" t="s">
        <v>607</v>
      </c>
      <c r="G428" s="22" t="str">
        <f>IFERROR(VLOOKUP(VLOOKUP(C428,SRA!B:F,5,0),FUNÇÃO!A:B,2,0),"")</f>
        <v>ANA ASS FARMACEUT</v>
      </c>
      <c r="H428" s="14">
        <f>IFERROR(VLOOKUP(C428,SRA!B:T,18,0),"")</f>
        <v>3414.1</v>
      </c>
      <c r="I428" s="14">
        <f>IFERROR(VLOOKUP(C428,SRA!B:T,19,0),"")</f>
        <v>0</v>
      </c>
      <c r="J428" s="14">
        <f>IFERROR(VLOOKUP(C428,FEVEREIRO!B:F,3,0),"")</f>
        <v>3646.47</v>
      </c>
      <c r="K428" s="14">
        <f t="shared" si="13"/>
        <v>975.12999999999965</v>
      </c>
      <c r="L428" s="14">
        <f>IFERROR(VLOOKUP(C428,FEVEREIRO!B:H,7,0),"")</f>
        <v>2671.34</v>
      </c>
      <c r="M428" s="23" t="str">
        <f>IFERROR(VLOOKUP(C428,FÉRIAS!A:G,2,0),"")</f>
        <v/>
      </c>
    </row>
    <row r="429" spans="2:13">
      <c r="B429" s="22">
        <f t="shared" si="14"/>
        <v>421</v>
      </c>
      <c r="C429" s="22">
        <v>3028</v>
      </c>
      <c r="D429" s="36" t="str">
        <f>IFERROR(VLOOKUP(C429,SRA!B:C,2,0),"")</f>
        <v>KATIA RAQUEL DE A OLIVEIRA</v>
      </c>
      <c r="E429" s="22" t="str">
        <f>IFERROR(VLOOKUP(C429,SRA!B:I,8,0),"")</f>
        <v>CLT</v>
      </c>
      <c r="F429" s="35" t="s">
        <v>607</v>
      </c>
      <c r="G429" s="22" t="str">
        <f>IFERROR(VLOOKUP(VLOOKUP(C429,SRA!B:F,5,0),FUNÇÃO!A:B,2,0),"")</f>
        <v>ANALISTA QUALI IN</v>
      </c>
      <c r="H429" s="14">
        <f>IFERROR(VLOOKUP(C429,SRA!B:T,18,0),"")</f>
        <v>4656.5600000000004</v>
      </c>
      <c r="I429" s="14">
        <f>IFERROR(VLOOKUP(C429,SRA!B:T,19,0),"")</f>
        <v>1993.92</v>
      </c>
      <c r="J429" s="14">
        <f>IFERROR(VLOOKUP(C429,FEVEREIRO!B:F,3,0),"")</f>
        <v>6920.78</v>
      </c>
      <c r="K429" s="14">
        <f t="shared" si="13"/>
        <v>2586.17</v>
      </c>
      <c r="L429" s="14">
        <f>IFERROR(VLOOKUP(C429,FEVEREIRO!B:H,7,0),"")</f>
        <v>4334.6099999999997</v>
      </c>
      <c r="M429" s="23" t="str">
        <f>IFERROR(VLOOKUP(C429,FÉRIAS!A:G,2,0),"")</f>
        <v/>
      </c>
    </row>
    <row r="430" spans="2:13">
      <c r="B430" s="22">
        <f t="shared" si="14"/>
        <v>422</v>
      </c>
      <c r="C430" s="22">
        <v>3029</v>
      </c>
      <c r="D430" s="36" t="str">
        <f>IFERROR(VLOOKUP(C430,SRA!B:C,2,0),"")</f>
        <v>RISOALDO DUARTE DA S JUNIOR</v>
      </c>
      <c r="E430" s="22" t="str">
        <f>IFERROR(VLOOKUP(C430,SRA!B:I,8,0),"")</f>
        <v>CLT</v>
      </c>
      <c r="F430" s="35" t="s">
        <v>607</v>
      </c>
      <c r="G430" s="22" t="str">
        <f>IFERROR(VLOOKUP(VLOOKUP(C430,SRA!B:F,5,0),FUNÇÃO!A:B,2,0),"")</f>
        <v>ANA ASS FARMACEUT</v>
      </c>
      <c r="H430" s="14">
        <f>IFERROR(VLOOKUP(C430,SRA!B:T,18,0),"")</f>
        <v>3414.1</v>
      </c>
      <c r="I430" s="14">
        <f>IFERROR(VLOOKUP(C430,SRA!B:T,19,0),"")</f>
        <v>0</v>
      </c>
      <c r="J430" s="14">
        <f>IFERROR(VLOOKUP(C430,FEVEREIRO!B:F,3,0),"")</f>
        <v>3414.1</v>
      </c>
      <c r="K430" s="14">
        <f t="shared" si="13"/>
        <v>465.23</v>
      </c>
      <c r="L430" s="14">
        <f>IFERROR(VLOOKUP(C430,FEVEREIRO!B:H,7,0),"")</f>
        <v>2948.87</v>
      </c>
      <c r="M430" s="23" t="str">
        <f>IFERROR(VLOOKUP(C430,FÉRIAS!A:G,2,0),"")</f>
        <v/>
      </c>
    </row>
    <row r="431" spans="2:13">
      <c r="B431" s="22">
        <f t="shared" si="14"/>
        <v>423</v>
      </c>
      <c r="C431" s="22">
        <v>3031</v>
      </c>
      <c r="D431" s="36" t="str">
        <f>IFERROR(VLOOKUP(C431,SRA!B:C,2,0),"")</f>
        <v>DENNYS LAPENDA FAGUNDES</v>
      </c>
      <c r="E431" s="22" t="str">
        <f>IFERROR(VLOOKUP(C431,SRA!B:I,8,0),"")</f>
        <v>CLT</v>
      </c>
      <c r="F431" s="35" t="s">
        <v>607</v>
      </c>
      <c r="G431" s="22" t="str">
        <f>IFERROR(VLOOKUP(VLOOKUP(C431,SRA!B:F,5,0),FUNÇÃO!A:B,2,0),"")</f>
        <v>MEDICO DO TRABALH</v>
      </c>
      <c r="H431" s="14">
        <f>IFERROR(VLOOKUP(C431,SRA!B:T,18,0),"")</f>
        <v>5296.42</v>
      </c>
      <c r="I431" s="14">
        <f>IFERROR(VLOOKUP(C431,SRA!B:T,19,0),"")</f>
        <v>0</v>
      </c>
      <c r="J431" s="14">
        <f>IFERROR(VLOOKUP(C431,FEVEREIRO!B:F,3,0),"")</f>
        <v>6186.73</v>
      </c>
      <c r="K431" s="14">
        <f t="shared" si="13"/>
        <v>1303.3399999999992</v>
      </c>
      <c r="L431" s="14">
        <f>IFERROR(VLOOKUP(C431,FEVEREIRO!B:H,7,0),"")</f>
        <v>4883.3900000000003</v>
      </c>
      <c r="M431" s="23" t="str">
        <f>IFERROR(VLOOKUP(C431,FÉRIAS!A:G,2,0),"")</f>
        <v/>
      </c>
    </row>
    <row r="432" spans="2:13">
      <c r="B432" s="22">
        <f t="shared" si="14"/>
        <v>424</v>
      </c>
      <c r="C432" s="22">
        <v>3032</v>
      </c>
      <c r="D432" s="36" t="str">
        <f>IFERROR(VLOOKUP(C432,SRA!B:C,2,0),"")</f>
        <v>KELEN CRISTINA DE AL F E SILVA</v>
      </c>
      <c r="E432" s="22" t="str">
        <f>IFERROR(VLOOKUP(C432,SRA!B:I,8,0),"")</f>
        <v>CLT</v>
      </c>
      <c r="F432" s="35" t="s">
        <v>607</v>
      </c>
      <c r="G432" s="22" t="str">
        <f>IFERROR(VLOOKUP(VLOOKUP(C432,SRA!B:F,5,0),FUNÇÃO!A:B,2,0),"")</f>
        <v>ANA ASS FARMACEUT</v>
      </c>
      <c r="H432" s="14">
        <f>IFERROR(VLOOKUP(C432,SRA!B:T,18,0),"")</f>
        <v>3414.1</v>
      </c>
      <c r="I432" s="14">
        <f>IFERROR(VLOOKUP(C432,SRA!B:T,19,0),"")</f>
        <v>0</v>
      </c>
      <c r="J432" s="14">
        <f>IFERROR(VLOOKUP(C432,FEVEREIRO!B:F,3,0),"")</f>
        <v>3414.1</v>
      </c>
      <c r="K432" s="14">
        <f t="shared" si="13"/>
        <v>441.27</v>
      </c>
      <c r="L432" s="14">
        <f>IFERROR(VLOOKUP(C432,FEVEREIRO!B:H,7,0),"")</f>
        <v>2972.83</v>
      </c>
      <c r="M432" s="23" t="str">
        <f>IFERROR(VLOOKUP(C432,FÉRIAS!A:G,2,0),"")</f>
        <v/>
      </c>
    </row>
    <row r="433" spans="2:13">
      <c r="B433" s="22">
        <f t="shared" si="14"/>
        <v>425</v>
      </c>
      <c r="C433" s="22">
        <v>3036</v>
      </c>
      <c r="D433" s="36" t="str">
        <f>IFERROR(VLOOKUP(C433,SRA!B:C,2,0),"")</f>
        <v>CECILIA REGINA DO N S CABRAL</v>
      </c>
      <c r="E433" s="22" t="str">
        <f>IFERROR(VLOOKUP(C433,SRA!B:I,8,0),"")</f>
        <v>CLT</v>
      </c>
      <c r="F433" s="35" t="s">
        <v>607</v>
      </c>
      <c r="G433" s="22" t="str">
        <f>IFERROR(VLOOKUP(VLOOKUP(C433,SRA!B:F,5,0),FUNÇÃO!A:B,2,0),"")</f>
        <v>TEC.EM QUALIDADE</v>
      </c>
      <c r="H433" s="14">
        <f>IFERROR(VLOOKUP(C433,SRA!B:T,18,0),"")</f>
        <v>1537.47</v>
      </c>
      <c r="I433" s="14">
        <f>IFERROR(VLOOKUP(C433,SRA!B:T,19,0),"")</f>
        <v>0</v>
      </c>
      <c r="J433" s="14">
        <f>IFERROR(VLOOKUP(C433,FEVEREIRO!B:F,3,0),"")</f>
        <v>2027.22</v>
      </c>
      <c r="K433" s="14">
        <f t="shared" si="13"/>
        <v>201.59999999999991</v>
      </c>
      <c r="L433" s="14">
        <f>IFERROR(VLOOKUP(C433,FEVEREIRO!B:H,7,0),"")</f>
        <v>1825.6200000000001</v>
      </c>
      <c r="M433" s="23" t="str">
        <f>IFERROR(VLOOKUP(C433,FÉRIAS!A:G,2,0),"")</f>
        <v/>
      </c>
    </row>
    <row r="434" spans="2:13">
      <c r="B434" s="22">
        <f t="shared" si="14"/>
        <v>426</v>
      </c>
      <c r="C434" s="22">
        <v>3037</v>
      </c>
      <c r="D434" s="36" t="str">
        <f>IFERROR(VLOOKUP(C434,SRA!B:C,2,0),"")</f>
        <v>JADON JORGE OLIVEIRA DA SILVA</v>
      </c>
      <c r="E434" s="22" t="str">
        <f>IFERROR(VLOOKUP(C434,SRA!B:I,8,0),"")</f>
        <v>CLT</v>
      </c>
      <c r="F434" s="35" t="s">
        <v>607</v>
      </c>
      <c r="G434" s="22" t="str">
        <f>IFERROR(VLOOKUP(VLOOKUP(C434,SRA!B:F,5,0),FUNÇÃO!A:B,2,0),"")</f>
        <v>AUX. LABORATORIO</v>
      </c>
      <c r="H434" s="14">
        <f>IFERROR(VLOOKUP(C434,SRA!B:T,18,0),"")</f>
        <v>1048.8800000000001</v>
      </c>
      <c r="I434" s="14">
        <f>IFERROR(VLOOKUP(C434,SRA!B:T,19,0),"")</f>
        <v>0</v>
      </c>
      <c r="J434" s="14">
        <f>IFERROR(VLOOKUP(C434,FEVEREIRO!B:F,3,0),"")</f>
        <v>1523.86</v>
      </c>
      <c r="K434" s="14">
        <f t="shared" si="13"/>
        <v>253.13999999999987</v>
      </c>
      <c r="L434" s="14">
        <f>IFERROR(VLOOKUP(C434,FEVEREIRO!B:H,7,0),"")</f>
        <v>1270.72</v>
      </c>
      <c r="M434" s="23" t="str">
        <f>IFERROR(VLOOKUP(C434,FÉRIAS!A:G,2,0),"")</f>
        <v/>
      </c>
    </row>
    <row r="435" spans="2:13">
      <c r="B435" s="22">
        <f t="shared" si="14"/>
        <v>427</v>
      </c>
      <c r="C435" s="22">
        <v>3039</v>
      </c>
      <c r="D435" s="36" t="str">
        <f>IFERROR(VLOOKUP(C435,SRA!B:C,2,0),"")</f>
        <v>CARLOS FREDERICO DOS SANTOS</v>
      </c>
      <c r="E435" s="22" t="str">
        <f>IFERROR(VLOOKUP(C435,SRA!B:I,8,0),"")</f>
        <v>CLT</v>
      </c>
      <c r="F435" s="35" t="s">
        <v>607</v>
      </c>
      <c r="G435" s="22" t="str">
        <f>IFERROR(VLOOKUP(VLOOKUP(C435,SRA!B:F,5,0),FUNÇÃO!A:B,2,0),"")</f>
        <v>TEC. EM OPTICA</v>
      </c>
      <c r="H435" s="14">
        <f>IFERROR(VLOOKUP(C435,SRA!B:T,18,0),"")</f>
        <v>1537.47</v>
      </c>
      <c r="I435" s="14">
        <f>IFERROR(VLOOKUP(C435,SRA!B:T,19,0),"")</f>
        <v>0</v>
      </c>
      <c r="J435" s="14">
        <f>IFERROR(VLOOKUP(C435,FEVEREIRO!B:F,3,0),"")</f>
        <v>1807.77</v>
      </c>
      <c r="K435" s="14">
        <f t="shared" si="13"/>
        <v>680.73</v>
      </c>
      <c r="L435" s="14">
        <f>IFERROR(VLOOKUP(C435,FEVEREIRO!B:H,7,0),"")</f>
        <v>1127.04</v>
      </c>
      <c r="M435" s="23" t="str">
        <f>IFERROR(VLOOKUP(C435,FÉRIAS!A:G,2,0),"")</f>
        <v/>
      </c>
    </row>
    <row r="436" spans="2:13">
      <c r="B436" s="22">
        <f t="shared" si="14"/>
        <v>428</v>
      </c>
      <c r="C436" s="22">
        <v>3040</v>
      </c>
      <c r="D436" s="36" t="str">
        <f>IFERROR(VLOOKUP(C436,SRA!B:C,2,0),"")</f>
        <v>LORENA ESTHER L M CAVALCANTI</v>
      </c>
      <c r="E436" s="22" t="str">
        <f>IFERROR(VLOOKUP(C436,SRA!B:I,8,0),"")</f>
        <v>CLT</v>
      </c>
      <c r="F436" s="35" t="s">
        <v>607</v>
      </c>
      <c r="G436" s="22" t="str">
        <f>IFERROR(VLOOKUP(VLOOKUP(C436,SRA!B:F,5,0),FUNÇÃO!A:B,2,0),"")</f>
        <v>TEC. EM OPTICA</v>
      </c>
      <c r="H436" s="14">
        <f>IFERROR(VLOOKUP(C436,SRA!B:T,18,0),"")</f>
        <v>1537.47</v>
      </c>
      <c r="I436" s="14">
        <f>IFERROR(VLOOKUP(C436,SRA!B:T,19,0),"")</f>
        <v>0</v>
      </c>
      <c r="J436" s="14">
        <f>IFERROR(VLOOKUP(C436,FEVEREIRO!B:F,3,0),"")</f>
        <v>1807.77</v>
      </c>
      <c r="K436" s="14">
        <f t="shared" si="13"/>
        <v>768.27</v>
      </c>
      <c r="L436" s="14">
        <f>IFERROR(VLOOKUP(C436,FEVEREIRO!B:H,7,0),"")</f>
        <v>1039.5</v>
      </c>
      <c r="M436" s="23" t="str">
        <f>IFERROR(VLOOKUP(C436,FÉRIAS!A:G,2,0),"")</f>
        <v/>
      </c>
    </row>
    <row r="437" spans="2:13">
      <c r="B437" s="22">
        <f t="shared" si="14"/>
        <v>429</v>
      </c>
      <c r="C437" s="22">
        <v>3044</v>
      </c>
      <c r="D437" s="36" t="str">
        <f>IFERROR(VLOOKUP(C437,SRA!B:C,2,0),"")</f>
        <v>THIANE NASCIMENTO PAIXAO</v>
      </c>
      <c r="E437" s="22" t="str">
        <f>IFERROR(VLOOKUP(C437,SRA!B:I,8,0),"")</f>
        <v>CLT</v>
      </c>
      <c r="F437" s="35" t="s">
        <v>607</v>
      </c>
      <c r="G437" s="22" t="str">
        <f>IFERROR(VLOOKUP(VLOOKUP(C437,SRA!B:F,5,0),FUNÇÃO!A:B,2,0),"")</f>
        <v>ANA ASS FARMACEUT</v>
      </c>
      <c r="H437" s="14">
        <f>IFERROR(VLOOKUP(C437,SRA!B:T,18,0),"")</f>
        <v>3414.1</v>
      </c>
      <c r="I437" s="14">
        <f>IFERROR(VLOOKUP(C437,SRA!B:T,19,0),"")</f>
        <v>0</v>
      </c>
      <c r="J437" s="14">
        <f>IFERROR(VLOOKUP(C437,FEVEREIRO!B:F,3,0),"")</f>
        <v>3414.1</v>
      </c>
      <c r="K437" s="14">
        <f t="shared" si="13"/>
        <v>494.66999999999962</v>
      </c>
      <c r="L437" s="14">
        <f>IFERROR(VLOOKUP(C437,FEVEREIRO!B:H,7,0),"")</f>
        <v>2919.4300000000003</v>
      </c>
      <c r="M437" s="23" t="str">
        <f>IFERROR(VLOOKUP(C437,FÉRIAS!A:G,2,0),"")</f>
        <v/>
      </c>
    </row>
    <row r="438" spans="2:13">
      <c r="B438" s="22">
        <f t="shared" si="14"/>
        <v>430</v>
      </c>
      <c r="C438" s="22">
        <v>3045</v>
      </c>
      <c r="D438" s="36" t="str">
        <f>IFERROR(VLOOKUP(C438,SRA!B:C,2,0),"")</f>
        <v>ANDRE VICTOR RODRIGUES FONSECA</v>
      </c>
      <c r="E438" s="22" t="str">
        <f>IFERROR(VLOOKUP(C438,SRA!B:I,8,0),"")</f>
        <v>CLT</v>
      </c>
      <c r="F438" s="35" t="s">
        <v>607</v>
      </c>
      <c r="G438" s="22" t="str">
        <f>IFERROR(VLOOKUP(VLOOKUP(C438,SRA!B:F,5,0),FUNÇÃO!A:B,2,0),"")</f>
        <v>ANA ASS FARMACEUT</v>
      </c>
      <c r="H438" s="14">
        <f>IFERROR(VLOOKUP(C438,SRA!B:T,18,0),"")</f>
        <v>3414.1</v>
      </c>
      <c r="I438" s="14">
        <f>IFERROR(VLOOKUP(C438,SRA!B:T,19,0),"")</f>
        <v>0</v>
      </c>
      <c r="J438" s="14">
        <f>IFERROR(VLOOKUP(C438,FEVEREIRO!B:F,3,0),"")</f>
        <v>3684.4</v>
      </c>
      <c r="K438" s="14">
        <f t="shared" si="13"/>
        <v>1456.0500000000002</v>
      </c>
      <c r="L438" s="14">
        <f>IFERROR(VLOOKUP(C438,FEVEREIRO!B:H,7,0),"")</f>
        <v>2228.35</v>
      </c>
      <c r="M438" s="23" t="str">
        <f>IFERROR(VLOOKUP(C438,FÉRIAS!A:G,2,0),"")</f>
        <v/>
      </c>
    </row>
    <row r="439" spans="2:13">
      <c r="B439" s="22">
        <f t="shared" si="14"/>
        <v>431</v>
      </c>
      <c r="C439" s="22">
        <v>3046</v>
      </c>
      <c r="D439" s="36" t="str">
        <f>IFERROR(VLOOKUP(C439,SRA!B:C,2,0),"")</f>
        <v>RONALDO GOMINHO BISPO FILHO</v>
      </c>
      <c r="E439" s="22" t="str">
        <f>IFERROR(VLOOKUP(C439,SRA!B:I,8,0),"")</f>
        <v>CLT</v>
      </c>
      <c r="F439" s="35" t="s">
        <v>607</v>
      </c>
      <c r="G439" s="22" t="str">
        <f>IFERROR(VLOOKUP(VLOOKUP(C439,SRA!B:F,5,0),FUNÇÃO!A:B,2,0),"")</f>
        <v>ANA ASS FARMACEUT</v>
      </c>
      <c r="H439" s="14">
        <f>IFERROR(VLOOKUP(C439,SRA!B:T,18,0),"")</f>
        <v>3414.1</v>
      </c>
      <c r="I439" s="14">
        <f>IFERROR(VLOOKUP(C439,SRA!B:T,19,0),"")</f>
        <v>0</v>
      </c>
      <c r="J439" s="14">
        <f>IFERROR(VLOOKUP(C439,FEVEREIRO!B:F,3,0),"")</f>
        <v>3684.4</v>
      </c>
      <c r="K439" s="14">
        <f t="shared" si="13"/>
        <v>608.34000000000015</v>
      </c>
      <c r="L439" s="14">
        <f>IFERROR(VLOOKUP(C439,FEVEREIRO!B:H,7,0),"")</f>
        <v>3076.06</v>
      </c>
      <c r="M439" s="23" t="str">
        <f>IFERROR(VLOOKUP(C439,FÉRIAS!A:G,2,0),"")</f>
        <v/>
      </c>
    </row>
    <row r="440" spans="2:13">
      <c r="B440" s="22">
        <f t="shared" si="14"/>
        <v>432</v>
      </c>
      <c r="C440" s="22">
        <v>3047</v>
      </c>
      <c r="D440" s="36" t="str">
        <f>IFERROR(VLOOKUP(C440,SRA!B:C,2,0),"")</f>
        <v>SWEET GALLEGHER CAETANO COSTA</v>
      </c>
      <c r="E440" s="22" t="str">
        <f>IFERROR(VLOOKUP(C440,SRA!B:I,8,0),"")</f>
        <v>CLT</v>
      </c>
      <c r="F440" s="35" t="s">
        <v>607</v>
      </c>
      <c r="G440" s="22" t="str">
        <f>IFERROR(VLOOKUP(VLOOKUP(C440,SRA!B:F,5,0),FUNÇÃO!A:B,2,0),"")</f>
        <v>TEC. EM ADM. E FI</v>
      </c>
      <c r="H440" s="14">
        <f>IFERROR(VLOOKUP(C440,SRA!B:T,18,0),"")</f>
        <v>1537.47</v>
      </c>
      <c r="I440" s="14">
        <f>IFERROR(VLOOKUP(C440,SRA!B:T,19,0),"")</f>
        <v>0</v>
      </c>
      <c r="J440" s="14">
        <f>IFERROR(VLOOKUP(C440,FEVEREIRO!B:F,3,0),"")</f>
        <v>1537.47</v>
      </c>
      <c r="K440" s="14">
        <f t="shared" si="13"/>
        <v>579.19000000000005</v>
      </c>
      <c r="L440" s="14">
        <f>IFERROR(VLOOKUP(C440,FEVEREIRO!B:H,7,0),"")</f>
        <v>958.28</v>
      </c>
      <c r="M440" s="23" t="str">
        <f>IFERROR(VLOOKUP(C440,FÉRIAS!A:G,2,0),"")</f>
        <v/>
      </c>
    </row>
    <row r="441" spans="2:13">
      <c r="B441" s="22">
        <f t="shared" si="14"/>
        <v>433</v>
      </c>
      <c r="C441" s="22">
        <v>3049</v>
      </c>
      <c r="D441" s="36" t="str">
        <f>IFERROR(VLOOKUP(C441,SRA!B:C,2,0),"")</f>
        <v>DEBORA GUEDES NERES</v>
      </c>
      <c r="E441" s="22" t="str">
        <f>IFERROR(VLOOKUP(C441,SRA!B:I,8,0),"")</f>
        <v>CLT</v>
      </c>
      <c r="F441" s="35" t="s">
        <v>607</v>
      </c>
      <c r="G441" s="22" t="str">
        <f>IFERROR(VLOOKUP(VLOOKUP(C441,SRA!B:F,5,0),FUNÇÃO!A:B,2,0),"")</f>
        <v>ANA. SEG DO TRABA</v>
      </c>
      <c r="H441" s="14">
        <f>IFERROR(VLOOKUP(C441,SRA!B:T,18,0),"")</f>
        <v>2675.02</v>
      </c>
      <c r="I441" s="14">
        <f>IFERROR(VLOOKUP(C441,SRA!B:T,19,0),"")</f>
        <v>1993.92</v>
      </c>
      <c r="J441" s="14">
        <f>IFERROR(VLOOKUP(C441,FEVEREIRO!B:F,3,0),"")</f>
        <v>4668.9399999999996</v>
      </c>
      <c r="K441" s="14">
        <f t="shared" si="13"/>
        <v>2171.1999999999998</v>
      </c>
      <c r="L441" s="14">
        <f>IFERROR(VLOOKUP(C441,FEVEREIRO!B:H,7,0),"")</f>
        <v>2497.7399999999998</v>
      </c>
      <c r="M441" s="23" t="str">
        <f>IFERROR(VLOOKUP(C441,FÉRIAS!A:G,2,0),"")</f>
        <v/>
      </c>
    </row>
    <row r="442" spans="2:13">
      <c r="B442" s="22">
        <f t="shared" si="14"/>
        <v>434</v>
      </c>
      <c r="C442" s="22">
        <v>3052</v>
      </c>
      <c r="D442" s="36" t="str">
        <f>IFERROR(VLOOKUP(C442,SRA!B:C,2,0),"")</f>
        <v>LEIDIANE CARLA L DE OLIVEIRA</v>
      </c>
      <c r="E442" s="22" t="str">
        <f>IFERROR(VLOOKUP(C442,SRA!B:I,8,0),"")</f>
        <v>CLT</v>
      </c>
      <c r="F442" s="35" t="s">
        <v>607</v>
      </c>
      <c r="G442" s="22" t="str">
        <f>IFERROR(VLOOKUP(VLOOKUP(C442,SRA!B:F,5,0),FUNÇÃO!A:B,2,0),"")</f>
        <v>FARMACEUTICO IND</v>
      </c>
      <c r="H442" s="14">
        <f>IFERROR(VLOOKUP(C442,SRA!B:T,18,0),"")</f>
        <v>4656.5600000000004</v>
      </c>
      <c r="I442" s="14">
        <f>IFERROR(VLOOKUP(C442,SRA!B:T,19,0),"")</f>
        <v>0</v>
      </c>
      <c r="J442" s="14">
        <f>IFERROR(VLOOKUP(C442,FEVEREIRO!B:F,3,0),"")</f>
        <v>4656.5600000000004</v>
      </c>
      <c r="K442" s="14">
        <f t="shared" si="13"/>
        <v>807.66000000000031</v>
      </c>
      <c r="L442" s="14">
        <f>IFERROR(VLOOKUP(C442,FEVEREIRO!B:H,7,0),"")</f>
        <v>3848.9</v>
      </c>
      <c r="M442" s="23" t="str">
        <f>IFERROR(VLOOKUP(C442,FÉRIAS!A:G,2,0),"")</f>
        <v/>
      </c>
    </row>
    <row r="443" spans="2:13">
      <c r="B443" s="22">
        <f t="shared" si="14"/>
        <v>435</v>
      </c>
      <c r="C443" s="22">
        <v>3055</v>
      </c>
      <c r="D443" s="36" t="str">
        <f>IFERROR(VLOOKUP(C443,SRA!B:C,2,0),"")</f>
        <v>ANA PAULA SABINO L DE SOUZA</v>
      </c>
      <c r="E443" s="22" t="str">
        <f>IFERROR(VLOOKUP(C443,SRA!B:I,8,0),"")</f>
        <v>CLT</v>
      </c>
      <c r="F443" s="35" t="s">
        <v>607</v>
      </c>
      <c r="G443" s="22" t="str">
        <f>IFERROR(VLOOKUP(VLOOKUP(C443,SRA!B:F,5,0),FUNÇÃO!A:B,2,0),"")</f>
        <v>ANA ASS FARMACEUT</v>
      </c>
      <c r="H443" s="14">
        <f>IFERROR(VLOOKUP(C443,SRA!B:T,18,0),"")</f>
        <v>3414.1</v>
      </c>
      <c r="I443" s="14">
        <f>IFERROR(VLOOKUP(C443,SRA!B:T,19,0),"")</f>
        <v>0</v>
      </c>
      <c r="J443" s="14">
        <f>IFERROR(VLOOKUP(C443,FEVEREIRO!B:F,3,0),"")</f>
        <v>3414.1</v>
      </c>
      <c r="K443" s="14">
        <f t="shared" si="13"/>
        <v>1186.0999999999999</v>
      </c>
      <c r="L443" s="14">
        <f>IFERROR(VLOOKUP(C443,FEVEREIRO!B:H,7,0),"")</f>
        <v>2228</v>
      </c>
      <c r="M443" s="23" t="str">
        <f>IFERROR(VLOOKUP(C443,FÉRIAS!A:G,2,0),"")</f>
        <v/>
      </c>
    </row>
    <row r="444" spans="2:13">
      <c r="B444" s="22">
        <f t="shared" si="14"/>
        <v>436</v>
      </c>
      <c r="C444" s="22">
        <v>3057</v>
      </c>
      <c r="D444" s="36" t="str">
        <f>IFERROR(VLOOKUP(C444,SRA!B:C,2,0),"")</f>
        <v>YANNE TALITA PEREIRA CALIXTO</v>
      </c>
      <c r="E444" s="22" t="str">
        <f>IFERROR(VLOOKUP(C444,SRA!B:I,8,0),"")</f>
        <v>CLT</v>
      </c>
      <c r="F444" s="35" t="s">
        <v>607</v>
      </c>
      <c r="G444" s="22" t="str">
        <f>IFERROR(VLOOKUP(VLOOKUP(C444,SRA!B:F,5,0),FUNÇÃO!A:B,2,0),"")</f>
        <v>TEC.EM QUALIDADE</v>
      </c>
      <c r="H444" s="14">
        <f>IFERROR(VLOOKUP(C444,SRA!B:T,18,0),"")</f>
        <v>1537.47</v>
      </c>
      <c r="I444" s="14">
        <f>IFERROR(VLOOKUP(C444,SRA!B:T,19,0),"")</f>
        <v>0</v>
      </c>
      <c r="J444" s="14">
        <f>IFERROR(VLOOKUP(C444,FEVEREIRO!B:F,3,0),"")</f>
        <v>1537.47</v>
      </c>
      <c r="K444" s="14">
        <f t="shared" si="13"/>
        <v>162.66000000000008</v>
      </c>
      <c r="L444" s="14">
        <f>IFERROR(VLOOKUP(C444,FEVEREIRO!B:H,7,0),"")</f>
        <v>1374.81</v>
      </c>
      <c r="M444" s="23" t="str">
        <f>IFERROR(VLOOKUP(C444,FÉRIAS!A:G,2,0),"")</f>
        <v/>
      </c>
    </row>
    <row r="445" spans="2:13">
      <c r="B445" s="22">
        <f t="shared" si="14"/>
        <v>437</v>
      </c>
      <c r="C445" s="22">
        <v>3061</v>
      </c>
      <c r="D445" s="36" t="str">
        <f>IFERROR(VLOOKUP(C445,SRA!B:C,2,0),"")</f>
        <v>JOAO VICTOR RIBEIRO</v>
      </c>
      <c r="E445" s="22" t="str">
        <f>IFERROR(VLOOKUP(C445,SRA!B:I,8,0),"")</f>
        <v>CLT</v>
      </c>
      <c r="F445" s="35" t="s">
        <v>607</v>
      </c>
      <c r="G445" s="22" t="str">
        <f>IFERROR(VLOOKUP(VLOOKUP(C445,SRA!B:F,5,0),FUNÇÃO!A:B,2,0),"")</f>
        <v>TEC.EM QUALIDADE</v>
      </c>
      <c r="H445" s="14">
        <f>IFERROR(VLOOKUP(C445,SRA!B:T,18,0),"")</f>
        <v>1537.47</v>
      </c>
      <c r="I445" s="14">
        <f>IFERROR(VLOOKUP(C445,SRA!B:T,19,0),"")</f>
        <v>0</v>
      </c>
      <c r="J445" s="14">
        <f>IFERROR(VLOOKUP(C445,FEVEREIRO!B:F,3,0),"")</f>
        <v>1537.47</v>
      </c>
      <c r="K445" s="14">
        <f t="shared" si="13"/>
        <v>251.56000000000017</v>
      </c>
      <c r="L445" s="14">
        <f>IFERROR(VLOOKUP(C445,FEVEREIRO!B:H,7,0),"")</f>
        <v>1285.9099999999999</v>
      </c>
      <c r="M445" s="23" t="str">
        <f>IFERROR(VLOOKUP(C445,FÉRIAS!A:G,2,0),"")</f>
        <v/>
      </c>
    </row>
    <row r="446" spans="2:13">
      <c r="B446" s="22">
        <f t="shared" si="14"/>
        <v>438</v>
      </c>
      <c r="C446" s="22">
        <v>3062</v>
      </c>
      <c r="D446" s="36" t="str">
        <f>IFERROR(VLOOKUP(C446,SRA!B:C,2,0),"")</f>
        <v>GRAZIELE MARIA DA SILVA</v>
      </c>
      <c r="E446" s="22" t="str">
        <f>IFERROR(VLOOKUP(C446,SRA!B:I,8,0),"")</f>
        <v>CLT</v>
      </c>
      <c r="F446" s="35" t="s">
        <v>607</v>
      </c>
      <c r="G446" s="22" t="str">
        <f>IFERROR(VLOOKUP(VLOOKUP(C446,SRA!B:F,5,0),FUNÇÃO!A:B,2,0),"")</f>
        <v>AUX. LABORATORIO</v>
      </c>
      <c r="H446" s="14">
        <f>IFERROR(VLOOKUP(C446,SRA!B:T,18,0),"")</f>
        <v>1048.8800000000001</v>
      </c>
      <c r="I446" s="14">
        <f>IFERROR(VLOOKUP(C446,SRA!B:T,19,0),"")</f>
        <v>0</v>
      </c>
      <c r="J446" s="14">
        <f>IFERROR(VLOOKUP(C446,FEVEREIRO!B:F,3,0),"")</f>
        <v>1449.71</v>
      </c>
      <c r="K446" s="14">
        <f t="shared" si="13"/>
        <v>674.18000000000006</v>
      </c>
      <c r="L446" s="14">
        <f>IFERROR(VLOOKUP(C446,FEVEREIRO!B:H,7,0),"")</f>
        <v>775.53</v>
      </c>
      <c r="M446" s="23" t="str">
        <f>IFERROR(VLOOKUP(C446,FÉRIAS!A:G,2,0),"")</f>
        <v/>
      </c>
    </row>
    <row r="447" spans="2:13">
      <c r="B447" s="22">
        <f t="shared" si="14"/>
        <v>439</v>
      </c>
      <c r="C447" s="22">
        <v>3063</v>
      </c>
      <c r="D447" s="36" t="str">
        <f>IFERROR(VLOOKUP(C447,SRA!B:C,2,0),"")</f>
        <v>DEYBISON AFONSO PEREIRA</v>
      </c>
      <c r="E447" s="22" t="str">
        <f>IFERROR(VLOOKUP(C447,SRA!B:I,8,0),"")</f>
        <v>CLT</v>
      </c>
      <c r="F447" s="35" t="s">
        <v>607</v>
      </c>
      <c r="G447" s="22" t="str">
        <f>IFERROR(VLOOKUP(VLOOKUP(C447,SRA!B:F,5,0),FUNÇÃO!A:B,2,0),"")</f>
        <v>TEC. EM ADM. E VE</v>
      </c>
      <c r="H447" s="14">
        <f>IFERROR(VLOOKUP(C447,SRA!B:T,18,0),"")</f>
        <v>1537.48</v>
      </c>
      <c r="I447" s="14">
        <f>IFERROR(VLOOKUP(C447,SRA!B:T,19,0),"")</f>
        <v>0</v>
      </c>
      <c r="J447" s="14">
        <f>IFERROR(VLOOKUP(C447,FEVEREIRO!B:F,3,0),"")</f>
        <v>1841.95</v>
      </c>
      <c r="K447" s="14">
        <f t="shared" si="13"/>
        <v>687.8</v>
      </c>
      <c r="L447" s="14">
        <f>IFERROR(VLOOKUP(C447,FEVEREIRO!B:H,7,0),"")</f>
        <v>1154.1500000000001</v>
      </c>
      <c r="M447" s="23" t="str">
        <f>IFERROR(VLOOKUP(C447,FÉRIAS!A:G,2,0),"")</f>
        <v/>
      </c>
    </row>
    <row r="448" spans="2:13">
      <c r="B448" s="22">
        <f t="shared" si="14"/>
        <v>440</v>
      </c>
      <c r="C448" s="22">
        <v>3066</v>
      </c>
      <c r="D448" s="36" t="str">
        <f>IFERROR(VLOOKUP(C448,SRA!B:C,2,0),"")</f>
        <v>GENIVAL F DA SILVA JUNIOR</v>
      </c>
      <c r="E448" s="22" t="str">
        <f>IFERROR(VLOOKUP(C448,SRA!B:I,8,0),"")</f>
        <v>CLT</v>
      </c>
      <c r="F448" s="35" t="s">
        <v>607</v>
      </c>
      <c r="G448" s="22" t="str">
        <f>IFERROR(VLOOKUP(VLOOKUP(C448,SRA!B:F,5,0),FUNÇÃO!A:B,2,0),"")</f>
        <v>ANALISTA EM RH</v>
      </c>
      <c r="H448" s="14">
        <f>IFERROR(VLOOKUP(C448,SRA!B:T,18,0),"")</f>
        <v>2675.02</v>
      </c>
      <c r="I448" s="14">
        <f>IFERROR(VLOOKUP(C448,SRA!B:T,19,0),"")</f>
        <v>1107.73</v>
      </c>
      <c r="J448" s="14">
        <f>IFERROR(VLOOKUP(C448,FEVEREIRO!B:F,3,0),"")</f>
        <v>3782.75</v>
      </c>
      <c r="K448" s="14">
        <f t="shared" si="13"/>
        <v>753.72999999999956</v>
      </c>
      <c r="L448" s="14">
        <f>IFERROR(VLOOKUP(C448,FEVEREIRO!B:H,7,0),"")</f>
        <v>3029.0200000000004</v>
      </c>
      <c r="M448" s="23" t="str">
        <f>IFERROR(VLOOKUP(C448,FÉRIAS!A:G,2,0),"")</f>
        <v/>
      </c>
    </row>
    <row r="449" spans="2:13">
      <c r="B449" s="22">
        <f t="shared" si="14"/>
        <v>441</v>
      </c>
      <c r="C449" s="22">
        <v>3067</v>
      </c>
      <c r="D449" s="36" t="str">
        <f>IFERROR(VLOOKUP(C449,SRA!B:C,2,0),"")</f>
        <v>EMANUELA AMELIA DE A  AGUIAR</v>
      </c>
      <c r="E449" s="22" t="str">
        <f>IFERROR(VLOOKUP(C449,SRA!B:I,8,0),"")</f>
        <v>CLT</v>
      </c>
      <c r="F449" s="35" t="s">
        <v>607</v>
      </c>
      <c r="G449" s="22" t="str">
        <f>IFERROR(VLOOKUP(VLOOKUP(C449,SRA!B:F,5,0),FUNÇÃO!A:B,2,0),"")</f>
        <v>TEC. EM ADM. E FI</v>
      </c>
      <c r="H449" s="14">
        <f>IFERROR(VLOOKUP(C449,SRA!B:T,18,0),"")</f>
        <v>1537.47</v>
      </c>
      <c r="I449" s="14">
        <f>IFERROR(VLOOKUP(C449,SRA!B:T,19,0),"")</f>
        <v>0</v>
      </c>
      <c r="J449" s="14">
        <f>IFERROR(VLOOKUP(C449,FEVEREIRO!B:F,3,0),"")</f>
        <v>1537.47</v>
      </c>
      <c r="K449" s="14">
        <f t="shared" si="13"/>
        <v>783.29</v>
      </c>
      <c r="L449" s="14">
        <f>IFERROR(VLOOKUP(C449,FEVEREIRO!B:H,7,0),"")</f>
        <v>754.18000000000006</v>
      </c>
      <c r="M449" s="23" t="str">
        <f>IFERROR(VLOOKUP(C449,FÉRIAS!A:G,2,0),"")</f>
        <v/>
      </c>
    </row>
    <row r="450" spans="2:13">
      <c r="B450" s="22">
        <f t="shared" si="14"/>
        <v>442</v>
      </c>
      <c r="C450" s="22">
        <v>3069</v>
      </c>
      <c r="D450" s="36" t="str">
        <f>IFERROR(VLOOKUP(C450,SRA!B:C,2,0),"")</f>
        <v>ANDRE LUIS MOTA PIRES</v>
      </c>
      <c r="E450" s="22" t="str">
        <f>IFERROR(VLOOKUP(C450,SRA!B:I,8,0),"")</f>
        <v>CLT</v>
      </c>
      <c r="F450" s="35" t="s">
        <v>607</v>
      </c>
      <c r="G450" s="22" t="str">
        <f>IFERROR(VLOOKUP(VLOOKUP(C450,SRA!B:F,5,0),FUNÇÃO!A:B,2,0),"")</f>
        <v>TEC. EM ADM. E VE</v>
      </c>
      <c r="H450" s="14">
        <f>IFERROR(VLOOKUP(C450,SRA!B:T,18,0),"")</f>
        <v>1537.47</v>
      </c>
      <c r="I450" s="14">
        <f>IFERROR(VLOOKUP(C450,SRA!B:T,19,0),"")</f>
        <v>174.95</v>
      </c>
      <c r="J450" s="14">
        <f>IFERROR(VLOOKUP(C450,FEVEREIRO!B:F,3,0),"")</f>
        <v>2253.02</v>
      </c>
      <c r="K450" s="14">
        <f t="shared" si="13"/>
        <v>873.67999999999984</v>
      </c>
      <c r="L450" s="14">
        <f>IFERROR(VLOOKUP(C450,FEVEREIRO!B:H,7,0),"")</f>
        <v>1379.3400000000001</v>
      </c>
      <c r="M450" s="23" t="str">
        <f>IFERROR(VLOOKUP(C450,FÉRIAS!A:G,2,0),"")</f>
        <v/>
      </c>
    </row>
    <row r="451" spans="2:13">
      <c r="B451" s="22">
        <f t="shared" si="14"/>
        <v>443</v>
      </c>
      <c r="C451" s="22">
        <v>3080</v>
      </c>
      <c r="D451" s="36" t="str">
        <f>IFERROR(VLOOKUP(C451,SRA!B:C,2,0),"")</f>
        <v>ALICE JULIANA X DE PONTES</v>
      </c>
      <c r="E451" s="22" t="str">
        <f>IFERROR(VLOOKUP(C451,SRA!B:I,8,0),"")</f>
        <v>CLT</v>
      </c>
      <c r="F451" s="35" t="s">
        <v>608</v>
      </c>
      <c r="G451" s="22" t="str">
        <f>IFERROR(VLOOKUP(VLOOKUP(C451,SRA!B:F,5,0),FUNÇÃO!A:B,2,0),"")</f>
        <v>ANALISTA INFORMAT</v>
      </c>
      <c r="H451" s="14">
        <f>IFERROR(VLOOKUP(C451,SRA!B:T,18,0),"")</f>
        <v>2675.02</v>
      </c>
      <c r="I451" s="14">
        <f>IFERROR(VLOOKUP(C451,SRA!B:T,19,0),"")</f>
        <v>0</v>
      </c>
      <c r="J451" s="14">
        <f>IFERROR(VLOOKUP(C451,FEVEREIRO!B:F,3,0),"")</f>
        <v>32.42</v>
      </c>
      <c r="K451" s="14">
        <f t="shared" si="13"/>
        <v>32.42</v>
      </c>
      <c r="L451" s="14">
        <f>IFERROR(VLOOKUP(C451,FEVEREIRO!B:H,7,0),"")</f>
        <v>0</v>
      </c>
      <c r="M451" s="23" t="str">
        <f>IFERROR(VLOOKUP(C451,FÉRIAS!A:G,2,0),"")</f>
        <v/>
      </c>
    </row>
    <row r="452" spans="2:13">
      <c r="B452" s="22">
        <f t="shared" si="14"/>
        <v>444</v>
      </c>
      <c r="C452" s="22">
        <v>3084</v>
      </c>
      <c r="D452" s="36" t="str">
        <f>IFERROR(VLOOKUP(C452,SRA!B:C,2,0),"")</f>
        <v>NATHALIA V DE A ITAPARICA</v>
      </c>
      <c r="E452" s="22" t="str">
        <f>IFERROR(VLOOKUP(C452,SRA!B:I,8,0),"")</f>
        <v>CLT</v>
      </c>
      <c r="F452" s="35" t="s">
        <v>607</v>
      </c>
      <c r="G452" s="22" t="str">
        <f>IFERROR(VLOOKUP(VLOOKUP(C452,SRA!B:F,5,0),FUNÇÃO!A:B,2,0),"")</f>
        <v>TEC.EM QUALIDADE</v>
      </c>
      <c r="H452" s="14">
        <f>IFERROR(VLOOKUP(C452,SRA!B:T,18,0),"")</f>
        <v>1537.47</v>
      </c>
      <c r="I452" s="14">
        <f>IFERROR(VLOOKUP(C452,SRA!B:T,19,0),"")</f>
        <v>0</v>
      </c>
      <c r="J452" s="14">
        <f>IFERROR(VLOOKUP(C452,FEVEREIRO!B:F,3,0),"")</f>
        <v>1537.47</v>
      </c>
      <c r="K452" s="14">
        <f t="shared" si="13"/>
        <v>236.6400000000001</v>
      </c>
      <c r="L452" s="14">
        <f>IFERROR(VLOOKUP(C452,FEVEREIRO!B:H,7,0),"")</f>
        <v>1300.83</v>
      </c>
      <c r="M452" s="23" t="str">
        <f>IFERROR(VLOOKUP(C452,FÉRIAS!A:G,2,0),"")</f>
        <v/>
      </c>
    </row>
    <row r="453" spans="2:13">
      <c r="B453" s="22">
        <f t="shared" si="14"/>
        <v>445</v>
      </c>
      <c r="C453" s="22">
        <v>3085</v>
      </c>
      <c r="D453" s="36" t="str">
        <f>IFERROR(VLOOKUP(C453,SRA!B:C,2,0),"")</f>
        <v>IVO LOURENCO DA SILVA</v>
      </c>
      <c r="E453" s="22" t="str">
        <f>IFERROR(VLOOKUP(C453,SRA!B:I,8,0),"")</f>
        <v>CLT</v>
      </c>
      <c r="F453" s="35" t="s">
        <v>607</v>
      </c>
      <c r="G453" s="22" t="str">
        <f>IFERROR(VLOOKUP(VLOOKUP(C453,SRA!B:F,5,0),FUNÇÃO!A:B,2,0),"")</f>
        <v>TEC.EM QUALIDADE</v>
      </c>
      <c r="H453" s="14">
        <f>IFERROR(VLOOKUP(C453,SRA!B:T,18,0),"")</f>
        <v>1537.47</v>
      </c>
      <c r="I453" s="14">
        <f>IFERROR(VLOOKUP(C453,SRA!B:T,19,0),"")</f>
        <v>0</v>
      </c>
      <c r="J453" s="14">
        <f>IFERROR(VLOOKUP(C453,FEVEREIRO!B:F,3,0),"")</f>
        <v>1537.47</v>
      </c>
      <c r="K453" s="14">
        <f t="shared" si="13"/>
        <v>344.85000000000014</v>
      </c>
      <c r="L453" s="14">
        <f>IFERROR(VLOOKUP(C453,FEVEREIRO!B:H,7,0),"")</f>
        <v>1192.6199999999999</v>
      </c>
      <c r="M453" s="23" t="str">
        <f>IFERROR(VLOOKUP(C453,FÉRIAS!A:G,2,0),"")</f>
        <v/>
      </c>
    </row>
    <row r="454" spans="2:13">
      <c r="B454" s="22">
        <f t="shared" si="14"/>
        <v>446</v>
      </c>
      <c r="C454" s="22">
        <v>3086</v>
      </c>
      <c r="D454" s="36" t="str">
        <f>IFERROR(VLOOKUP(C454,SRA!B:C,2,0),"")</f>
        <v>DIMAS CARDOSO CAMPOS</v>
      </c>
      <c r="E454" s="22" t="str">
        <f>IFERROR(VLOOKUP(C454,SRA!B:I,8,0),"")</f>
        <v>CLT</v>
      </c>
      <c r="F454" s="35" t="s">
        <v>607</v>
      </c>
      <c r="G454" s="22" t="str">
        <f>IFERROR(VLOOKUP(VLOOKUP(C454,SRA!B:F,5,0),FUNÇÃO!A:B,2,0),"")</f>
        <v>ANA ASS FARMACEUT</v>
      </c>
      <c r="H454" s="14">
        <f>IFERROR(VLOOKUP(C454,SRA!B:T,18,0),"")</f>
        <v>3414.1</v>
      </c>
      <c r="I454" s="14">
        <f>IFERROR(VLOOKUP(C454,SRA!B:T,19,0),"")</f>
        <v>0</v>
      </c>
      <c r="J454" s="14">
        <f>IFERROR(VLOOKUP(C454,FEVEREIRO!B:F,3,0),"")</f>
        <v>3414.1</v>
      </c>
      <c r="K454" s="14">
        <f t="shared" si="13"/>
        <v>447.69000000000005</v>
      </c>
      <c r="L454" s="14">
        <f>IFERROR(VLOOKUP(C454,FEVEREIRO!B:H,7,0),"")</f>
        <v>2966.41</v>
      </c>
      <c r="M454" s="23" t="str">
        <f>IFERROR(VLOOKUP(C454,FÉRIAS!A:G,2,0),"")</f>
        <v/>
      </c>
    </row>
    <row r="455" spans="2:13">
      <c r="B455" s="22">
        <f t="shared" si="14"/>
        <v>447</v>
      </c>
      <c r="C455" s="22">
        <v>3112</v>
      </c>
      <c r="D455" s="36" t="str">
        <f>IFERROR(VLOOKUP(C455,SRA!B:C,2,0),"")</f>
        <v>DIEGO SCHMITH OLIVEIRA DE LIMA</v>
      </c>
      <c r="E455" s="22" t="str">
        <f>IFERROR(VLOOKUP(C455,SRA!B:I,8,0),"")</f>
        <v>CLT</v>
      </c>
      <c r="F455" s="35" t="s">
        <v>607</v>
      </c>
      <c r="G455" s="22" t="str">
        <f>IFERROR(VLOOKUP(VLOOKUP(C455,SRA!B:F,5,0),FUNÇÃO!A:B,2,0),"")</f>
        <v>TEC. EM INFORMATI</v>
      </c>
      <c r="H455" s="14">
        <f>IFERROR(VLOOKUP(C455,SRA!B:T,18,0),"")</f>
        <v>1537.47</v>
      </c>
      <c r="I455" s="14">
        <f>IFERROR(VLOOKUP(C455,SRA!B:T,19,0),"")</f>
        <v>0</v>
      </c>
      <c r="J455" s="14">
        <f>IFERROR(VLOOKUP(C455,FEVEREIRO!B:F,3,0),"")</f>
        <v>1537.47</v>
      </c>
      <c r="K455" s="14">
        <f t="shared" si="13"/>
        <v>880.06000000000006</v>
      </c>
      <c r="L455" s="14">
        <f>IFERROR(VLOOKUP(C455,FEVEREIRO!B:H,7,0),"")</f>
        <v>657.41</v>
      </c>
      <c r="M455" s="23" t="str">
        <f>IFERROR(VLOOKUP(C455,FÉRIAS!A:G,2,0),"")</f>
        <v/>
      </c>
    </row>
    <row r="456" spans="2:13">
      <c r="B456" s="22">
        <f t="shared" si="14"/>
        <v>448</v>
      </c>
      <c r="C456" s="22">
        <v>3113</v>
      </c>
      <c r="D456" s="36" t="str">
        <f>IFERROR(VLOOKUP(C456,SRA!B:C,2,0),"")</f>
        <v>CYNTHIA MARIA REGIS SIQUEIRA</v>
      </c>
      <c r="E456" s="22" t="str">
        <f>IFERROR(VLOOKUP(C456,SRA!B:I,8,0),"")</f>
        <v>CLT</v>
      </c>
      <c r="F456" s="35" t="s">
        <v>607</v>
      </c>
      <c r="G456" s="22" t="str">
        <f>IFERROR(VLOOKUP(VLOOKUP(C456,SRA!B:F,5,0),FUNÇÃO!A:B,2,0),"")</f>
        <v>TEC. EM ADM. E VE</v>
      </c>
      <c r="H456" s="14">
        <f>IFERROR(VLOOKUP(C456,SRA!B:T,18,0),"")</f>
        <v>1537.47</v>
      </c>
      <c r="I456" s="14">
        <f>IFERROR(VLOOKUP(C456,SRA!B:T,19,0),"")</f>
        <v>0</v>
      </c>
      <c r="J456" s="14">
        <f>IFERROR(VLOOKUP(C456,FEVEREIRO!B:F,3,0),"")</f>
        <v>1537.47</v>
      </c>
      <c r="K456" s="14">
        <f t="shared" si="13"/>
        <v>592.23</v>
      </c>
      <c r="L456" s="14">
        <f>IFERROR(VLOOKUP(C456,FEVEREIRO!B:H,7,0),"")</f>
        <v>945.24</v>
      </c>
      <c r="M456" s="23" t="str">
        <f>IFERROR(VLOOKUP(C456,FÉRIAS!A:G,2,0),"")</f>
        <v/>
      </c>
    </row>
    <row r="457" spans="2:13">
      <c r="B457" s="22">
        <f t="shared" si="14"/>
        <v>449</v>
      </c>
      <c r="C457" s="22">
        <v>3132</v>
      </c>
      <c r="D457" s="36" t="str">
        <f>IFERROR(VLOOKUP(C457,SRA!B:C,2,0),"")</f>
        <v>TALITA ANDREIA MARTINS GONZAGA</v>
      </c>
      <c r="E457" s="22" t="str">
        <f>IFERROR(VLOOKUP(C457,SRA!B:I,8,0),"")</f>
        <v>CLT</v>
      </c>
      <c r="F457" s="35" t="s">
        <v>607</v>
      </c>
      <c r="G457" s="22" t="str">
        <f>IFERROR(VLOOKUP(VLOOKUP(C457,SRA!B:F,5,0),FUNÇÃO!A:B,2,0),"")</f>
        <v>TEC. EM ADM. E FI</v>
      </c>
      <c r="H457" s="14">
        <f>IFERROR(VLOOKUP(C457,SRA!B:T,18,0),"")</f>
        <v>1537.47</v>
      </c>
      <c r="I457" s="14">
        <f>IFERROR(VLOOKUP(C457,SRA!B:T,19,0),"")</f>
        <v>0</v>
      </c>
      <c r="J457" s="14">
        <f>IFERROR(VLOOKUP(C457,FEVEREIRO!B:F,3,0),"")</f>
        <v>1807.77</v>
      </c>
      <c r="K457" s="14">
        <f t="shared" ref="K457:K513" si="15">J457-L457</f>
        <v>419.09999999999991</v>
      </c>
      <c r="L457" s="14">
        <f>IFERROR(VLOOKUP(C457,FEVEREIRO!B:H,7,0),"")</f>
        <v>1388.67</v>
      </c>
      <c r="M457" s="23" t="str">
        <f>IFERROR(VLOOKUP(C457,FÉRIAS!A:G,2,0),"")</f>
        <v/>
      </c>
    </row>
    <row r="458" spans="2:13">
      <c r="B458" s="22">
        <f t="shared" si="14"/>
        <v>450</v>
      </c>
      <c r="C458" s="22">
        <v>3134</v>
      </c>
      <c r="D458" s="36" t="str">
        <f>IFERROR(VLOOKUP(C458,SRA!B:C,2,0),"")</f>
        <v>ESTEVAN DE ALMEIDA FALCAO</v>
      </c>
      <c r="E458" s="22" t="str">
        <f>IFERROR(VLOOKUP(C458,SRA!B:I,8,0),"")</f>
        <v>CLT</v>
      </c>
      <c r="F458" s="35" t="s">
        <v>607</v>
      </c>
      <c r="G458" s="22" t="str">
        <f>IFERROR(VLOOKUP(VLOOKUP(C458,SRA!B:F,5,0),FUNÇÃO!A:B,2,0),"")</f>
        <v>TEC.EM QUALIDADE</v>
      </c>
      <c r="H458" s="14">
        <f>IFERROR(VLOOKUP(C458,SRA!B:T,18,0),"")</f>
        <v>1537.47</v>
      </c>
      <c r="I458" s="14">
        <f>IFERROR(VLOOKUP(C458,SRA!B:T,19,0),"")</f>
        <v>0</v>
      </c>
      <c r="J458" s="14">
        <f>IFERROR(VLOOKUP(C458,FEVEREIRO!B:F,3,0),"")</f>
        <v>1887.18</v>
      </c>
      <c r="K458" s="14">
        <f t="shared" si="15"/>
        <v>156.44000000000005</v>
      </c>
      <c r="L458" s="14">
        <f>IFERROR(VLOOKUP(C458,FEVEREIRO!B:H,7,0),"")</f>
        <v>1730.74</v>
      </c>
      <c r="M458" s="23" t="str">
        <f>IFERROR(VLOOKUP(C458,FÉRIAS!A:G,2,0),"")</f>
        <v/>
      </c>
    </row>
    <row r="459" spans="2:13">
      <c r="B459" s="22">
        <f t="shared" si="14"/>
        <v>451</v>
      </c>
      <c r="C459" s="22">
        <v>3135</v>
      </c>
      <c r="D459" s="36" t="str">
        <f>IFERROR(VLOOKUP(C459,SRA!B:C,2,0),"")</f>
        <v>RAFAEL DE MENEZES E S PIRES</v>
      </c>
      <c r="E459" s="22" t="str">
        <f>IFERROR(VLOOKUP(C459,SRA!B:I,8,0),"")</f>
        <v>CLT</v>
      </c>
      <c r="F459" s="35" t="s">
        <v>607</v>
      </c>
      <c r="G459" s="22" t="str">
        <f>IFERROR(VLOOKUP(VLOOKUP(C459,SRA!B:F,5,0),FUNÇÃO!A:B,2,0),"")</f>
        <v>ANALISTA EM PCP</v>
      </c>
      <c r="H459" s="14">
        <f>IFERROR(VLOOKUP(C459,SRA!B:T,18,0),"")</f>
        <v>2675.02</v>
      </c>
      <c r="I459" s="14">
        <f>IFERROR(VLOOKUP(C459,SRA!B:T,19,0),"")</f>
        <v>1993.92</v>
      </c>
      <c r="J459" s="14">
        <f>IFERROR(VLOOKUP(C459,FEVEREIRO!B:F,3,0),"")</f>
        <v>4939.24</v>
      </c>
      <c r="K459" s="14">
        <f t="shared" si="15"/>
        <v>923.00999999999976</v>
      </c>
      <c r="L459" s="14">
        <f>IFERROR(VLOOKUP(C459,FEVEREIRO!B:H,7,0),"")</f>
        <v>4016.23</v>
      </c>
      <c r="M459" s="23" t="str">
        <f>IFERROR(VLOOKUP(C459,FÉRIAS!A:G,2,0),"")</f>
        <v/>
      </c>
    </row>
    <row r="460" spans="2:13">
      <c r="B460" s="22">
        <f t="shared" si="14"/>
        <v>452</v>
      </c>
      <c r="C460" s="22">
        <v>3136</v>
      </c>
      <c r="D460" s="36" t="str">
        <f>IFERROR(VLOOKUP(C460,SRA!B:C,2,0),"")</f>
        <v>ALEXANDER BEZERRA</v>
      </c>
      <c r="E460" s="22" t="str">
        <f>IFERROR(VLOOKUP(C460,SRA!B:I,8,0),"")</f>
        <v>CLT</v>
      </c>
      <c r="F460" s="35" t="s">
        <v>607</v>
      </c>
      <c r="G460" s="22" t="str">
        <f>IFERROR(VLOOKUP(VLOOKUP(C460,SRA!B:F,5,0),FUNÇÃO!A:B,2,0),"")</f>
        <v>TEC.EM MAN. MEC.</v>
      </c>
      <c r="H460" s="14">
        <f>IFERROR(VLOOKUP(C460,SRA!B:T,18,0),"")</f>
        <v>1537.47</v>
      </c>
      <c r="I460" s="14">
        <f>IFERROR(VLOOKUP(C460,SRA!B:T,19,0),"")</f>
        <v>1107.73</v>
      </c>
      <c r="J460" s="14">
        <f>IFERROR(VLOOKUP(C460,FEVEREIRO!B:F,3,0),"")</f>
        <v>3148.85</v>
      </c>
      <c r="K460" s="14">
        <f t="shared" si="15"/>
        <v>533.82999999999993</v>
      </c>
      <c r="L460" s="14">
        <f>IFERROR(VLOOKUP(C460,FEVEREIRO!B:H,7,0),"")</f>
        <v>2615.02</v>
      </c>
      <c r="M460" s="23" t="str">
        <f>IFERROR(VLOOKUP(C460,FÉRIAS!A:G,2,0),"")</f>
        <v/>
      </c>
    </row>
    <row r="461" spans="2:13">
      <c r="B461" s="22">
        <f t="shared" si="14"/>
        <v>453</v>
      </c>
      <c r="C461" s="22">
        <v>3137</v>
      </c>
      <c r="D461" s="36" t="str">
        <f>IFERROR(VLOOKUP(C461,SRA!B:C,2,0),"")</f>
        <v>JULIANA DE BARROS S LOPES DIAS</v>
      </c>
      <c r="E461" s="22" t="str">
        <f>IFERROR(VLOOKUP(C461,SRA!B:I,8,0),"")</f>
        <v>CLT</v>
      </c>
      <c r="F461" s="35" t="s">
        <v>607</v>
      </c>
      <c r="G461" s="22" t="str">
        <f>IFERROR(VLOOKUP(VLOOKUP(C461,SRA!B:F,5,0),FUNÇÃO!A:B,2,0),"")</f>
        <v>TEC. EM ADM. E FI</v>
      </c>
      <c r="H461" s="14">
        <f>IFERROR(VLOOKUP(C461,SRA!B:T,18,0),"")</f>
        <v>1537.47</v>
      </c>
      <c r="I461" s="14">
        <f>IFERROR(VLOOKUP(C461,SRA!B:T,19,0),"")</f>
        <v>0</v>
      </c>
      <c r="J461" s="14">
        <f>IFERROR(VLOOKUP(C461,FEVEREIRO!B:F,3,0),"")</f>
        <v>1537.47</v>
      </c>
      <c r="K461" s="14">
        <f t="shared" si="15"/>
        <v>503.62999999999988</v>
      </c>
      <c r="L461" s="14">
        <f>IFERROR(VLOOKUP(C461,FEVEREIRO!B:H,7,0),"")</f>
        <v>1033.8400000000001</v>
      </c>
      <c r="M461" s="23" t="str">
        <f>IFERROR(VLOOKUP(C461,FÉRIAS!A:G,2,0),"")</f>
        <v/>
      </c>
    </row>
    <row r="462" spans="2:13">
      <c r="B462" s="22">
        <f t="shared" si="14"/>
        <v>454</v>
      </c>
      <c r="C462" s="22">
        <v>3138</v>
      </c>
      <c r="D462" s="36" t="str">
        <f>IFERROR(VLOOKUP(C462,SRA!B:C,2,0),"")</f>
        <v>MANUELA SILVA DE LIMA B DA PAZ</v>
      </c>
      <c r="E462" s="22" t="str">
        <f>IFERROR(VLOOKUP(C462,SRA!B:I,8,0),"")</f>
        <v>CLT</v>
      </c>
      <c r="F462" s="35" t="s">
        <v>607</v>
      </c>
      <c r="G462" s="22" t="str">
        <f>IFERROR(VLOOKUP(VLOOKUP(C462,SRA!B:F,5,0),FUNÇÃO!A:B,2,0),"")</f>
        <v>TEC.EM QUALIDADE</v>
      </c>
      <c r="H462" s="14">
        <f>IFERROR(VLOOKUP(C462,SRA!B:T,18,0),"")</f>
        <v>1537.47</v>
      </c>
      <c r="I462" s="14">
        <f>IFERROR(VLOOKUP(C462,SRA!B:T,19,0),"")</f>
        <v>0</v>
      </c>
      <c r="J462" s="14">
        <f>IFERROR(VLOOKUP(C462,FEVEREIRO!B:F,3,0),"")</f>
        <v>1537.47</v>
      </c>
      <c r="K462" s="14">
        <f t="shared" si="15"/>
        <v>624.96</v>
      </c>
      <c r="L462" s="14">
        <f>IFERROR(VLOOKUP(C462,FEVEREIRO!B:H,7,0),"")</f>
        <v>912.51</v>
      </c>
      <c r="M462" s="23" t="str">
        <f>IFERROR(VLOOKUP(C462,FÉRIAS!A:G,2,0),"")</f>
        <v/>
      </c>
    </row>
    <row r="463" spans="2:13">
      <c r="B463" s="22">
        <f t="shared" ref="B463:B513" si="16">B462+1</f>
        <v>455</v>
      </c>
      <c r="C463" s="22">
        <v>3139</v>
      </c>
      <c r="D463" s="36" t="str">
        <f>IFERROR(VLOOKUP(C463,SRA!B:C,2,0),"")</f>
        <v>JOAO ROBERTO  MACHADO ARAUJO</v>
      </c>
      <c r="E463" s="22" t="str">
        <f>IFERROR(VLOOKUP(C463,SRA!B:I,8,0),"")</f>
        <v>CLT</v>
      </c>
      <c r="F463" s="35" t="s">
        <v>607</v>
      </c>
      <c r="G463" s="22" t="str">
        <f>IFERROR(VLOOKUP(VLOOKUP(C463,SRA!B:F,5,0),FUNÇÃO!A:B,2,0),"")</f>
        <v>TEC.EM QUALIDADE</v>
      </c>
      <c r="H463" s="14">
        <f>IFERROR(VLOOKUP(C463,SRA!B:T,18,0),"")</f>
        <v>1537.47</v>
      </c>
      <c r="I463" s="14">
        <f>IFERROR(VLOOKUP(C463,SRA!B:T,19,0),"")</f>
        <v>0</v>
      </c>
      <c r="J463" s="14">
        <f>IFERROR(VLOOKUP(C463,FEVEREIRO!B:F,3,0),"")</f>
        <v>1537.47</v>
      </c>
      <c r="K463" s="14">
        <f t="shared" si="15"/>
        <v>332.96000000000004</v>
      </c>
      <c r="L463" s="14">
        <f>IFERROR(VLOOKUP(C463,FEVEREIRO!B:H,7,0),"")</f>
        <v>1204.51</v>
      </c>
      <c r="M463" s="23" t="str">
        <f>IFERROR(VLOOKUP(C463,FÉRIAS!A:G,2,0),"")</f>
        <v/>
      </c>
    </row>
    <row r="464" spans="2:13">
      <c r="B464" s="22">
        <f t="shared" si="16"/>
        <v>456</v>
      </c>
      <c r="C464" s="22">
        <v>3141</v>
      </c>
      <c r="D464" s="36" t="str">
        <f>IFERROR(VLOOKUP(C464,SRA!B:C,2,0),"")</f>
        <v>LIVIA QUEIROZ DE OLIVEIRA</v>
      </c>
      <c r="E464" s="22" t="str">
        <f>IFERROR(VLOOKUP(C464,SRA!B:I,8,0),"")</f>
        <v>CLT</v>
      </c>
      <c r="F464" s="35" t="s">
        <v>607</v>
      </c>
      <c r="G464" s="22" t="str">
        <f>IFERROR(VLOOKUP(VLOOKUP(C464,SRA!B:F,5,0),FUNÇÃO!A:B,2,0),"")</f>
        <v>TEC. EM ADM. E FI</v>
      </c>
      <c r="H464" s="14">
        <f>IFERROR(VLOOKUP(C464,SRA!B:T,18,0),"")</f>
        <v>1537.47</v>
      </c>
      <c r="I464" s="14">
        <f>IFERROR(VLOOKUP(C464,SRA!B:T,19,0),"")</f>
        <v>0</v>
      </c>
      <c r="J464" s="14">
        <f>IFERROR(VLOOKUP(C464,FEVEREIRO!B:F,3,0),"")</f>
        <v>1537.47</v>
      </c>
      <c r="K464" s="14">
        <f t="shared" si="15"/>
        <v>279.52999999999997</v>
      </c>
      <c r="L464" s="14">
        <f>IFERROR(VLOOKUP(C464,FEVEREIRO!B:H,7,0),"")</f>
        <v>1257.94</v>
      </c>
      <c r="M464" s="23" t="str">
        <f>IFERROR(VLOOKUP(C464,FÉRIAS!A:G,2,0),"")</f>
        <v/>
      </c>
    </row>
    <row r="465" spans="2:13">
      <c r="B465" s="22">
        <f t="shared" si="16"/>
        <v>457</v>
      </c>
      <c r="C465" s="22">
        <v>3147</v>
      </c>
      <c r="D465" s="36" t="str">
        <f>IFERROR(VLOOKUP(C465,SRA!B:C,2,0),"")</f>
        <v>ALZENIRA PEREIRA DA SILVA</v>
      </c>
      <c r="E465" s="22" t="str">
        <f>IFERROR(VLOOKUP(C465,SRA!B:I,8,0),"")</f>
        <v>CLT</v>
      </c>
      <c r="F465" s="35" t="s">
        <v>607</v>
      </c>
      <c r="G465" s="22" t="str">
        <f>IFERROR(VLOOKUP(VLOOKUP(C465,SRA!B:F,5,0),FUNÇÃO!A:B,2,0),"")</f>
        <v>OP. DE PROD. IND.</v>
      </c>
      <c r="H465" s="14">
        <f>IFERROR(VLOOKUP(C465,SRA!B:T,18,0),"")</f>
        <v>1048.8800000000001</v>
      </c>
      <c r="I465" s="14">
        <f>IFERROR(VLOOKUP(C465,SRA!B:T,19,0),"")</f>
        <v>0</v>
      </c>
      <c r="J465" s="14">
        <f>IFERROR(VLOOKUP(C465,FEVEREIRO!B:F,3,0),"")</f>
        <v>1398.59</v>
      </c>
      <c r="K465" s="14">
        <f t="shared" si="15"/>
        <v>112.47000000000003</v>
      </c>
      <c r="L465" s="14">
        <f>IFERROR(VLOOKUP(C465,FEVEREIRO!B:H,7,0),"")</f>
        <v>1286.1199999999999</v>
      </c>
      <c r="M465" s="23" t="str">
        <f>IFERROR(VLOOKUP(C465,FÉRIAS!A:G,2,0),"")</f>
        <v/>
      </c>
    </row>
    <row r="466" spans="2:13">
      <c r="B466" s="22">
        <f t="shared" si="16"/>
        <v>458</v>
      </c>
      <c r="C466" s="22">
        <v>3150</v>
      </c>
      <c r="D466" s="36" t="str">
        <f>IFERROR(VLOOKUP(C466,SRA!B:C,2,0),"")</f>
        <v>BRUNA ALVES DE SOUSA</v>
      </c>
      <c r="E466" s="22" t="str">
        <f>IFERROR(VLOOKUP(C466,SRA!B:I,8,0),"")</f>
        <v>CLT</v>
      </c>
      <c r="F466" s="35" t="s">
        <v>607</v>
      </c>
      <c r="G466" s="22" t="str">
        <f>IFERROR(VLOOKUP(VLOOKUP(C466,SRA!B:F,5,0),FUNÇÃO!A:B,2,0),"")</f>
        <v>OP. DE PROD. IND.</v>
      </c>
      <c r="H466" s="14">
        <f>IFERROR(VLOOKUP(C466,SRA!B:T,18,0),"")</f>
        <v>1048.8800000000001</v>
      </c>
      <c r="I466" s="14">
        <f>IFERROR(VLOOKUP(C466,SRA!B:T,19,0),"")</f>
        <v>0</v>
      </c>
      <c r="J466" s="14">
        <f>IFERROR(VLOOKUP(C466,FEVEREIRO!B:F,3,0),"")</f>
        <v>1104.1400000000001</v>
      </c>
      <c r="K466" s="14">
        <f t="shared" si="15"/>
        <v>894.36000000000013</v>
      </c>
      <c r="L466" s="14">
        <f>IFERROR(VLOOKUP(C466,FEVEREIRO!B:H,7,0),"")</f>
        <v>209.78</v>
      </c>
      <c r="M466" s="23" t="str">
        <f>IFERROR(VLOOKUP(C466,FÉRIAS!A:G,2,0),"")</f>
        <v/>
      </c>
    </row>
    <row r="467" spans="2:13">
      <c r="B467" s="22">
        <f t="shared" si="16"/>
        <v>459</v>
      </c>
      <c r="C467" s="22">
        <v>3152</v>
      </c>
      <c r="D467" s="36" t="str">
        <f>IFERROR(VLOOKUP(C467,SRA!B:C,2,0),"")</f>
        <v>DANIEL CIRILO DOS SANTOS</v>
      </c>
      <c r="E467" s="22" t="str">
        <f>IFERROR(VLOOKUP(C467,SRA!B:I,8,0),"")</f>
        <v>CLT</v>
      </c>
      <c r="F467" s="35" t="s">
        <v>607</v>
      </c>
      <c r="G467" s="22" t="str">
        <f>IFERROR(VLOOKUP(VLOOKUP(C467,SRA!B:F,5,0),FUNÇÃO!A:B,2,0),"")</f>
        <v>OP. DE PROD. IND.</v>
      </c>
      <c r="H467" s="14">
        <f>IFERROR(VLOOKUP(C467,SRA!B:T,18,0),"")</f>
        <v>1048.8800000000001</v>
      </c>
      <c r="I467" s="14">
        <f>IFERROR(VLOOKUP(C467,SRA!B:T,19,0),"")</f>
        <v>0</v>
      </c>
      <c r="J467" s="14">
        <f>IFERROR(VLOOKUP(C467,FEVEREIRO!B:F,3,0),"")</f>
        <v>1100</v>
      </c>
      <c r="K467" s="14">
        <f t="shared" si="15"/>
        <v>138.03999999999996</v>
      </c>
      <c r="L467" s="14">
        <f>IFERROR(VLOOKUP(C467,FEVEREIRO!B:H,7,0),"")</f>
        <v>961.96</v>
      </c>
      <c r="M467" s="23" t="str">
        <f>IFERROR(VLOOKUP(C467,FÉRIAS!A:G,2,0),"")</f>
        <v/>
      </c>
    </row>
    <row r="468" spans="2:13">
      <c r="B468" s="22">
        <f t="shared" si="16"/>
        <v>460</v>
      </c>
      <c r="C468" s="22">
        <v>3154</v>
      </c>
      <c r="D468" s="36" t="str">
        <f>IFERROR(VLOOKUP(C468,SRA!B:C,2,0),"")</f>
        <v>DANIELLE D O A DE MIRANDA</v>
      </c>
      <c r="E468" s="22" t="str">
        <f>IFERROR(VLOOKUP(C468,SRA!B:I,8,0),"")</f>
        <v>CLT</v>
      </c>
      <c r="F468" s="35" t="s">
        <v>607</v>
      </c>
      <c r="G468" s="22" t="str">
        <f>IFERROR(VLOOKUP(VLOOKUP(C468,SRA!B:F,5,0),FUNÇÃO!A:B,2,0),"")</f>
        <v>OP. DE PROD. IND.</v>
      </c>
      <c r="H468" s="14">
        <f>IFERROR(VLOOKUP(C468,SRA!B:T,18,0),"")</f>
        <v>1048.8800000000001</v>
      </c>
      <c r="I468" s="14">
        <f>IFERROR(VLOOKUP(C468,SRA!B:T,19,0),"")</f>
        <v>0</v>
      </c>
      <c r="J468" s="14">
        <f>IFERROR(VLOOKUP(C468,FEVEREIRO!B:F,3,0),"")</f>
        <v>1100</v>
      </c>
      <c r="K468" s="14">
        <f t="shared" si="15"/>
        <v>85.600000000000023</v>
      </c>
      <c r="L468" s="14">
        <f>IFERROR(VLOOKUP(C468,FEVEREIRO!B:H,7,0),"")</f>
        <v>1014.4</v>
      </c>
      <c r="M468" s="23" t="str">
        <f>IFERROR(VLOOKUP(C468,FÉRIAS!A:G,2,0),"")</f>
        <v/>
      </c>
    </row>
    <row r="469" spans="2:13">
      <c r="B469" s="22">
        <f t="shared" si="16"/>
        <v>461</v>
      </c>
      <c r="C469" s="22">
        <v>3155</v>
      </c>
      <c r="D469" s="36" t="str">
        <f>IFERROR(VLOOKUP(C469,SRA!B:C,2,0),"")</f>
        <v>DANIELLY R C DE LIRA</v>
      </c>
      <c r="E469" s="22" t="str">
        <f>IFERROR(VLOOKUP(C469,SRA!B:I,8,0),"")</f>
        <v>CLT</v>
      </c>
      <c r="F469" s="35" t="s">
        <v>623</v>
      </c>
      <c r="G469" s="22" t="str">
        <f>IFERROR(VLOOKUP(VLOOKUP(C469,SRA!B:F,5,0),FUNÇÃO!A:B,2,0),"")</f>
        <v>ANALISTA QUALI IN</v>
      </c>
      <c r="H469" s="14">
        <f>IFERROR(VLOOKUP(C469,SRA!B:T,18,0),"")</f>
        <v>4656.5600000000004</v>
      </c>
      <c r="I469" s="14">
        <f>IFERROR(VLOOKUP(C469,SRA!B:T,19,0),"")</f>
        <v>0</v>
      </c>
      <c r="J469" s="14">
        <f>IFERROR(VLOOKUP(C469,FEVEREIRO!B:F,3,0),"")</f>
        <v>10522.25</v>
      </c>
      <c r="K469" s="14">
        <f t="shared" si="15"/>
        <v>7151.33</v>
      </c>
      <c r="L469" s="14">
        <f>IFERROR(VLOOKUP(C469,FEVEREIRO!B:H,7,0),"")</f>
        <v>3370.92</v>
      </c>
      <c r="M469" s="23" t="str">
        <f>IFERROR(VLOOKUP(C469,FÉRIAS!A:G,2,0),"")</f>
        <v>DANIELLY R C DE LIRA</v>
      </c>
    </row>
    <row r="470" spans="2:13">
      <c r="B470" s="22">
        <f t="shared" si="16"/>
        <v>462</v>
      </c>
      <c r="C470" s="22">
        <v>3156</v>
      </c>
      <c r="D470" s="36" t="str">
        <f>IFERROR(VLOOKUP(C470,SRA!B:C,2,0),"")</f>
        <v>GILVANEIDE LAURENTINO MARTINS</v>
      </c>
      <c r="E470" s="22" t="str">
        <f>IFERROR(VLOOKUP(C470,SRA!B:I,8,0),"")</f>
        <v>CLT</v>
      </c>
      <c r="F470" s="35" t="s">
        <v>607</v>
      </c>
      <c r="G470" s="22" t="str">
        <f>IFERROR(VLOOKUP(VLOOKUP(C470,SRA!B:F,5,0),FUNÇÃO!A:B,2,0),"")</f>
        <v>OP. DE PROD. IND.</v>
      </c>
      <c r="H470" s="14">
        <f>IFERROR(VLOOKUP(C470,SRA!B:T,18,0),"")</f>
        <v>1048.8800000000001</v>
      </c>
      <c r="I470" s="14">
        <f>IFERROR(VLOOKUP(C470,SRA!B:T,19,0),"")</f>
        <v>0</v>
      </c>
      <c r="J470" s="14">
        <f>IFERROR(VLOOKUP(C470,FEVEREIRO!B:F,3,0),"")</f>
        <v>1100</v>
      </c>
      <c r="K470" s="14">
        <f t="shared" si="15"/>
        <v>617.44000000000005</v>
      </c>
      <c r="L470" s="14">
        <f>IFERROR(VLOOKUP(C470,FEVEREIRO!B:H,7,0),"")</f>
        <v>482.56</v>
      </c>
      <c r="M470" s="23" t="str">
        <f>IFERROR(VLOOKUP(C470,FÉRIAS!A:G,2,0),"")</f>
        <v/>
      </c>
    </row>
    <row r="471" spans="2:13">
      <c r="B471" s="22">
        <f t="shared" si="16"/>
        <v>463</v>
      </c>
      <c r="C471" s="22">
        <v>3158</v>
      </c>
      <c r="D471" s="36" t="str">
        <f>IFERROR(VLOOKUP(C471,SRA!B:C,2,0),"")</f>
        <v>HYWRE CESAR DE BRITO PINTO</v>
      </c>
      <c r="E471" s="22" t="str">
        <f>IFERROR(VLOOKUP(C471,SRA!B:I,8,0),"")</f>
        <v>CLT</v>
      </c>
      <c r="F471" s="35" t="s">
        <v>607</v>
      </c>
      <c r="G471" s="22" t="str">
        <f>IFERROR(VLOOKUP(VLOOKUP(C471,SRA!B:F,5,0),FUNÇÃO!A:B,2,0),"")</f>
        <v>FARMACEUTICO IND</v>
      </c>
      <c r="H471" s="14">
        <f>IFERROR(VLOOKUP(C471,SRA!B:T,18,0),"")</f>
        <v>4656.5600000000004</v>
      </c>
      <c r="I471" s="14">
        <f>IFERROR(VLOOKUP(C471,SRA!B:T,19,0),"")</f>
        <v>0</v>
      </c>
      <c r="J471" s="14">
        <f>IFERROR(VLOOKUP(C471,FEVEREIRO!B:F,3,0),"")</f>
        <v>4741.93</v>
      </c>
      <c r="K471" s="14">
        <f t="shared" si="15"/>
        <v>1310.8200000000002</v>
      </c>
      <c r="L471" s="14">
        <f>IFERROR(VLOOKUP(C471,FEVEREIRO!B:H,7,0),"")</f>
        <v>3431.11</v>
      </c>
      <c r="M471" s="23" t="str">
        <f>IFERROR(VLOOKUP(C471,FÉRIAS!A:G,2,0),"")</f>
        <v/>
      </c>
    </row>
    <row r="472" spans="2:13">
      <c r="B472" s="22">
        <f t="shared" si="16"/>
        <v>464</v>
      </c>
      <c r="C472" s="22">
        <v>3159</v>
      </c>
      <c r="D472" s="36" t="str">
        <f>IFERROR(VLOOKUP(C472,SRA!B:C,2,0),"")</f>
        <v>JOSE ELIVELTON G DE OLIVEIRA</v>
      </c>
      <c r="E472" s="22" t="str">
        <f>IFERROR(VLOOKUP(C472,SRA!B:I,8,0),"")</f>
        <v>CLT</v>
      </c>
      <c r="F472" s="35" t="s">
        <v>607</v>
      </c>
      <c r="G472" s="22" t="str">
        <f>IFERROR(VLOOKUP(VLOOKUP(C472,SRA!B:F,5,0),FUNÇÃO!A:B,2,0),"")</f>
        <v>TEC.EM QUALIDADE</v>
      </c>
      <c r="H472" s="14">
        <f>IFERROR(VLOOKUP(C472,SRA!B:T,18,0),"")</f>
        <v>1537.47</v>
      </c>
      <c r="I472" s="14">
        <f>IFERROR(VLOOKUP(C472,SRA!B:T,19,0),"")</f>
        <v>0</v>
      </c>
      <c r="J472" s="14">
        <f>IFERROR(VLOOKUP(C472,FEVEREIRO!B:F,3,0),"")</f>
        <v>1537.47</v>
      </c>
      <c r="K472" s="14">
        <f t="shared" si="15"/>
        <v>233.81000000000017</v>
      </c>
      <c r="L472" s="14">
        <f>IFERROR(VLOOKUP(C472,FEVEREIRO!B:H,7,0),"")</f>
        <v>1303.6599999999999</v>
      </c>
      <c r="M472" s="23" t="str">
        <f>IFERROR(VLOOKUP(C472,FÉRIAS!A:G,2,0),"")</f>
        <v/>
      </c>
    </row>
    <row r="473" spans="2:13">
      <c r="B473" s="22">
        <f t="shared" si="16"/>
        <v>465</v>
      </c>
      <c r="C473" s="22">
        <v>3160</v>
      </c>
      <c r="D473" s="36" t="str">
        <f>IFERROR(VLOOKUP(C473,SRA!B:C,2,0),"")</f>
        <v>LUCIANNA NUNES LIRA</v>
      </c>
      <c r="E473" s="22" t="str">
        <f>IFERROR(VLOOKUP(C473,SRA!B:I,8,0),"")</f>
        <v>CLT</v>
      </c>
      <c r="F473" s="35" t="s">
        <v>607</v>
      </c>
      <c r="G473" s="22" t="str">
        <f>IFERROR(VLOOKUP(VLOOKUP(C473,SRA!B:F,5,0),FUNÇÃO!A:B,2,0),"")</f>
        <v>TEC.EM QUALIDADE</v>
      </c>
      <c r="H473" s="14">
        <f>IFERROR(VLOOKUP(C473,SRA!B:T,18,0),"")</f>
        <v>1537.47</v>
      </c>
      <c r="I473" s="14">
        <f>IFERROR(VLOOKUP(C473,SRA!B:T,19,0),"")</f>
        <v>0</v>
      </c>
      <c r="J473" s="14">
        <f>IFERROR(VLOOKUP(C473,FEVEREIRO!B:F,3,0),"")</f>
        <v>1537.47</v>
      </c>
      <c r="K473" s="14">
        <f t="shared" si="15"/>
        <v>577.23</v>
      </c>
      <c r="L473" s="14">
        <f>IFERROR(VLOOKUP(C473,FEVEREIRO!B:H,7,0),"")</f>
        <v>960.24</v>
      </c>
      <c r="M473" s="23" t="str">
        <f>IFERROR(VLOOKUP(C473,FÉRIAS!A:G,2,0),"")</f>
        <v/>
      </c>
    </row>
    <row r="474" spans="2:13">
      <c r="B474" s="22">
        <f t="shared" si="16"/>
        <v>466</v>
      </c>
      <c r="C474" s="22">
        <v>3164</v>
      </c>
      <c r="D474" s="36" t="str">
        <f>IFERROR(VLOOKUP(C474,SRA!B:C,2,0),"")</f>
        <v>MONIQUE FERRAZ PEREIRA</v>
      </c>
      <c r="E474" s="22" t="str">
        <f>IFERROR(VLOOKUP(C474,SRA!B:I,8,0),"")</f>
        <v>CLT</v>
      </c>
      <c r="F474" s="35" t="s">
        <v>607</v>
      </c>
      <c r="G474" s="22" t="str">
        <f>IFERROR(VLOOKUP(VLOOKUP(C474,SRA!B:F,5,0),FUNÇÃO!A:B,2,0),"")</f>
        <v>TEC.EM QUALIDADE</v>
      </c>
      <c r="H474" s="14">
        <f>IFERROR(VLOOKUP(C474,SRA!B:T,18,0),"")</f>
        <v>1537.47</v>
      </c>
      <c r="I474" s="14">
        <f>IFERROR(VLOOKUP(C474,SRA!B:T,19,0),"")</f>
        <v>0</v>
      </c>
      <c r="J474" s="14">
        <f>IFERROR(VLOOKUP(C474,FEVEREIRO!B:F,3,0),"")</f>
        <v>1537.47</v>
      </c>
      <c r="K474" s="14">
        <f t="shared" si="15"/>
        <v>254.43000000000006</v>
      </c>
      <c r="L474" s="14">
        <f>IFERROR(VLOOKUP(C474,FEVEREIRO!B:H,7,0),"")</f>
        <v>1283.04</v>
      </c>
      <c r="M474" s="23" t="str">
        <f>IFERROR(VLOOKUP(C474,FÉRIAS!A:G,2,0),"")</f>
        <v/>
      </c>
    </row>
    <row r="475" spans="2:13">
      <c r="B475" s="22">
        <f t="shared" si="16"/>
        <v>467</v>
      </c>
      <c r="C475" s="22">
        <v>3165</v>
      </c>
      <c r="D475" s="36" t="str">
        <f>IFERROR(VLOOKUP(C475,SRA!B:C,2,0),"")</f>
        <v>PATRICIA SERPA PEIXOTO</v>
      </c>
      <c r="E475" s="22" t="str">
        <f>IFERROR(VLOOKUP(C475,SRA!B:I,8,0),"")</f>
        <v>CLT</v>
      </c>
      <c r="F475" s="35" t="s">
        <v>607</v>
      </c>
      <c r="G475" s="22" t="str">
        <f>IFERROR(VLOOKUP(VLOOKUP(C475,SRA!B:F,5,0),FUNÇÃO!A:B,2,0),"")</f>
        <v>TEC.EM QUALIDADE</v>
      </c>
      <c r="H475" s="14">
        <f>IFERROR(VLOOKUP(C475,SRA!B:T,18,0),"")</f>
        <v>1537.47</v>
      </c>
      <c r="I475" s="14">
        <f>IFERROR(VLOOKUP(C475,SRA!B:T,19,0),"")</f>
        <v>0</v>
      </c>
      <c r="J475" s="14">
        <f>IFERROR(VLOOKUP(C475,FEVEREIRO!B:F,3,0),"")</f>
        <v>1887.57</v>
      </c>
      <c r="K475" s="14">
        <f t="shared" si="15"/>
        <v>853.52</v>
      </c>
      <c r="L475" s="14">
        <f>IFERROR(VLOOKUP(C475,FEVEREIRO!B:H,7,0),"")</f>
        <v>1034.05</v>
      </c>
      <c r="M475" s="23" t="str">
        <f>IFERROR(VLOOKUP(C475,FÉRIAS!A:G,2,0),"")</f>
        <v/>
      </c>
    </row>
    <row r="476" spans="2:13">
      <c r="B476" s="22">
        <f t="shared" si="16"/>
        <v>468</v>
      </c>
      <c r="C476" s="22">
        <v>3167</v>
      </c>
      <c r="D476" s="36" t="str">
        <f>IFERROR(VLOOKUP(C476,SRA!B:C,2,0),"")</f>
        <v>POLYANA BEZERRA SOUTO SANTOS</v>
      </c>
      <c r="E476" s="22" t="str">
        <f>IFERROR(VLOOKUP(C476,SRA!B:I,8,0),"")</f>
        <v>CLT</v>
      </c>
      <c r="F476" s="35" t="s">
        <v>607</v>
      </c>
      <c r="G476" s="22" t="str">
        <f>IFERROR(VLOOKUP(VLOOKUP(C476,SRA!B:F,5,0),FUNÇÃO!A:B,2,0),"")</f>
        <v>FARMACEUTICO IND</v>
      </c>
      <c r="H476" s="14">
        <f>IFERROR(VLOOKUP(C476,SRA!B:T,18,0),"")</f>
        <v>4656.5600000000004</v>
      </c>
      <c r="I476" s="14">
        <f>IFERROR(VLOOKUP(C476,SRA!B:T,19,0),"")</f>
        <v>1993.92</v>
      </c>
      <c r="J476" s="14">
        <f>IFERROR(VLOOKUP(C476,FEVEREIRO!B:F,3,0),"")</f>
        <v>6650.48</v>
      </c>
      <c r="K476" s="14">
        <f t="shared" si="15"/>
        <v>1540.2999999999993</v>
      </c>
      <c r="L476" s="14">
        <f>IFERROR(VLOOKUP(C476,FEVEREIRO!B:H,7,0),"")</f>
        <v>5110.18</v>
      </c>
      <c r="M476" s="23" t="str">
        <f>IFERROR(VLOOKUP(C476,FÉRIAS!A:G,2,0),"")</f>
        <v/>
      </c>
    </row>
    <row r="477" spans="2:13">
      <c r="B477" s="22">
        <f t="shared" si="16"/>
        <v>469</v>
      </c>
      <c r="C477" s="22">
        <v>3169</v>
      </c>
      <c r="D477" s="36" t="str">
        <f>IFERROR(VLOOKUP(C477,SRA!B:C,2,0),"")</f>
        <v>RENATA BEZERRA DA SILVA</v>
      </c>
      <c r="E477" s="22" t="str">
        <f>IFERROR(VLOOKUP(C477,SRA!B:I,8,0),"")</f>
        <v>CLT</v>
      </c>
      <c r="F477" s="35" t="s">
        <v>607</v>
      </c>
      <c r="G477" s="22" t="str">
        <f>IFERROR(VLOOKUP(VLOOKUP(C477,SRA!B:F,5,0),FUNÇÃO!A:B,2,0),"")</f>
        <v>OP. DE PROD. IND.</v>
      </c>
      <c r="H477" s="14">
        <f>IFERROR(VLOOKUP(C477,SRA!B:T,18,0),"")</f>
        <v>1048.8800000000001</v>
      </c>
      <c r="I477" s="14">
        <f>IFERROR(VLOOKUP(C477,SRA!B:T,19,0),"")</f>
        <v>0</v>
      </c>
      <c r="J477" s="14">
        <f>IFERROR(VLOOKUP(C477,FEVEREIRO!B:F,3,0),"")</f>
        <v>1100</v>
      </c>
      <c r="K477" s="14">
        <f t="shared" si="15"/>
        <v>206.99</v>
      </c>
      <c r="L477" s="14">
        <f>IFERROR(VLOOKUP(C477,FEVEREIRO!B:H,7,0),"")</f>
        <v>893.01</v>
      </c>
      <c r="M477" s="23" t="str">
        <f>IFERROR(VLOOKUP(C477,FÉRIAS!A:G,2,0),"")</f>
        <v/>
      </c>
    </row>
    <row r="478" spans="2:13">
      <c r="B478" s="22">
        <f t="shared" si="16"/>
        <v>470</v>
      </c>
      <c r="C478" s="22">
        <v>3171</v>
      </c>
      <c r="D478" s="36" t="str">
        <f>IFERROR(VLOOKUP(C478,SRA!B:C,2,0),"")</f>
        <v>ROSY KELLY LIMA DA S PIMENTEL</v>
      </c>
      <c r="E478" s="22" t="str">
        <f>IFERROR(VLOOKUP(C478,SRA!B:I,8,0),"")</f>
        <v>CLT</v>
      </c>
      <c r="F478" s="35" t="s">
        <v>607</v>
      </c>
      <c r="G478" s="22" t="str">
        <f>IFERROR(VLOOKUP(VLOOKUP(C478,SRA!B:F,5,0),FUNÇÃO!A:B,2,0),"")</f>
        <v>TEC.EM QUALIDADE</v>
      </c>
      <c r="H478" s="14">
        <f>IFERROR(VLOOKUP(C478,SRA!B:T,18,0),"")</f>
        <v>1537.47</v>
      </c>
      <c r="I478" s="14">
        <f>IFERROR(VLOOKUP(C478,SRA!B:T,19,0),"")</f>
        <v>0</v>
      </c>
      <c r="J478" s="14">
        <f>IFERROR(VLOOKUP(C478,FEVEREIRO!B:F,3,0),"")</f>
        <v>2405.5300000000002</v>
      </c>
      <c r="K478" s="14">
        <f t="shared" si="15"/>
        <v>617.21</v>
      </c>
      <c r="L478" s="14">
        <f>IFERROR(VLOOKUP(C478,FEVEREIRO!B:H,7,0),"")</f>
        <v>1788.3200000000002</v>
      </c>
      <c r="M478" s="23" t="str">
        <f>IFERROR(VLOOKUP(C478,FÉRIAS!A:G,2,0),"")</f>
        <v/>
      </c>
    </row>
    <row r="479" spans="2:13">
      <c r="B479" s="22">
        <f t="shared" si="16"/>
        <v>471</v>
      </c>
      <c r="C479" s="22">
        <v>3172</v>
      </c>
      <c r="D479" s="36" t="str">
        <f>IFERROR(VLOOKUP(C479,SRA!B:C,2,0),"")</f>
        <v>SAVIO BARCELOS DE MELO</v>
      </c>
      <c r="E479" s="22" t="str">
        <f>IFERROR(VLOOKUP(C479,SRA!B:I,8,0),"")</f>
        <v>CLT</v>
      </c>
      <c r="F479" s="35" t="s">
        <v>607</v>
      </c>
      <c r="G479" s="22" t="str">
        <f>IFERROR(VLOOKUP(VLOOKUP(C479,SRA!B:F,5,0),FUNÇÃO!A:B,2,0),"")</f>
        <v>OP. DE PROD. IND.</v>
      </c>
      <c r="H479" s="14">
        <f>IFERROR(VLOOKUP(C479,SRA!B:T,18,0),"")</f>
        <v>1048.8800000000001</v>
      </c>
      <c r="I479" s="14">
        <f>IFERROR(VLOOKUP(C479,SRA!B:T,19,0),"")</f>
        <v>0</v>
      </c>
      <c r="J479" s="14">
        <f>IFERROR(VLOOKUP(C479,FEVEREIRO!B:F,3,0),"")</f>
        <v>1100</v>
      </c>
      <c r="K479" s="14">
        <f t="shared" si="15"/>
        <v>233.03999999999996</v>
      </c>
      <c r="L479" s="14">
        <f>IFERROR(VLOOKUP(C479,FEVEREIRO!B:H,7,0),"")</f>
        <v>866.96</v>
      </c>
      <c r="M479" s="23" t="str">
        <f>IFERROR(VLOOKUP(C479,FÉRIAS!A:G,2,0),"")</f>
        <v/>
      </c>
    </row>
    <row r="480" spans="2:13">
      <c r="B480" s="22">
        <f t="shared" si="16"/>
        <v>472</v>
      </c>
      <c r="C480" s="22">
        <v>3175</v>
      </c>
      <c r="D480" s="36" t="str">
        <f>IFERROR(VLOOKUP(C480,SRA!B:C,2,0),"")</f>
        <v>VIVIANE SOARES DE JESUS</v>
      </c>
      <c r="E480" s="22" t="str">
        <f>IFERROR(VLOOKUP(C480,SRA!B:I,8,0),"")</f>
        <v>CLT</v>
      </c>
      <c r="F480" s="35" t="s">
        <v>607</v>
      </c>
      <c r="G480" s="22" t="str">
        <f>IFERROR(VLOOKUP(VLOOKUP(C480,SRA!B:F,5,0),FUNÇÃO!A:B,2,0),"")</f>
        <v>FARMACEUTICO IND</v>
      </c>
      <c r="H480" s="14">
        <f>IFERROR(VLOOKUP(C480,SRA!B:T,18,0),"")</f>
        <v>4656.5600000000004</v>
      </c>
      <c r="I480" s="14">
        <f>IFERROR(VLOOKUP(C480,SRA!B:T,19,0),"")</f>
        <v>1993.92</v>
      </c>
      <c r="J480" s="14">
        <f>IFERROR(VLOOKUP(C480,FEVEREIRO!B:F,3,0),"")</f>
        <v>7270.49</v>
      </c>
      <c r="K480" s="14">
        <f t="shared" si="15"/>
        <v>2901.4300000000003</v>
      </c>
      <c r="L480" s="14">
        <f>IFERROR(VLOOKUP(C480,FEVEREIRO!B:H,7,0),"")</f>
        <v>4369.0599999999995</v>
      </c>
      <c r="M480" s="23" t="str">
        <f>IFERROR(VLOOKUP(C480,FÉRIAS!A:G,2,0),"")</f>
        <v/>
      </c>
    </row>
    <row r="481" spans="2:13">
      <c r="B481" s="22">
        <f t="shared" si="16"/>
        <v>473</v>
      </c>
      <c r="C481" s="22">
        <v>3177</v>
      </c>
      <c r="D481" s="36" t="str">
        <f>IFERROR(VLOOKUP(C481,SRA!B:C,2,0),"")</f>
        <v>DEMOSTENES FIGUEIREDO DE SOUSA</v>
      </c>
      <c r="E481" s="22" t="str">
        <f>IFERROR(VLOOKUP(C481,SRA!B:I,8,0),"")</f>
        <v>CLT</v>
      </c>
      <c r="F481" s="35" t="s">
        <v>607</v>
      </c>
      <c r="G481" s="22" t="str">
        <f>IFERROR(VLOOKUP(VLOOKUP(C481,SRA!B:F,5,0),FUNÇÃO!A:B,2,0),"")</f>
        <v>ANALISTA QUALI IN</v>
      </c>
      <c r="H481" s="14">
        <f>IFERROR(VLOOKUP(C481,SRA!B:T,18,0),"")</f>
        <v>4656.5600000000004</v>
      </c>
      <c r="I481" s="14">
        <f>IFERROR(VLOOKUP(C481,SRA!B:T,19,0),"")</f>
        <v>1993.92</v>
      </c>
      <c r="J481" s="14">
        <f>IFERROR(VLOOKUP(C481,FEVEREIRO!B:F,3,0),"")</f>
        <v>6650.48</v>
      </c>
      <c r="K481" s="14">
        <f t="shared" si="15"/>
        <v>1642.5599999999995</v>
      </c>
      <c r="L481" s="14">
        <f>IFERROR(VLOOKUP(C481,FEVEREIRO!B:H,7,0),"")</f>
        <v>5007.92</v>
      </c>
      <c r="M481" s="23" t="str">
        <f>IFERROR(VLOOKUP(C481,FÉRIAS!A:G,2,0),"")</f>
        <v/>
      </c>
    </row>
    <row r="482" spans="2:13">
      <c r="B482" s="22">
        <f t="shared" si="16"/>
        <v>474</v>
      </c>
      <c r="C482" s="22">
        <v>3178</v>
      </c>
      <c r="D482" s="36" t="str">
        <f>IFERROR(VLOOKUP(C482,SRA!B:C,2,0),"")</f>
        <v>HOSANA SUELEM S DE MIRANDA</v>
      </c>
      <c r="E482" s="22" t="str">
        <f>IFERROR(VLOOKUP(C482,SRA!B:I,8,0),"")</f>
        <v>CLT</v>
      </c>
      <c r="F482" s="35" t="s">
        <v>607</v>
      </c>
      <c r="G482" s="22" t="str">
        <f>IFERROR(VLOOKUP(VLOOKUP(C482,SRA!B:F,5,0),FUNÇÃO!A:B,2,0),"")</f>
        <v>ANALISTA QUALI IN</v>
      </c>
      <c r="H482" s="14">
        <f>IFERROR(VLOOKUP(C482,SRA!B:T,18,0),"")</f>
        <v>4656.5600000000004</v>
      </c>
      <c r="I482" s="14">
        <f>IFERROR(VLOOKUP(C482,SRA!B:T,19,0),"")</f>
        <v>1993.92</v>
      </c>
      <c r="J482" s="14">
        <f>IFERROR(VLOOKUP(C482,FEVEREIRO!B:F,3,0),"")</f>
        <v>6907.65</v>
      </c>
      <c r="K482" s="14">
        <f t="shared" si="15"/>
        <v>1766.0599999999995</v>
      </c>
      <c r="L482" s="14">
        <f>IFERROR(VLOOKUP(C482,FEVEREIRO!B:H,7,0),"")</f>
        <v>5141.59</v>
      </c>
      <c r="M482" s="23" t="str">
        <f>IFERROR(VLOOKUP(C482,FÉRIAS!A:G,2,0),"")</f>
        <v/>
      </c>
    </row>
    <row r="483" spans="2:13">
      <c r="B483" s="22">
        <f t="shared" si="16"/>
        <v>475</v>
      </c>
      <c r="C483" s="22">
        <v>3180</v>
      </c>
      <c r="D483" s="36" t="str">
        <f>IFERROR(VLOOKUP(C483,SRA!B:C,2,0),"")</f>
        <v>CAIO CESAR DE A R SILVA</v>
      </c>
      <c r="E483" s="22" t="str">
        <f>IFERROR(VLOOKUP(C483,SRA!B:I,8,0),"")</f>
        <v>CLT</v>
      </c>
      <c r="F483" s="35" t="s">
        <v>607</v>
      </c>
      <c r="G483" s="22" t="str">
        <f>IFERROR(VLOOKUP(VLOOKUP(C483,SRA!B:F,5,0),FUNÇÃO!A:B,2,0),"")</f>
        <v>ANALISTA QUALI IN</v>
      </c>
      <c r="H483" s="14">
        <f>IFERROR(VLOOKUP(C483,SRA!B:T,18,0),"")</f>
        <v>4656.5600000000004</v>
      </c>
      <c r="I483" s="14">
        <f>IFERROR(VLOOKUP(C483,SRA!B:T,19,0),"")</f>
        <v>1993.92</v>
      </c>
      <c r="J483" s="14">
        <f>IFERROR(VLOOKUP(C483,FEVEREIRO!B:F,3,0),"")</f>
        <v>7906.7</v>
      </c>
      <c r="K483" s="14">
        <f t="shared" si="15"/>
        <v>2104.8900000000003</v>
      </c>
      <c r="L483" s="14">
        <f>IFERROR(VLOOKUP(C483,FEVEREIRO!B:H,7,0),"")</f>
        <v>5801.8099999999995</v>
      </c>
      <c r="M483" s="23" t="str">
        <f>IFERROR(VLOOKUP(C483,FÉRIAS!A:G,2,0),"")</f>
        <v/>
      </c>
    </row>
    <row r="484" spans="2:13">
      <c r="B484" s="22">
        <f t="shared" si="16"/>
        <v>476</v>
      </c>
      <c r="C484" s="22">
        <v>3182</v>
      </c>
      <c r="D484" s="36" t="str">
        <f>IFERROR(VLOOKUP(C484,SRA!B:C,2,0),"")</f>
        <v>VANELLY FERREIRA DE SOUZA</v>
      </c>
      <c r="E484" s="22" t="str">
        <f>IFERROR(VLOOKUP(C484,SRA!B:I,8,0),"")</f>
        <v>CLT</v>
      </c>
      <c r="F484" s="35" t="s">
        <v>607</v>
      </c>
      <c r="G484" s="22" t="str">
        <f>IFERROR(VLOOKUP(VLOOKUP(C484,SRA!B:F,5,0),FUNÇÃO!A:B,2,0),"")</f>
        <v>TEC.EM QUALIDADE</v>
      </c>
      <c r="H484" s="14">
        <f>IFERROR(VLOOKUP(C484,SRA!B:T,18,0),"")</f>
        <v>1537.47</v>
      </c>
      <c r="I484" s="14">
        <f>IFERROR(VLOOKUP(C484,SRA!B:T,19,0),"")</f>
        <v>0</v>
      </c>
      <c r="J484" s="14">
        <f>IFERROR(VLOOKUP(C484,FEVEREIRO!B:F,3,0),"")</f>
        <v>1538.6</v>
      </c>
      <c r="K484" s="14">
        <f t="shared" si="15"/>
        <v>782.50999999999988</v>
      </c>
      <c r="L484" s="14">
        <f>IFERROR(VLOOKUP(C484,FEVEREIRO!B:H,7,0),"")</f>
        <v>756.09</v>
      </c>
      <c r="M484" s="23" t="str">
        <f>IFERROR(VLOOKUP(C484,FÉRIAS!A:G,2,0),"")</f>
        <v/>
      </c>
    </row>
    <row r="485" spans="2:13">
      <c r="B485" s="22">
        <f t="shared" si="16"/>
        <v>477</v>
      </c>
      <c r="C485" s="22">
        <v>3183</v>
      </c>
      <c r="D485" s="36" t="str">
        <f>IFERROR(VLOOKUP(C485,SRA!B:C,2,0),"")</f>
        <v>DALETE VICENTE DE LIMA</v>
      </c>
      <c r="E485" s="22" t="str">
        <f>IFERROR(VLOOKUP(C485,SRA!B:I,8,0),"")</f>
        <v>CLT</v>
      </c>
      <c r="F485" s="35" t="s">
        <v>607</v>
      </c>
      <c r="G485" s="22" t="str">
        <f>IFERROR(VLOOKUP(VLOOKUP(C485,SRA!B:F,5,0),FUNÇÃO!A:B,2,0),"")</f>
        <v>TEC. EM ENF. DO T</v>
      </c>
      <c r="H485" s="14">
        <f>IFERROR(VLOOKUP(C485,SRA!B:T,18,0),"")</f>
        <v>1537.47</v>
      </c>
      <c r="I485" s="14">
        <f>IFERROR(VLOOKUP(C485,SRA!B:T,19,0),"")</f>
        <v>0</v>
      </c>
      <c r="J485" s="14">
        <f>IFERROR(VLOOKUP(C485,FEVEREIRO!B:F,3,0),"")</f>
        <v>1887.18</v>
      </c>
      <c r="K485" s="14">
        <f t="shared" si="15"/>
        <v>461.6099999999999</v>
      </c>
      <c r="L485" s="14">
        <f>IFERROR(VLOOKUP(C485,FEVEREIRO!B:H,7,0),"")</f>
        <v>1425.5700000000002</v>
      </c>
      <c r="M485" s="23" t="str">
        <f>IFERROR(VLOOKUP(C485,FÉRIAS!A:G,2,0),"")</f>
        <v/>
      </c>
    </row>
    <row r="486" spans="2:13">
      <c r="B486" s="22">
        <f t="shared" si="16"/>
        <v>478</v>
      </c>
      <c r="C486" s="22">
        <v>3194</v>
      </c>
      <c r="D486" s="36" t="str">
        <f>IFERROR(VLOOKUP(C486,SRA!B:C,2,0),"")</f>
        <v>ODAYANNA KESSY F MONTEIRO</v>
      </c>
      <c r="E486" s="22" t="str">
        <f>IFERROR(VLOOKUP(C486,SRA!B:I,8,0),"")</f>
        <v>CLT</v>
      </c>
      <c r="F486" s="35" t="s">
        <v>607</v>
      </c>
      <c r="G486" s="22" t="str">
        <f>IFERROR(VLOOKUP(VLOOKUP(C486,SRA!B:F,5,0),FUNÇÃO!A:B,2,0),"")</f>
        <v>ANA GESTAO AMBIEN</v>
      </c>
      <c r="H486" s="14">
        <f>IFERROR(VLOOKUP(C486,SRA!B:T,18,0),"")</f>
        <v>2675.02</v>
      </c>
      <c r="I486" s="14">
        <f>IFERROR(VLOOKUP(C486,SRA!B:T,19,0),"")</f>
        <v>5739.47</v>
      </c>
      <c r="J486" s="14">
        <f>IFERROR(VLOOKUP(C486,FEVEREIRO!B:F,3,0),"")</f>
        <v>8955.09</v>
      </c>
      <c r="K486" s="14">
        <f t="shared" si="15"/>
        <v>3647.8900000000003</v>
      </c>
      <c r="L486" s="14">
        <f>IFERROR(VLOOKUP(C486,FEVEREIRO!B:H,7,0),"")</f>
        <v>5307.2</v>
      </c>
      <c r="M486" s="23" t="str">
        <f>IFERROR(VLOOKUP(C486,FÉRIAS!A:G,2,0),"")</f>
        <v/>
      </c>
    </row>
    <row r="487" spans="2:13">
      <c r="B487" s="22">
        <f t="shared" si="16"/>
        <v>479</v>
      </c>
      <c r="C487" s="22">
        <v>3228</v>
      </c>
      <c r="D487" s="36" t="str">
        <f>IFERROR(VLOOKUP(C487,SRA!B:C,2,0),"")</f>
        <v>RENATO VELOSO LINO DE OLIVEIRA</v>
      </c>
      <c r="E487" s="22" t="str">
        <f>IFERROR(VLOOKUP(C487,SRA!B:I,8,0),"")</f>
        <v>CLT</v>
      </c>
      <c r="F487" s="35" t="s">
        <v>607</v>
      </c>
      <c r="G487" s="22" t="str">
        <f>IFERROR(VLOOKUP(VLOOKUP(C487,SRA!B:F,5,0),FUNÇÃO!A:B,2,0),"")</f>
        <v>TEC. EM ADM. E VE</v>
      </c>
      <c r="H487" s="14">
        <f>IFERROR(VLOOKUP(C487,SRA!B:T,18,0),"")</f>
        <v>1537.47</v>
      </c>
      <c r="I487" s="14">
        <f>IFERROR(VLOOKUP(C487,SRA!B:T,19,0),"")</f>
        <v>174.95</v>
      </c>
      <c r="J487" s="14">
        <f>IFERROR(VLOOKUP(C487,FEVEREIRO!B:F,3,0),"")</f>
        <v>1712.42</v>
      </c>
      <c r="K487" s="14">
        <f t="shared" si="15"/>
        <v>347.2800000000002</v>
      </c>
      <c r="L487" s="14">
        <f>IFERROR(VLOOKUP(C487,FEVEREIRO!B:H,7,0),"")</f>
        <v>1365.1399999999999</v>
      </c>
      <c r="M487" s="23" t="str">
        <f>IFERROR(VLOOKUP(C487,FÉRIAS!A:G,2,0),"")</f>
        <v/>
      </c>
    </row>
    <row r="488" spans="2:13">
      <c r="B488" s="22">
        <f t="shared" si="16"/>
        <v>480</v>
      </c>
      <c r="C488" s="22">
        <v>3229</v>
      </c>
      <c r="D488" s="36" t="str">
        <f>IFERROR(VLOOKUP(C488,SRA!B:C,2,0),"")</f>
        <v>WELTON FERNANDES DE PAULA</v>
      </c>
      <c r="E488" s="22" t="str">
        <f>IFERROR(VLOOKUP(C488,SRA!B:I,8,0),"")</f>
        <v>CLT</v>
      </c>
      <c r="F488" s="35" t="s">
        <v>607</v>
      </c>
      <c r="G488" s="22" t="str">
        <f>IFERROR(VLOOKUP(VLOOKUP(C488,SRA!B:F,5,0),FUNÇÃO!A:B,2,0),"")</f>
        <v>TEC EM UTI CALDEI</v>
      </c>
      <c r="H488" s="14">
        <f>IFERROR(VLOOKUP(C488,SRA!B:T,18,0),"")</f>
        <v>1537.47</v>
      </c>
      <c r="I488" s="14">
        <f>IFERROR(VLOOKUP(C488,SRA!B:T,19,0),"")</f>
        <v>0</v>
      </c>
      <c r="J488" s="14">
        <f>IFERROR(VLOOKUP(C488,FEVEREIRO!B:F,3,0),"")</f>
        <v>1537.47</v>
      </c>
      <c r="K488" s="14">
        <f t="shared" si="15"/>
        <v>643.49</v>
      </c>
      <c r="L488" s="14">
        <f>IFERROR(VLOOKUP(C488,FEVEREIRO!B:H,7,0),"")</f>
        <v>893.98</v>
      </c>
      <c r="M488" s="23" t="str">
        <f>IFERROR(VLOOKUP(C488,FÉRIAS!A:G,2,0),"")</f>
        <v/>
      </c>
    </row>
    <row r="489" spans="2:13">
      <c r="B489" s="22">
        <f t="shared" si="16"/>
        <v>481</v>
      </c>
      <c r="C489" s="22">
        <v>3232</v>
      </c>
      <c r="D489" s="36" t="str">
        <f>IFERROR(VLOOKUP(C489,SRA!B:C,2,0),"")</f>
        <v>MARCOS ANTONIO SILVA DE LIMA</v>
      </c>
      <c r="E489" s="22" t="str">
        <f>IFERROR(VLOOKUP(C489,SRA!B:I,8,0),"")</f>
        <v>CLT</v>
      </c>
      <c r="F489" s="35" t="s">
        <v>607</v>
      </c>
      <c r="G489" s="22" t="str">
        <f>IFERROR(VLOOKUP(VLOOKUP(C489,SRA!B:F,5,0),FUNÇÃO!A:B,2,0),"")</f>
        <v>TEC EM UTI CALDEI</v>
      </c>
      <c r="H489" s="14">
        <f>IFERROR(VLOOKUP(C489,SRA!B:T,18,0),"")</f>
        <v>1537.47</v>
      </c>
      <c r="I489" s="14">
        <f>IFERROR(VLOOKUP(C489,SRA!B:T,19,0),"")</f>
        <v>0</v>
      </c>
      <c r="J489" s="14">
        <f>IFERROR(VLOOKUP(C489,FEVEREIRO!B:F,3,0),"")</f>
        <v>1574.22</v>
      </c>
      <c r="K489" s="14">
        <f t="shared" si="15"/>
        <v>797.76</v>
      </c>
      <c r="L489" s="14">
        <f>IFERROR(VLOOKUP(C489,FEVEREIRO!B:H,7,0),"")</f>
        <v>776.46</v>
      </c>
      <c r="M489" s="23" t="str">
        <f>IFERROR(VLOOKUP(C489,FÉRIAS!A:G,2,0),"")</f>
        <v/>
      </c>
    </row>
    <row r="490" spans="2:13">
      <c r="B490" s="22">
        <f t="shared" si="16"/>
        <v>482</v>
      </c>
      <c r="C490" s="22">
        <v>3233</v>
      </c>
      <c r="D490" s="36" t="str">
        <f>IFERROR(VLOOKUP(C490,SRA!B:C,2,0),"")</f>
        <v>MARIANA JOYCE BEZERRA DA SILVA</v>
      </c>
      <c r="E490" s="22" t="str">
        <f>IFERROR(VLOOKUP(C490,SRA!B:I,8,0),"")</f>
        <v>CLT</v>
      </c>
      <c r="F490" s="35" t="s">
        <v>608</v>
      </c>
      <c r="G490" s="22" t="str">
        <f>IFERROR(VLOOKUP(VLOOKUP(C490,SRA!B:F,5,0),FUNÇÃO!A:B,2,0),"")</f>
        <v>TEC.EM MAN. ELE.</v>
      </c>
      <c r="H490" s="14">
        <f>IFERROR(VLOOKUP(C490,SRA!B:T,18,0),"")</f>
        <v>1537.47</v>
      </c>
      <c r="I490" s="14">
        <f>IFERROR(VLOOKUP(C490,SRA!B:T,19,0),"")</f>
        <v>0</v>
      </c>
      <c r="J490" s="14">
        <f>IFERROR(VLOOKUP(C490,FEVEREIRO!B:F,3,0),"")</f>
        <v>1284.75</v>
      </c>
      <c r="K490" s="14">
        <f t="shared" si="15"/>
        <v>1284.75</v>
      </c>
      <c r="L490" s="14">
        <f>IFERROR(VLOOKUP(C490,FEVEREIRO!B:H,7,0),"")</f>
        <v>0</v>
      </c>
      <c r="M490" s="23" t="str">
        <f>IFERROR(VLOOKUP(C490,FÉRIAS!A:G,2,0),"")</f>
        <v/>
      </c>
    </row>
    <row r="491" spans="2:13">
      <c r="B491" s="22">
        <f t="shared" si="16"/>
        <v>483</v>
      </c>
      <c r="C491" s="22">
        <v>3234</v>
      </c>
      <c r="D491" s="36" t="str">
        <f>IFERROR(VLOOKUP(C491,SRA!B:C,2,0),"")</f>
        <v>SANDRO FERREIRA BEZERRA</v>
      </c>
      <c r="E491" s="22" t="str">
        <f>IFERROR(VLOOKUP(C491,SRA!B:I,8,0),"")</f>
        <v>CLT</v>
      </c>
      <c r="F491" s="35" t="s">
        <v>607</v>
      </c>
      <c r="G491" s="22" t="str">
        <f>IFERROR(VLOOKUP(VLOOKUP(C491,SRA!B:F,5,0),FUNÇÃO!A:B,2,0),"")</f>
        <v>ANA MANUT ELET IN</v>
      </c>
      <c r="H491" s="14">
        <f>IFERROR(VLOOKUP(C491,SRA!B:T,18,0),"")</f>
        <v>2675.02</v>
      </c>
      <c r="I491" s="14">
        <f>IFERROR(VLOOKUP(C491,SRA!B:T,19,0),"")</f>
        <v>1993.92</v>
      </c>
      <c r="J491" s="14">
        <f>IFERROR(VLOOKUP(C491,FEVEREIRO!B:F,3,0),"")</f>
        <v>6020.24</v>
      </c>
      <c r="K491" s="14">
        <f t="shared" si="15"/>
        <v>2381.2799999999997</v>
      </c>
      <c r="L491" s="14">
        <f>IFERROR(VLOOKUP(C491,FEVEREIRO!B:H,7,0),"")</f>
        <v>3638.96</v>
      </c>
      <c r="M491" s="23" t="str">
        <f>IFERROR(VLOOKUP(C491,FÉRIAS!A:G,2,0),"")</f>
        <v/>
      </c>
    </row>
    <row r="492" spans="2:13">
      <c r="B492" s="22">
        <f t="shared" si="16"/>
        <v>484</v>
      </c>
      <c r="C492" s="22">
        <v>3237</v>
      </c>
      <c r="D492" s="36" t="str">
        <f>IFERROR(VLOOKUP(C492,SRA!B:C,2,0),"")</f>
        <v>LIVIA MARIA DE MORAES</v>
      </c>
      <c r="E492" s="22" t="str">
        <f>IFERROR(VLOOKUP(C492,SRA!B:I,8,0),"")</f>
        <v>CLT</v>
      </c>
      <c r="F492" s="35" t="s">
        <v>607</v>
      </c>
      <c r="G492" s="22" t="str">
        <f>IFERROR(VLOOKUP(VLOOKUP(C492,SRA!B:F,5,0),FUNÇÃO!A:B,2,0),"")</f>
        <v>TEC.EM MAN. MEC.</v>
      </c>
      <c r="H492" s="14">
        <f>IFERROR(VLOOKUP(C492,SRA!B:T,18,0),"")</f>
        <v>1537.47</v>
      </c>
      <c r="I492" s="14">
        <f>IFERROR(VLOOKUP(C492,SRA!B:T,19,0),"")</f>
        <v>0</v>
      </c>
      <c r="J492" s="14">
        <f>IFERROR(VLOOKUP(C492,FEVEREIRO!B:F,3,0),"")</f>
        <v>1537.47</v>
      </c>
      <c r="K492" s="14">
        <f t="shared" si="15"/>
        <v>291.81999999999994</v>
      </c>
      <c r="L492" s="14">
        <f>IFERROR(VLOOKUP(C492,FEVEREIRO!B:H,7,0),"")</f>
        <v>1245.6500000000001</v>
      </c>
      <c r="M492" s="23" t="str">
        <f>IFERROR(VLOOKUP(C492,FÉRIAS!A:G,2,0),"")</f>
        <v/>
      </c>
    </row>
    <row r="493" spans="2:13">
      <c r="B493" s="22">
        <f t="shared" si="16"/>
        <v>485</v>
      </c>
      <c r="C493" s="22">
        <v>3241</v>
      </c>
      <c r="D493" s="36" t="str">
        <f>IFERROR(VLOOKUP(C493,SRA!B:C,2,0),"")</f>
        <v>EDNALDO LUIZ TRAJANO</v>
      </c>
      <c r="E493" s="22" t="str">
        <f>IFERROR(VLOOKUP(C493,SRA!B:I,8,0),"")</f>
        <v>CLT</v>
      </c>
      <c r="F493" s="35" t="s">
        <v>607</v>
      </c>
      <c r="G493" s="22" t="str">
        <f>IFERROR(VLOOKUP(VLOOKUP(C493,SRA!B:F,5,0),FUNÇÃO!A:B,2,0),"")</f>
        <v>TEC EM UTI CALDEI</v>
      </c>
      <c r="H493" s="14">
        <f>IFERROR(VLOOKUP(C493,SRA!B:T,18,0),"")</f>
        <v>1537.47</v>
      </c>
      <c r="I493" s="14">
        <f>IFERROR(VLOOKUP(C493,SRA!B:T,19,0),"")</f>
        <v>0</v>
      </c>
      <c r="J493" s="14">
        <f>IFERROR(VLOOKUP(C493,FEVEREIRO!B:F,3,0),"")</f>
        <v>1537.47</v>
      </c>
      <c r="K493" s="14">
        <f t="shared" si="15"/>
        <v>438.83000000000015</v>
      </c>
      <c r="L493" s="14">
        <f>IFERROR(VLOOKUP(C493,FEVEREIRO!B:H,7,0),"")</f>
        <v>1098.6399999999999</v>
      </c>
      <c r="M493" s="23" t="str">
        <f>IFERROR(VLOOKUP(C493,FÉRIAS!A:G,2,0),"")</f>
        <v/>
      </c>
    </row>
    <row r="494" spans="2:13">
      <c r="B494" s="22">
        <f t="shared" si="16"/>
        <v>486</v>
      </c>
      <c r="C494" s="22">
        <v>3242</v>
      </c>
      <c r="D494" s="36" t="str">
        <f>IFERROR(VLOOKUP(C494,SRA!B:C,2,0),"")</f>
        <v>CLAUDIO HENRIQUE G DE OLIVEIRA</v>
      </c>
      <c r="E494" s="22" t="str">
        <f>IFERROR(VLOOKUP(C494,SRA!B:I,8,0),"")</f>
        <v>CLT</v>
      </c>
      <c r="F494" s="35" t="s">
        <v>607</v>
      </c>
      <c r="G494" s="22" t="str">
        <f>IFERROR(VLOOKUP(VLOOKUP(C494,SRA!B:F,5,0),FUNÇÃO!A:B,2,0),"")</f>
        <v>TEC EM UTI CALDEI</v>
      </c>
      <c r="H494" s="14">
        <f>IFERROR(VLOOKUP(C494,SRA!B:T,18,0),"")</f>
        <v>1537.47</v>
      </c>
      <c r="I494" s="14">
        <f>IFERROR(VLOOKUP(C494,SRA!B:T,19,0),"")</f>
        <v>0</v>
      </c>
      <c r="J494" s="14">
        <f>IFERROR(VLOOKUP(C494,FEVEREIRO!B:F,3,0),"")</f>
        <v>1537.47</v>
      </c>
      <c r="K494" s="14">
        <f t="shared" si="15"/>
        <v>201.83999999999992</v>
      </c>
      <c r="L494" s="14">
        <f>IFERROR(VLOOKUP(C494,FEVEREIRO!B:H,7,0),"")</f>
        <v>1335.63</v>
      </c>
      <c r="M494" s="23" t="str">
        <f>IFERROR(VLOOKUP(C494,FÉRIAS!A:G,2,0),"")</f>
        <v/>
      </c>
    </row>
    <row r="495" spans="2:13">
      <c r="B495" s="22">
        <f t="shared" si="16"/>
        <v>487</v>
      </c>
      <c r="C495" s="22">
        <v>3281</v>
      </c>
      <c r="D495" s="36" t="str">
        <f>IFERROR(VLOOKUP(C495,SRA!B:C,2,0),"")</f>
        <v>PAULO AUGUSTO DA SILVA</v>
      </c>
      <c r="E495" s="22" t="str">
        <f>IFERROR(VLOOKUP(C495,SRA!B:I,8,0),"")</f>
        <v>CLT</v>
      </c>
      <c r="F495" s="35" t="s">
        <v>607</v>
      </c>
      <c r="G495" s="22" t="str">
        <f>IFERROR(VLOOKUP(VLOOKUP(C495,SRA!B:F,5,0),FUNÇÃO!A:B,2,0),"")</f>
        <v>TEC.EM MAN. ELE.</v>
      </c>
      <c r="H495" s="14">
        <f>IFERROR(VLOOKUP(C495,SRA!B:T,18,0),"")</f>
        <v>1537.47</v>
      </c>
      <c r="I495" s="14">
        <f>IFERROR(VLOOKUP(C495,SRA!B:T,19,0),"")</f>
        <v>0</v>
      </c>
      <c r="J495" s="14">
        <f>IFERROR(VLOOKUP(C495,FEVEREIRO!B:F,3,0),"")</f>
        <v>4136.3</v>
      </c>
      <c r="K495" s="14">
        <f t="shared" si="15"/>
        <v>933.35000000000036</v>
      </c>
      <c r="L495" s="14">
        <f>IFERROR(VLOOKUP(C495,FEVEREIRO!B:H,7,0),"")</f>
        <v>3202.95</v>
      </c>
      <c r="M495" s="23" t="str">
        <f>IFERROR(VLOOKUP(C495,FÉRIAS!A:G,2,0),"")</f>
        <v/>
      </c>
    </row>
    <row r="496" spans="2:13">
      <c r="B496" s="22">
        <f t="shared" si="16"/>
        <v>488</v>
      </c>
      <c r="C496" s="22">
        <v>3317</v>
      </c>
      <c r="D496" s="36" t="str">
        <f>IFERROR(VLOOKUP(C496,SRA!B:C,2,0),"")</f>
        <v>KATIA CRISTINA B DA SILVA</v>
      </c>
      <c r="E496" s="22" t="str">
        <f>IFERROR(VLOOKUP(C496,SRA!B:I,8,0),"")</f>
        <v>CLT</v>
      </c>
      <c r="F496" s="35" t="s">
        <v>607</v>
      </c>
      <c r="G496" s="22" t="str">
        <f>IFERROR(VLOOKUP(VLOOKUP(C496,SRA!B:F,5,0),FUNÇÃO!A:B,2,0),"")</f>
        <v>TEC. CONTABIL</v>
      </c>
      <c r="H496" s="14">
        <f>IFERROR(VLOOKUP(C496,SRA!B:T,18,0),"")</f>
        <v>1537.49</v>
      </c>
      <c r="I496" s="14">
        <f>IFERROR(VLOOKUP(C496,SRA!B:T,19,0),"")</f>
        <v>0</v>
      </c>
      <c r="J496" s="14">
        <f>IFERROR(VLOOKUP(C496,FEVEREIRO!B:F,3,0),"")</f>
        <v>1537.49</v>
      </c>
      <c r="K496" s="14">
        <f t="shared" si="15"/>
        <v>761.28</v>
      </c>
      <c r="L496" s="14">
        <f>IFERROR(VLOOKUP(C496,FEVEREIRO!B:H,7,0),"")</f>
        <v>776.21</v>
      </c>
      <c r="M496" s="23" t="str">
        <f>IFERROR(VLOOKUP(C496,FÉRIAS!A:G,2,0),"")</f>
        <v/>
      </c>
    </row>
    <row r="497" spans="2:13">
      <c r="B497" s="22">
        <f t="shared" si="16"/>
        <v>489</v>
      </c>
      <c r="C497" s="22">
        <v>3322</v>
      </c>
      <c r="D497" s="36" t="str">
        <f>IFERROR(VLOOKUP(C497,SRA!B:C,2,0),"")</f>
        <v>JOSEFINA DA SILVA RODRIGUES</v>
      </c>
      <c r="E497" s="22" t="str">
        <f>IFERROR(VLOOKUP(C497,SRA!B:I,8,0),"")</f>
        <v>CLT</v>
      </c>
      <c r="F497" s="35" t="s">
        <v>607</v>
      </c>
      <c r="G497" s="22" t="str">
        <f>IFERROR(VLOOKUP(VLOOKUP(C497,SRA!B:F,5,0),FUNÇÃO!A:B,2,0),"")</f>
        <v>TEC SEG DO TRAB</v>
      </c>
      <c r="H497" s="14">
        <f>IFERROR(VLOOKUP(C497,SRA!B:T,18,0),"")</f>
        <v>1537.49</v>
      </c>
      <c r="I497" s="14">
        <f>IFERROR(VLOOKUP(C497,SRA!B:T,19,0),"")</f>
        <v>0</v>
      </c>
      <c r="J497" s="14">
        <f>IFERROR(VLOOKUP(C497,FEVEREIRO!B:F,3,0),"")</f>
        <v>1537.49</v>
      </c>
      <c r="K497" s="14">
        <f t="shared" si="15"/>
        <v>437.66000000000008</v>
      </c>
      <c r="L497" s="14">
        <f>IFERROR(VLOOKUP(C497,FEVEREIRO!B:H,7,0),"")</f>
        <v>1099.83</v>
      </c>
      <c r="M497" s="23" t="str">
        <f>IFERROR(VLOOKUP(C497,FÉRIAS!A:G,2,0),"")</f>
        <v/>
      </c>
    </row>
    <row r="498" spans="2:13">
      <c r="B498" s="22">
        <f t="shared" si="16"/>
        <v>490</v>
      </c>
      <c r="C498" s="22">
        <v>3333</v>
      </c>
      <c r="D498" s="36" t="str">
        <f>IFERROR(VLOOKUP(C498,SRA!B:C,2,0),"")</f>
        <v>JOSE HIGO MARQUES RENER</v>
      </c>
      <c r="E498" s="22" t="str">
        <f>IFERROR(VLOOKUP(C498,SRA!B:I,8,0),"")</f>
        <v>CLT</v>
      </c>
      <c r="F498" s="35" t="s">
        <v>607</v>
      </c>
      <c r="G498" s="22" t="str">
        <f>IFERROR(VLOOKUP(VLOOKUP(C498,SRA!B:F,5,0),FUNÇÃO!A:B,2,0),"")</f>
        <v>OP. DE PROD. IND.</v>
      </c>
      <c r="H498" s="14">
        <f>IFERROR(VLOOKUP(C498,SRA!B:T,18,0),"")</f>
        <v>1152.1300000000001</v>
      </c>
      <c r="I498" s="14">
        <f>IFERROR(VLOOKUP(C498,SRA!B:T,19,0),"")</f>
        <v>0</v>
      </c>
      <c r="J498" s="14">
        <f>IFERROR(VLOOKUP(C498,FEVEREIRO!B:F,3,0),"")</f>
        <v>1373.65</v>
      </c>
      <c r="K498" s="14">
        <f t="shared" si="15"/>
        <v>335.63000000000011</v>
      </c>
      <c r="L498" s="14">
        <f>IFERROR(VLOOKUP(C498,FEVEREIRO!B:H,7,0),"")</f>
        <v>1038.02</v>
      </c>
      <c r="M498" s="23" t="str">
        <f>IFERROR(VLOOKUP(C498,FÉRIAS!A:G,2,0),"")</f>
        <v/>
      </c>
    </row>
    <row r="499" spans="2:13">
      <c r="B499" s="22">
        <f t="shared" si="16"/>
        <v>491</v>
      </c>
      <c r="C499" s="22">
        <v>3336</v>
      </c>
      <c r="D499" s="36" t="str">
        <f>IFERROR(VLOOKUP(C499,SRA!B:C,2,0),"")</f>
        <v>MICHELLI HELENA LIMA DA SILVA</v>
      </c>
      <c r="E499" s="22" t="str">
        <f>IFERROR(VLOOKUP(C499,SRA!B:I,8,0),"")</f>
        <v>CLT</v>
      </c>
      <c r="F499" s="35" t="s">
        <v>607</v>
      </c>
      <c r="G499" s="22" t="str">
        <f>IFERROR(VLOOKUP(VLOOKUP(C499,SRA!B:F,5,0),FUNÇÃO!A:B,2,0),"")</f>
        <v>OP. DE PROD. IND.</v>
      </c>
      <c r="H499" s="14">
        <f>IFERROR(VLOOKUP(C499,SRA!B:T,18,0),"")</f>
        <v>1152.1300000000001</v>
      </c>
      <c r="I499" s="14">
        <f>IFERROR(VLOOKUP(C499,SRA!B:T,19,0),"")</f>
        <v>0</v>
      </c>
      <c r="J499" s="14">
        <f>IFERROR(VLOOKUP(C499,FEVEREIRO!B:F,3,0),"")</f>
        <v>1422.43</v>
      </c>
      <c r="K499" s="14">
        <f t="shared" si="15"/>
        <v>565.29999999999995</v>
      </c>
      <c r="L499" s="14">
        <f>IFERROR(VLOOKUP(C499,FEVEREIRO!B:H,7,0),"")</f>
        <v>857.13000000000011</v>
      </c>
      <c r="M499" s="23" t="str">
        <f>IFERROR(VLOOKUP(C499,FÉRIAS!A:G,2,0),"")</f>
        <v/>
      </c>
    </row>
    <row r="500" spans="2:13">
      <c r="B500" s="22">
        <f t="shared" si="16"/>
        <v>492</v>
      </c>
      <c r="C500" s="22">
        <v>3339</v>
      </c>
      <c r="D500" s="36" t="str">
        <f>IFERROR(VLOOKUP(C500,SRA!B:C,2,0),"")</f>
        <v>ANA CAROLINA CALLAND ROSA</v>
      </c>
      <c r="E500" s="22" t="str">
        <f>IFERROR(VLOOKUP(C500,SRA!B:I,8,0),"")</f>
        <v>CLT</v>
      </c>
      <c r="F500" s="35" t="s">
        <v>607</v>
      </c>
      <c r="G500" s="22" t="str">
        <f>IFERROR(VLOOKUP(VLOOKUP(C500,SRA!B:F,5,0),FUNÇÃO!A:B,2,0),"")</f>
        <v>ANALISTA COMERC.</v>
      </c>
      <c r="H500" s="14">
        <f>IFERROR(VLOOKUP(C500,SRA!B:T,18,0),"")</f>
        <v>2675.02</v>
      </c>
      <c r="I500" s="14">
        <f>IFERROR(VLOOKUP(C500,SRA!B:T,19,0),"")</f>
        <v>0</v>
      </c>
      <c r="J500" s="14">
        <f>IFERROR(VLOOKUP(C500,FEVEREIRO!B:F,3,0),"")</f>
        <v>2675.02</v>
      </c>
      <c r="K500" s="14">
        <f t="shared" si="15"/>
        <v>2220.4499999999998</v>
      </c>
      <c r="L500" s="14">
        <f>IFERROR(VLOOKUP(C500,FEVEREIRO!B:H,7,0),"")</f>
        <v>454.57</v>
      </c>
      <c r="M500" s="23" t="str">
        <f>IFERROR(VLOOKUP(C500,FÉRIAS!A:G,2,0),"")</f>
        <v/>
      </c>
    </row>
    <row r="501" spans="2:13">
      <c r="B501" s="22">
        <f t="shared" si="16"/>
        <v>493</v>
      </c>
      <c r="C501" s="22">
        <v>3344</v>
      </c>
      <c r="D501" s="36" t="str">
        <f>IFERROR(VLOOKUP(C501,SRA!B:C,2,0),"")</f>
        <v>JEANE DE ALMEIDA C REVOREDO</v>
      </c>
      <c r="E501" s="22" t="str">
        <f>IFERROR(VLOOKUP(C501,SRA!B:I,8,0),"")</f>
        <v>CLT</v>
      </c>
      <c r="F501" s="35" t="s">
        <v>607</v>
      </c>
      <c r="G501" s="22" t="str">
        <f>IFERROR(VLOOKUP(VLOOKUP(C501,SRA!B:F,5,0),FUNÇÃO!A:B,2,0),"")</f>
        <v>OP. DE PROD. IND.</v>
      </c>
      <c r="H501" s="14">
        <f>IFERROR(VLOOKUP(C501,SRA!B:T,18,0),"")</f>
        <v>1048.8800000000001</v>
      </c>
      <c r="I501" s="14">
        <f>IFERROR(VLOOKUP(C501,SRA!B:T,19,0),"")</f>
        <v>0</v>
      </c>
      <c r="J501" s="14">
        <f>IFERROR(VLOOKUP(C501,FEVEREIRO!B:F,3,0),"")</f>
        <v>1421.59</v>
      </c>
      <c r="K501" s="14">
        <f t="shared" si="15"/>
        <v>412.03999999999996</v>
      </c>
      <c r="L501" s="14">
        <f>IFERROR(VLOOKUP(C501,FEVEREIRO!B:H,7,0),"")</f>
        <v>1009.55</v>
      </c>
      <c r="M501" s="23" t="str">
        <f>IFERROR(VLOOKUP(C501,FÉRIAS!A:G,2,0),"")</f>
        <v/>
      </c>
    </row>
    <row r="502" spans="2:13">
      <c r="B502" s="22">
        <f t="shared" si="16"/>
        <v>494</v>
      </c>
      <c r="C502" s="22">
        <v>3345</v>
      </c>
      <c r="D502" s="36" t="str">
        <f>IFERROR(VLOOKUP(C502,SRA!B:C,2,0),"")</f>
        <v>ELIZABETE BARBOSA W D OLIVEIRA</v>
      </c>
      <c r="E502" s="22" t="str">
        <f>IFERROR(VLOOKUP(C502,SRA!B:I,8,0),"")</f>
        <v>CLT</v>
      </c>
      <c r="F502" s="35" t="s">
        <v>607</v>
      </c>
      <c r="G502" s="22" t="str">
        <f>IFERROR(VLOOKUP(VLOOKUP(C502,SRA!B:F,5,0),FUNÇÃO!A:B,2,0),"")</f>
        <v>OP. DE PROD. IND.</v>
      </c>
      <c r="H502" s="14">
        <f>IFERROR(VLOOKUP(C502,SRA!B:T,18,0),"")</f>
        <v>1152.1300000000001</v>
      </c>
      <c r="I502" s="14">
        <f>IFERROR(VLOOKUP(C502,SRA!B:T,19,0),"")</f>
        <v>0</v>
      </c>
      <c r="J502" s="14">
        <f>IFERROR(VLOOKUP(C502,FEVEREIRO!B:F,3,0),"")</f>
        <v>1478.17</v>
      </c>
      <c r="K502" s="14">
        <f t="shared" si="15"/>
        <v>465.69000000000005</v>
      </c>
      <c r="L502" s="14">
        <f>IFERROR(VLOOKUP(C502,FEVEREIRO!B:H,7,0),"")</f>
        <v>1012.48</v>
      </c>
      <c r="M502" s="23" t="str">
        <f>IFERROR(VLOOKUP(C502,FÉRIAS!A:G,2,0),"")</f>
        <v/>
      </c>
    </row>
    <row r="503" spans="2:13">
      <c r="B503" s="22">
        <f t="shared" si="16"/>
        <v>495</v>
      </c>
      <c r="C503" s="22">
        <v>3346</v>
      </c>
      <c r="D503" s="36" t="str">
        <f>IFERROR(VLOOKUP(C503,SRA!B:C,2,0),"")</f>
        <v>EMANOELLA RAFAELA D S A SILVA</v>
      </c>
      <c r="E503" s="22" t="str">
        <f>IFERROR(VLOOKUP(C503,SRA!B:I,8,0),"")</f>
        <v>CLT</v>
      </c>
      <c r="F503" s="35" t="s">
        <v>607</v>
      </c>
      <c r="G503" s="22" t="str">
        <f>IFERROR(VLOOKUP(VLOOKUP(C503,SRA!B:F,5,0),FUNÇÃO!A:B,2,0),"")</f>
        <v>OP. DE PROD. IND.</v>
      </c>
      <c r="H503" s="14">
        <f>IFERROR(VLOOKUP(C503,SRA!B:T,18,0),"")</f>
        <v>1048.8800000000001</v>
      </c>
      <c r="I503" s="14">
        <f>IFERROR(VLOOKUP(C503,SRA!B:T,19,0),"")</f>
        <v>0</v>
      </c>
      <c r="J503" s="14">
        <f>IFERROR(VLOOKUP(C503,FEVEREIRO!B:F,3,0),"")</f>
        <v>1421.57</v>
      </c>
      <c r="K503" s="14">
        <f t="shared" si="15"/>
        <v>202.33999999999992</v>
      </c>
      <c r="L503" s="14">
        <f>IFERROR(VLOOKUP(C503,FEVEREIRO!B:H,7,0),"")</f>
        <v>1219.23</v>
      </c>
      <c r="M503" s="23" t="str">
        <f>IFERROR(VLOOKUP(C503,FÉRIAS!A:G,2,0),"")</f>
        <v/>
      </c>
    </row>
    <row r="504" spans="2:13">
      <c r="B504" s="22">
        <f t="shared" si="16"/>
        <v>496</v>
      </c>
      <c r="C504" s="22">
        <v>3348</v>
      </c>
      <c r="D504" s="36" t="str">
        <f>IFERROR(VLOOKUP(C504,SRA!B:C,2,0),"")</f>
        <v>KARLA FERREIRA DA SILVA</v>
      </c>
      <c r="E504" s="22" t="str">
        <f>IFERROR(VLOOKUP(C504,SRA!B:I,8,0),"")</f>
        <v>CLT</v>
      </c>
      <c r="F504" s="35" t="s">
        <v>607</v>
      </c>
      <c r="G504" s="22" t="str">
        <f>IFERROR(VLOOKUP(VLOOKUP(C504,SRA!B:F,5,0),FUNÇÃO!A:B,2,0),"")</f>
        <v>OP. DE PROD. IND.</v>
      </c>
      <c r="H504" s="14">
        <f>IFERROR(VLOOKUP(C504,SRA!B:T,18,0),"")</f>
        <v>1152.1300000000001</v>
      </c>
      <c r="I504" s="14">
        <f>IFERROR(VLOOKUP(C504,SRA!B:T,19,0),"")</f>
        <v>0</v>
      </c>
      <c r="J504" s="14">
        <f>IFERROR(VLOOKUP(C504,FEVEREIRO!B:F,3,0),"")</f>
        <v>1473.7</v>
      </c>
      <c r="K504" s="14">
        <f t="shared" si="15"/>
        <v>613.59</v>
      </c>
      <c r="L504" s="14">
        <f>IFERROR(VLOOKUP(C504,FEVEREIRO!B:H,7,0),"")</f>
        <v>860.11</v>
      </c>
      <c r="M504" s="23" t="str">
        <f>IFERROR(VLOOKUP(C504,FÉRIAS!A:G,2,0),"")</f>
        <v/>
      </c>
    </row>
    <row r="505" spans="2:13">
      <c r="B505" s="22">
        <f t="shared" si="16"/>
        <v>497</v>
      </c>
      <c r="C505" s="22">
        <v>3349</v>
      </c>
      <c r="D505" s="36" t="str">
        <f>IFERROR(VLOOKUP(C505,SRA!B:C,2,0),"")</f>
        <v>NILZA PEREIRA DA SILVA</v>
      </c>
      <c r="E505" s="22" t="str">
        <f>IFERROR(VLOOKUP(C505,SRA!B:I,8,0),"")</f>
        <v>CLT</v>
      </c>
      <c r="F505" s="35" t="s">
        <v>607</v>
      </c>
      <c r="G505" s="22" t="str">
        <f>IFERROR(VLOOKUP(VLOOKUP(C505,SRA!B:F,5,0),FUNÇÃO!A:B,2,0),"")</f>
        <v>OP. DE PROD. IND.</v>
      </c>
      <c r="H505" s="14">
        <f>IFERROR(VLOOKUP(C505,SRA!B:T,18,0),"")</f>
        <v>1048.8800000000001</v>
      </c>
      <c r="I505" s="14">
        <f>IFERROR(VLOOKUP(C505,SRA!B:T,19,0),"")</f>
        <v>0</v>
      </c>
      <c r="J505" s="14">
        <f>IFERROR(VLOOKUP(C505,FEVEREIRO!B:F,3,0),"")</f>
        <v>1100</v>
      </c>
      <c r="K505" s="14">
        <f t="shared" si="15"/>
        <v>378.21000000000004</v>
      </c>
      <c r="L505" s="14">
        <f>IFERROR(VLOOKUP(C505,FEVEREIRO!B:H,7,0),"")</f>
        <v>721.79</v>
      </c>
      <c r="M505" s="23" t="str">
        <f>IFERROR(VLOOKUP(C505,FÉRIAS!A:G,2,0),"")</f>
        <v/>
      </c>
    </row>
    <row r="506" spans="2:13">
      <c r="B506" s="22">
        <f t="shared" si="16"/>
        <v>498</v>
      </c>
      <c r="C506" s="22">
        <v>3351</v>
      </c>
      <c r="D506" s="36" t="str">
        <f>IFERROR(VLOOKUP(C506,SRA!B:C,2,0),"")</f>
        <v>SIMONE ARAUJO DE ALMEIDA</v>
      </c>
      <c r="E506" s="22" t="str">
        <f>IFERROR(VLOOKUP(C506,SRA!B:I,8,0),"")</f>
        <v>CLT</v>
      </c>
      <c r="F506" s="35" t="s">
        <v>607</v>
      </c>
      <c r="G506" s="22" t="str">
        <f>IFERROR(VLOOKUP(VLOOKUP(C506,SRA!B:F,5,0),FUNÇÃO!A:B,2,0),"")</f>
        <v>OP. DE PROD. IND.</v>
      </c>
      <c r="H506" s="14">
        <f>IFERROR(VLOOKUP(C506,SRA!B:T,18,0),"")</f>
        <v>1048.8800000000001</v>
      </c>
      <c r="I506" s="14">
        <f>IFERROR(VLOOKUP(C506,SRA!B:T,19,0),"")</f>
        <v>0</v>
      </c>
      <c r="J506" s="14">
        <f>IFERROR(VLOOKUP(C506,FEVEREIRO!B:F,3,0),"")</f>
        <v>1421.57</v>
      </c>
      <c r="K506" s="14">
        <f t="shared" si="15"/>
        <v>809.26</v>
      </c>
      <c r="L506" s="14">
        <f>IFERROR(VLOOKUP(C506,FEVEREIRO!B:H,7,0),"")</f>
        <v>612.30999999999995</v>
      </c>
      <c r="M506" s="23" t="str">
        <f>IFERROR(VLOOKUP(C506,FÉRIAS!A:G,2,0),"")</f>
        <v/>
      </c>
    </row>
    <row r="507" spans="2:13">
      <c r="B507" s="22">
        <f t="shared" si="16"/>
        <v>499</v>
      </c>
      <c r="C507" s="22">
        <v>3352</v>
      </c>
      <c r="D507" s="36" t="str">
        <f>IFERROR(VLOOKUP(C507,SRA!B:C,2,0),"")</f>
        <v>CARLA SABRINA DE FREITAS LIMA</v>
      </c>
      <c r="E507" s="22" t="str">
        <f>IFERROR(VLOOKUP(C507,SRA!B:I,8,0),"")</f>
        <v>CLT</v>
      </c>
      <c r="F507" s="35" t="s">
        <v>607</v>
      </c>
      <c r="G507" s="22" t="str">
        <f>IFERROR(VLOOKUP(VLOOKUP(C507,SRA!B:F,5,0),FUNÇÃO!A:B,2,0),"")</f>
        <v>Tec. em Contabili</v>
      </c>
      <c r="H507" s="14">
        <f>IFERROR(VLOOKUP(C507,SRA!B:T,18,0),"")</f>
        <v>1537.48</v>
      </c>
      <c r="I507" s="14">
        <f>IFERROR(VLOOKUP(C507,SRA!B:T,19,0),"")</f>
        <v>0</v>
      </c>
      <c r="J507" s="14">
        <f>IFERROR(VLOOKUP(C507,FEVEREIRO!B:F,3,0),"")</f>
        <v>1807.78</v>
      </c>
      <c r="K507" s="14">
        <f t="shared" si="15"/>
        <v>771.31</v>
      </c>
      <c r="L507" s="14">
        <f>IFERROR(VLOOKUP(C507,FEVEREIRO!B:H,7,0),"")</f>
        <v>1036.47</v>
      </c>
      <c r="M507" s="23" t="str">
        <f>IFERROR(VLOOKUP(C507,FÉRIAS!A:G,2,0),"")</f>
        <v/>
      </c>
    </row>
    <row r="508" spans="2:13">
      <c r="B508" s="22">
        <f t="shared" si="16"/>
        <v>500</v>
      </c>
      <c r="C508" s="22">
        <v>3353</v>
      </c>
      <c r="D508" s="36" t="str">
        <f>IFERROR(VLOOKUP(C508,SRA!B:C,2,0),"")</f>
        <v>LUCIO ANDRE DA SILVA</v>
      </c>
      <c r="E508" s="22" t="str">
        <f>IFERROR(VLOOKUP(C508,SRA!B:I,8,0),"")</f>
        <v>CLT</v>
      </c>
      <c r="F508" s="35" t="s">
        <v>607</v>
      </c>
      <c r="G508" s="22" t="str">
        <f>IFERROR(VLOOKUP(VLOOKUP(C508,SRA!B:F,5,0),FUNÇÃO!A:B,2,0),"")</f>
        <v>OP. DE PROD. IND.</v>
      </c>
      <c r="H508" s="14">
        <f>IFERROR(VLOOKUP(C508,SRA!B:T,18,0),"")</f>
        <v>1152.1300000000001</v>
      </c>
      <c r="I508" s="14">
        <f>IFERROR(VLOOKUP(C508,SRA!B:T,19,0),"")</f>
        <v>0</v>
      </c>
      <c r="J508" s="14">
        <f>IFERROR(VLOOKUP(C508,FEVEREIRO!B:F,3,0),"")</f>
        <v>1152.1300000000001</v>
      </c>
      <c r="K508" s="14">
        <f t="shared" si="15"/>
        <v>147.90000000000009</v>
      </c>
      <c r="L508" s="14">
        <f>IFERROR(VLOOKUP(C508,FEVEREIRO!B:H,7,0),"")</f>
        <v>1004.23</v>
      </c>
      <c r="M508" s="23" t="str">
        <f>IFERROR(VLOOKUP(C508,FÉRIAS!A:G,2,0),"")</f>
        <v/>
      </c>
    </row>
    <row r="509" spans="2:13">
      <c r="B509" s="22">
        <f t="shared" si="16"/>
        <v>501</v>
      </c>
      <c r="C509" s="22">
        <v>3354</v>
      </c>
      <c r="D509" s="36" t="str">
        <f>IFERROR(VLOOKUP(C509,SRA!B:C,2,0),"")</f>
        <v>ADRIANA BASILIO DA SILVA</v>
      </c>
      <c r="E509" s="22" t="str">
        <f>IFERROR(VLOOKUP(C509,SRA!B:I,8,0),"")</f>
        <v>CLT</v>
      </c>
      <c r="F509" s="35" t="s">
        <v>607</v>
      </c>
      <c r="G509" s="22" t="str">
        <f>IFERROR(VLOOKUP(VLOOKUP(C509,SRA!B:F,5,0),FUNÇÃO!A:B,2,0),"")</f>
        <v>OP. DE PROD. IND.</v>
      </c>
      <c r="H509" s="14">
        <f>IFERROR(VLOOKUP(C509,SRA!B:T,18,0),"")</f>
        <v>1048.8800000000001</v>
      </c>
      <c r="I509" s="14">
        <f>IFERROR(VLOOKUP(C509,SRA!B:T,19,0),"")</f>
        <v>0</v>
      </c>
      <c r="J509" s="14">
        <f>IFERROR(VLOOKUP(C509,FEVEREIRO!B:F,3,0),"")</f>
        <v>1151.33</v>
      </c>
      <c r="K509" s="14">
        <f t="shared" si="15"/>
        <v>234.42999999999995</v>
      </c>
      <c r="L509" s="14">
        <f>IFERROR(VLOOKUP(C509,FEVEREIRO!B:H,7,0),"")</f>
        <v>916.9</v>
      </c>
      <c r="M509" s="23" t="str">
        <f>IFERROR(VLOOKUP(C509,FÉRIAS!A:G,2,0),"")</f>
        <v/>
      </c>
    </row>
    <row r="510" spans="2:13">
      <c r="B510" s="22">
        <f t="shared" si="16"/>
        <v>502</v>
      </c>
      <c r="C510" s="22">
        <v>3355</v>
      </c>
      <c r="D510" s="36" t="str">
        <f>IFERROR(VLOOKUP(C510,SRA!B:C,2,0),"")</f>
        <v>ANA CAROLINE GOMES PEREIRA</v>
      </c>
      <c r="E510" s="22" t="str">
        <f>IFERROR(VLOOKUP(C510,SRA!B:I,8,0),"")</f>
        <v>CLT</v>
      </c>
      <c r="F510" s="35" t="s">
        <v>607</v>
      </c>
      <c r="G510" s="22" t="str">
        <f>IFERROR(VLOOKUP(VLOOKUP(C510,SRA!B:F,5,0),FUNÇÃO!A:B,2,0),"")</f>
        <v>OP. DE PROD. IND.</v>
      </c>
      <c r="H510" s="14">
        <f>IFERROR(VLOOKUP(C510,SRA!B:T,18,0),"")</f>
        <v>1152.1300000000001</v>
      </c>
      <c r="I510" s="14">
        <f>IFERROR(VLOOKUP(C510,SRA!B:T,19,0),"")</f>
        <v>0</v>
      </c>
      <c r="J510" s="14">
        <f>IFERROR(VLOOKUP(C510,FEVEREIRO!B:F,3,0),"")</f>
        <v>1473.7</v>
      </c>
      <c r="K510" s="14">
        <f t="shared" si="15"/>
        <v>240.21000000000004</v>
      </c>
      <c r="L510" s="14">
        <f>IFERROR(VLOOKUP(C510,FEVEREIRO!B:H,7,0),"")</f>
        <v>1233.49</v>
      </c>
      <c r="M510" s="23" t="str">
        <f>IFERROR(VLOOKUP(C510,FÉRIAS!A:G,2,0),"")</f>
        <v/>
      </c>
    </row>
    <row r="511" spans="2:13">
      <c r="B511" s="22">
        <f t="shared" si="16"/>
        <v>503</v>
      </c>
      <c r="C511" s="22">
        <v>3356</v>
      </c>
      <c r="D511" s="36" t="str">
        <f>IFERROR(VLOOKUP(C511,SRA!B:C,2,0),"")</f>
        <v>MARIA GABRIELLY DE S SANTOS</v>
      </c>
      <c r="E511" s="22" t="str">
        <f>IFERROR(VLOOKUP(C511,SRA!B:I,8,0),"")</f>
        <v>CLT</v>
      </c>
      <c r="F511" s="35" t="s">
        <v>607</v>
      </c>
      <c r="G511" s="22" t="str">
        <f>IFERROR(VLOOKUP(VLOOKUP(C511,SRA!B:F,5,0),FUNÇÃO!A:B,2,0),"")</f>
        <v>OP. DE PROD. IND.</v>
      </c>
      <c r="H511" s="14">
        <f>IFERROR(VLOOKUP(C511,SRA!B:T,18,0),"")</f>
        <v>1048.8800000000001</v>
      </c>
      <c r="I511" s="14">
        <f>IFERROR(VLOOKUP(C511,SRA!B:T,19,0),"")</f>
        <v>0</v>
      </c>
      <c r="J511" s="14">
        <f>IFERROR(VLOOKUP(C511,FEVEREIRO!B:F,3,0),"")</f>
        <v>1198.32</v>
      </c>
      <c r="K511" s="14">
        <f t="shared" si="15"/>
        <v>152.29999999999995</v>
      </c>
      <c r="L511" s="14">
        <f>IFERROR(VLOOKUP(C511,FEVEREIRO!B:H,7,0),"")</f>
        <v>1046.02</v>
      </c>
      <c r="M511" s="23" t="str">
        <f>IFERROR(VLOOKUP(C511,FÉRIAS!A:G,2,0),"")</f>
        <v/>
      </c>
    </row>
    <row r="512" spans="2:13" s="25" customFormat="1">
      <c r="B512" s="22">
        <f t="shared" si="16"/>
        <v>504</v>
      </c>
      <c r="C512" s="22">
        <v>3376</v>
      </c>
      <c r="D512" s="36" t="str">
        <f>IFERROR(VLOOKUP(C512,SRA!B:C,2,0),"")</f>
        <v>SILVIA LUIZA DE SOUZA E SILVA</v>
      </c>
      <c r="E512" s="22" t="str">
        <f>IFERROR(VLOOKUP(C512,SRA!B:I,8,0),"")</f>
        <v>CLT</v>
      </c>
      <c r="F512" s="35" t="s">
        <v>607</v>
      </c>
      <c r="G512" s="22" t="str">
        <f>IFERROR(VLOOKUP(VLOOKUP(C512,SRA!B:F,5,0),FUNÇÃO!A:B,2,0),"")</f>
        <v>OP. DE PROD. IND.</v>
      </c>
      <c r="H512" s="14">
        <f>IFERROR(VLOOKUP(C512,SRA!B:T,18,0),"")</f>
        <v>1048.8800000000001</v>
      </c>
      <c r="I512" s="14">
        <f>IFERROR(VLOOKUP(C512,SRA!B:T,19,0),"")</f>
        <v>0</v>
      </c>
      <c r="J512" s="14">
        <f>IFERROR(VLOOKUP(C512,FEVEREIRO!B:F,3,0),"")</f>
        <v>1151.27</v>
      </c>
      <c r="K512" s="14">
        <f t="shared" si="15"/>
        <v>283.02</v>
      </c>
      <c r="L512" s="14">
        <f>IFERROR(VLOOKUP(C512,FEVEREIRO!B:H,7,0),"")</f>
        <v>868.25</v>
      </c>
      <c r="M512" s="23" t="str">
        <f>IFERROR(VLOOKUP(C512,FÉRIAS!A:G,2,0),"")</f>
        <v/>
      </c>
    </row>
    <row r="513" spans="2:13">
      <c r="B513" s="22">
        <f t="shared" si="16"/>
        <v>505</v>
      </c>
      <c r="C513" s="22">
        <v>3364</v>
      </c>
      <c r="D513" s="36" t="str">
        <f>IFERROR(VLOOKUP(C513,SRA!B:C,2,0),"")</f>
        <v>ADRIANO JOSE MARTINS DA SILVA</v>
      </c>
      <c r="E513" s="22" t="str">
        <f>IFERROR(VLOOKUP(C513,SRA!B:I,8,0),"")</f>
        <v>CLT</v>
      </c>
      <c r="F513" s="35" t="s">
        <v>607</v>
      </c>
      <c r="G513" s="22" t="str">
        <f>IFERROR(VLOOKUP(VLOOKUP(C513,SRA!B:F,5,0),FUNÇÃO!A:B,2,0),"")</f>
        <v>OP. DE PROD. IND.</v>
      </c>
      <c r="H513" s="14">
        <f>IFERROR(VLOOKUP(C513,SRA!B:T,18,0),"")</f>
        <v>1048.8800000000001</v>
      </c>
      <c r="I513" s="14">
        <f>IFERROR(VLOOKUP(C513,SRA!B:T,19,0),"")</f>
        <v>0</v>
      </c>
      <c r="J513" s="14">
        <f>IFERROR(VLOOKUP(C513,FEVEREIRO!B:F,3,0),"")</f>
        <v>1519.47</v>
      </c>
      <c r="K513" s="14">
        <f t="shared" si="15"/>
        <v>279.81999999999994</v>
      </c>
      <c r="L513" s="14">
        <f>IFERROR(VLOOKUP(C513,FEVEREIRO!B:H,7,0),"")</f>
        <v>1239.6500000000001</v>
      </c>
      <c r="M513" s="23" t="str">
        <f>IFERROR(VLOOKUP(C513,FÉRIAS!A:G,2,0),"")</f>
        <v/>
      </c>
    </row>
    <row r="514" spans="2:13" s="5" customFormat="1" ht="13.5">
      <c r="B514" s="76" t="s">
        <v>609</v>
      </c>
      <c r="C514" s="76"/>
      <c r="D514" s="76"/>
      <c r="E514" s="76"/>
      <c r="F514" s="76"/>
      <c r="G514" s="76"/>
      <c r="H514" s="4">
        <f>SUM(H9:H513)</f>
        <v>1186545.649999995</v>
      </c>
      <c r="I514" s="4">
        <f t="shared" ref="I514:L514" si="17">SUM(I9:I513)</f>
        <v>419771.12999999983</v>
      </c>
      <c r="J514" s="4">
        <f t="shared" si="17"/>
        <v>1715108.9499999993</v>
      </c>
      <c r="K514" s="4">
        <f t="shared" si="17"/>
        <v>601577.29999999946</v>
      </c>
      <c r="L514" s="4">
        <f t="shared" si="17"/>
        <v>1113531.6499999997</v>
      </c>
      <c r="M514" s="23" t="str">
        <f>IFERROR(VLOOKUP(C514,FÉRIAS!A:G,2,0),"")</f>
        <v/>
      </c>
    </row>
    <row r="517" spans="2:13">
      <c r="L517" s="17"/>
    </row>
  </sheetData>
  <autoFilter ref="B8:M514"/>
  <sortState ref="C69:L525">
    <sortCondition ref="C69:C525"/>
  </sortState>
  <mergeCells count="2">
    <mergeCell ref="B514:G514"/>
    <mergeCell ref="E2:I4"/>
  </mergeCells>
  <conditionalFormatting sqref="C1:C1048576">
    <cfRule type="duplicateValues" dxfId="3" priority="2"/>
  </conditionalFormatting>
  <conditionalFormatting sqref="C45:C47">
    <cfRule type="duplicateValues" dxfId="2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rowBreaks count="6" manualBreakCount="6">
    <brk id="130" min="1" max="11" man="1"/>
    <brk id="190" min="1" max="11" man="1"/>
    <brk id="248" min="1" max="11" man="1"/>
    <brk id="305" min="1" max="11" man="1"/>
    <brk id="363" min="1" max="11" man="1"/>
    <brk id="421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81"/>
  <sheetViews>
    <sheetView workbookViewId="0">
      <selection sqref="A1:B1048576"/>
    </sheetView>
  </sheetViews>
  <sheetFormatPr defaultRowHeight="12"/>
  <cols>
    <col min="2" max="2" width="24.28515625" bestFit="1" customWidth="1"/>
  </cols>
  <sheetData>
    <row r="1" spans="1:2" ht="15">
      <c r="A1" s="32" t="s">
        <v>526</v>
      </c>
      <c r="B1" s="31"/>
    </row>
    <row r="3" spans="1:2" ht="15">
      <c r="A3" s="32" t="s">
        <v>527</v>
      </c>
      <c r="B3" s="32" t="s">
        <v>528</v>
      </c>
    </row>
    <row r="4" spans="1:2" ht="15">
      <c r="A4" s="32">
        <v>1002</v>
      </c>
      <c r="B4" s="33" t="s">
        <v>529</v>
      </c>
    </row>
    <row r="5" spans="1:2" ht="15">
      <c r="A5" s="32">
        <v>1006</v>
      </c>
      <c r="B5" s="33" t="s">
        <v>530</v>
      </c>
    </row>
    <row r="6" spans="1:2" ht="15">
      <c r="A6" s="32">
        <v>1011</v>
      </c>
      <c r="B6" s="33" t="s">
        <v>519</v>
      </c>
    </row>
    <row r="7" spans="1:2" ht="15">
      <c r="A7" s="32">
        <v>1013</v>
      </c>
      <c r="B7" s="33" t="s">
        <v>531</v>
      </c>
    </row>
    <row r="8" spans="1:2" ht="15">
      <c r="A8" s="32">
        <v>1014</v>
      </c>
      <c r="B8" s="33" t="s">
        <v>532</v>
      </c>
    </row>
    <row r="9" spans="1:2" ht="15">
      <c r="A9" s="32">
        <v>1019</v>
      </c>
      <c r="B9" s="33" t="s">
        <v>533</v>
      </c>
    </row>
    <row r="10" spans="1:2" ht="15">
      <c r="A10" s="32">
        <v>1020</v>
      </c>
      <c r="B10" s="33" t="s">
        <v>534</v>
      </c>
    </row>
    <row r="11" spans="1:2" ht="15">
      <c r="A11" s="32">
        <v>1037</v>
      </c>
      <c r="B11" s="33" t="s">
        <v>535</v>
      </c>
    </row>
    <row r="12" spans="1:2" ht="15">
      <c r="A12" s="32">
        <v>1040</v>
      </c>
      <c r="B12" s="33" t="s">
        <v>536</v>
      </c>
    </row>
    <row r="13" spans="1:2" ht="15">
      <c r="A13" s="32">
        <v>1043</v>
      </c>
      <c r="B13" s="33" t="s">
        <v>537</v>
      </c>
    </row>
    <row r="14" spans="1:2" ht="15">
      <c r="A14" s="32">
        <v>1047</v>
      </c>
      <c r="B14" s="33" t="s">
        <v>538</v>
      </c>
    </row>
    <row r="15" spans="1:2" ht="15">
      <c r="A15" s="32">
        <v>1048</v>
      </c>
      <c r="B15" s="33" t="s">
        <v>539</v>
      </c>
    </row>
    <row r="16" spans="1:2" ht="15">
      <c r="A16" s="32">
        <v>1049</v>
      </c>
      <c r="B16" s="33" t="s">
        <v>540</v>
      </c>
    </row>
    <row r="17" spans="1:2" ht="15">
      <c r="A17" s="32">
        <v>1050</v>
      </c>
      <c r="B17" s="33" t="s">
        <v>541</v>
      </c>
    </row>
    <row r="18" spans="1:2" ht="15">
      <c r="A18" s="32">
        <v>1059</v>
      </c>
      <c r="B18" s="33" t="s">
        <v>542</v>
      </c>
    </row>
    <row r="19" spans="1:2" ht="15">
      <c r="A19" s="32">
        <v>1063</v>
      </c>
      <c r="B19" s="33" t="s">
        <v>543</v>
      </c>
    </row>
    <row r="20" spans="1:2" ht="15">
      <c r="A20" s="32">
        <v>1074</v>
      </c>
      <c r="B20" s="33" t="s">
        <v>544</v>
      </c>
    </row>
    <row r="21" spans="1:2" ht="15">
      <c r="A21" s="32">
        <v>1088</v>
      </c>
      <c r="B21" s="33" t="s">
        <v>545</v>
      </c>
    </row>
    <row r="22" spans="1:2" ht="15">
      <c r="A22" s="32">
        <v>1091</v>
      </c>
      <c r="B22" s="33" t="s">
        <v>546</v>
      </c>
    </row>
    <row r="23" spans="1:2" ht="15">
      <c r="A23" s="32">
        <v>1094</v>
      </c>
      <c r="B23" s="33" t="s">
        <v>627</v>
      </c>
    </row>
    <row r="24" spans="1:2" ht="15">
      <c r="A24" s="32">
        <v>1096</v>
      </c>
      <c r="B24" s="33" t="s">
        <v>628</v>
      </c>
    </row>
    <row r="25" spans="1:2" ht="15">
      <c r="A25" s="32">
        <v>1099</v>
      </c>
      <c r="B25" s="33" t="s">
        <v>629</v>
      </c>
    </row>
    <row r="26" spans="1:2" ht="15">
      <c r="A26" s="32">
        <v>1100</v>
      </c>
      <c r="B26" s="33" t="s">
        <v>630</v>
      </c>
    </row>
    <row r="27" spans="1:2" ht="15">
      <c r="A27" s="32">
        <v>1101</v>
      </c>
      <c r="B27" s="33" t="s">
        <v>631</v>
      </c>
    </row>
    <row r="28" spans="1:2" ht="15">
      <c r="A28" s="32">
        <v>1102</v>
      </c>
      <c r="B28" s="33" t="s">
        <v>547</v>
      </c>
    </row>
    <row r="29" spans="1:2" ht="15">
      <c r="A29" s="32">
        <v>1103</v>
      </c>
      <c r="B29" s="33" t="s">
        <v>548</v>
      </c>
    </row>
    <row r="30" spans="1:2" ht="15">
      <c r="A30" s="32">
        <v>1113</v>
      </c>
      <c r="B30" s="33" t="s">
        <v>632</v>
      </c>
    </row>
    <row r="31" spans="1:2" ht="15">
      <c r="A31" s="32">
        <v>1115</v>
      </c>
      <c r="B31" s="33" t="s">
        <v>633</v>
      </c>
    </row>
    <row r="32" spans="1:2" ht="15">
      <c r="A32" s="32">
        <v>1124</v>
      </c>
      <c r="B32" s="33" t="s">
        <v>634</v>
      </c>
    </row>
    <row r="33" spans="1:2" ht="15">
      <c r="A33" s="32">
        <v>1127</v>
      </c>
      <c r="B33" s="33" t="s">
        <v>635</v>
      </c>
    </row>
    <row r="34" spans="1:2" ht="15">
      <c r="A34" s="32">
        <v>1129</v>
      </c>
      <c r="B34" s="33" t="s">
        <v>636</v>
      </c>
    </row>
    <row r="35" spans="1:2" ht="15">
      <c r="A35" s="32">
        <v>1131</v>
      </c>
      <c r="B35" s="33" t="s">
        <v>637</v>
      </c>
    </row>
    <row r="36" spans="1:2" ht="15">
      <c r="A36" s="32">
        <v>1132</v>
      </c>
      <c r="B36" s="33" t="s">
        <v>549</v>
      </c>
    </row>
    <row r="37" spans="1:2" ht="15">
      <c r="A37" s="32">
        <v>1133</v>
      </c>
      <c r="B37" s="33" t="s">
        <v>638</v>
      </c>
    </row>
    <row r="38" spans="1:2" ht="15">
      <c r="A38" s="32">
        <v>1134</v>
      </c>
      <c r="B38" s="33" t="s">
        <v>550</v>
      </c>
    </row>
    <row r="39" spans="1:2" ht="15">
      <c r="A39" s="32">
        <v>1135</v>
      </c>
      <c r="B39" s="33" t="s">
        <v>639</v>
      </c>
    </row>
    <row r="40" spans="1:2" ht="15">
      <c r="A40" s="32">
        <v>1136</v>
      </c>
      <c r="B40" s="33" t="s">
        <v>551</v>
      </c>
    </row>
    <row r="41" spans="1:2" ht="15">
      <c r="A41" s="32">
        <v>1137</v>
      </c>
      <c r="B41" s="33" t="s">
        <v>640</v>
      </c>
    </row>
    <row r="42" spans="1:2" ht="15">
      <c r="A42" s="32">
        <v>1138</v>
      </c>
      <c r="B42" s="33" t="s">
        <v>641</v>
      </c>
    </row>
    <row r="43" spans="1:2" ht="15">
      <c r="A43" s="32">
        <v>1139</v>
      </c>
      <c r="B43" s="33" t="s">
        <v>642</v>
      </c>
    </row>
    <row r="44" spans="1:2" ht="15">
      <c r="A44" s="32">
        <v>1140</v>
      </c>
      <c r="B44" s="33" t="s">
        <v>643</v>
      </c>
    </row>
    <row r="45" spans="1:2" ht="15">
      <c r="A45" s="32">
        <v>1142</v>
      </c>
      <c r="B45" s="33" t="s">
        <v>644</v>
      </c>
    </row>
    <row r="46" spans="1:2" ht="15">
      <c r="A46" s="32">
        <v>1143</v>
      </c>
      <c r="B46" s="33" t="s">
        <v>637</v>
      </c>
    </row>
    <row r="47" spans="1:2" ht="15">
      <c r="A47" s="32">
        <v>1144</v>
      </c>
      <c r="B47" s="33" t="s">
        <v>645</v>
      </c>
    </row>
    <row r="48" spans="1:2" ht="15">
      <c r="A48" s="32">
        <v>1145</v>
      </c>
      <c r="B48" s="33" t="s">
        <v>645</v>
      </c>
    </row>
    <row r="49" spans="1:2" ht="15">
      <c r="A49" s="32">
        <v>1146</v>
      </c>
      <c r="B49" s="33" t="s">
        <v>637</v>
      </c>
    </row>
    <row r="50" spans="1:2" ht="15">
      <c r="A50" s="32">
        <v>1147</v>
      </c>
      <c r="B50" s="33" t="s">
        <v>552</v>
      </c>
    </row>
    <row r="51" spans="1:2" ht="15">
      <c r="A51" s="32">
        <v>1148</v>
      </c>
      <c r="B51" s="33" t="s">
        <v>552</v>
      </c>
    </row>
    <row r="52" spans="1:2" ht="15">
      <c r="A52" s="32">
        <v>1149</v>
      </c>
      <c r="B52" s="33" t="s">
        <v>553</v>
      </c>
    </row>
    <row r="53" spans="1:2" ht="15">
      <c r="A53" s="32">
        <v>1150</v>
      </c>
      <c r="B53" s="33" t="s">
        <v>553</v>
      </c>
    </row>
    <row r="54" spans="1:2" ht="15">
      <c r="A54" s="32">
        <v>1151</v>
      </c>
      <c r="B54" s="33" t="s">
        <v>551</v>
      </c>
    </row>
    <row r="55" spans="1:2" ht="15">
      <c r="A55" s="32">
        <v>1152</v>
      </c>
      <c r="B55" s="33" t="s">
        <v>551</v>
      </c>
    </row>
    <row r="56" spans="1:2" ht="15">
      <c r="A56" s="32">
        <v>1153</v>
      </c>
      <c r="B56" s="33" t="s">
        <v>646</v>
      </c>
    </row>
    <row r="57" spans="1:2" ht="15">
      <c r="A57" s="32">
        <v>1154</v>
      </c>
      <c r="B57" s="33" t="s">
        <v>646</v>
      </c>
    </row>
    <row r="58" spans="1:2" ht="15">
      <c r="A58" s="32">
        <v>1155</v>
      </c>
      <c r="B58" s="33" t="s">
        <v>647</v>
      </c>
    </row>
    <row r="59" spans="1:2" ht="15">
      <c r="A59" s="32">
        <v>1156</v>
      </c>
      <c r="B59" s="33" t="s">
        <v>647</v>
      </c>
    </row>
    <row r="60" spans="1:2" ht="15">
      <c r="A60" s="32">
        <v>1157</v>
      </c>
      <c r="B60" s="33" t="s">
        <v>647</v>
      </c>
    </row>
    <row r="61" spans="1:2" ht="15">
      <c r="A61" s="32">
        <v>1158</v>
      </c>
      <c r="B61" s="33" t="s">
        <v>554</v>
      </c>
    </row>
    <row r="62" spans="1:2" ht="15">
      <c r="A62" s="32">
        <v>1159</v>
      </c>
      <c r="B62" s="33" t="s">
        <v>555</v>
      </c>
    </row>
    <row r="63" spans="1:2" ht="15">
      <c r="A63" s="32">
        <v>1160</v>
      </c>
      <c r="B63" s="33" t="s">
        <v>648</v>
      </c>
    </row>
    <row r="64" spans="1:2" ht="15">
      <c r="A64" s="32">
        <v>1161</v>
      </c>
      <c r="B64" s="33" t="s">
        <v>556</v>
      </c>
    </row>
    <row r="65" spans="1:2" ht="15">
      <c r="A65" s="32">
        <v>1162</v>
      </c>
      <c r="B65" s="33" t="s">
        <v>557</v>
      </c>
    </row>
    <row r="66" spans="1:2" ht="15">
      <c r="A66" s="32">
        <v>1163</v>
      </c>
      <c r="B66" s="33" t="s">
        <v>558</v>
      </c>
    </row>
    <row r="67" spans="1:2" ht="15">
      <c r="A67" s="32">
        <v>1164</v>
      </c>
      <c r="B67" s="33" t="s">
        <v>649</v>
      </c>
    </row>
    <row r="68" spans="1:2" ht="15">
      <c r="A68" s="32">
        <v>1165</v>
      </c>
      <c r="B68" s="33" t="s">
        <v>649</v>
      </c>
    </row>
    <row r="69" spans="1:2" ht="15">
      <c r="A69" s="32">
        <v>1166</v>
      </c>
      <c r="B69" s="33" t="s">
        <v>649</v>
      </c>
    </row>
    <row r="70" spans="1:2" ht="15">
      <c r="A70" s="32">
        <v>1167</v>
      </c>
      <c r="B70" s="33" t="s">
        <v>595</v>
      </c>
    </row>
    <row r="71" spans="1:2" ht="15">
      <c r="A71" s="32">
        <v>1168</v>
      </c>
      <c r="B71" s="33" t="s">
        <v>595</v>
      </c>
    </row>
    <row r="72" spans="1:2" ht="15">
      <c r="A72" s="32">
        <v>1169</v>
      </c>
      <c r="B72" s="33" t="s">
        <v>559</v>
      </c>
    </row>
    <row r="73" spans="1:2" ht="15">
      <c r="A73" s="32">
        <v>1170</v>
      </c>
      <c r="B73" s="33" t="s">
        <v>560</v>
      </c>
    </row>
    <row r="74" spans="1:2" ht="15">
      <c r="A74" s="32">
        <v>1171</v>
      </c>
      <c r="B74" s="33" t="s">
        <v>561</v>
      </c>
    </row>
    <row r="75" spans="1:2" ht="15">
      <c r="A75" s="32">
        <v>1172</v>
      </c>
      <c r="B75" s="33" t="s">
        <v>650</v>
      </c>
    </row>
    <row r="76" spans="1:2" ht="15">
      <c r="A76" s="32">
        <v>1173</v>
      </c>
      <c r="B76" s="33" t="s">
        <v>651</v>
      </c>
    </row>
    <row r="77" spans="1:2" ht="15">
      <c r="A77" s="32">
        <v>1174</v>
      </c>
      <c r="B77" s="33" t="s">
        <v>652</v>
      </c>
    </row>
    <row r="78" spans="1:2" ht="15">
      <c r="A78" s="32">
        <v>1175</v>
      </c>
      <c r="B78" s="33" t="s">
        <v>562</v>
      </c>
    </row>
    <row r="79" spans="1:2" ht="15">
      <c r="A79" s="32">
        <v>1176</v>
      </c>
      <c r="B79" s="33" t="s">
        <v>562</v>
      </c>
    </row>
    <row r="80" spans="1:2" ht="15">
      <c r="A80" s="32">
        <v>1177</v>
      </c>
      <c r="B80" s="33" t="s">
        <v>562</v>
      </c>
    </row>
    <row r="81" spans="1:2" ht="15">
      <c r="A81" s="32">
        <v>1178</v>
      </c>
      <c r="B81" s="33" t="s">
        <v>653</v>
      </c>
    </row>
    <row r="82" spans="1:2" ht="15">
      <c r="A82" s="32">
        <v>1179</v>
      </c>
      <c r="B82" s="33" t="s">
        <v>563</v>
      </c>
    </row>
    <row r="83" spans="1:2" ht="15">
      <c r="A83" s="32">
        <v>1180</v>
      </c>
      <c r="B83" s="33" t="s">
        <v>654</v>
      </c>
    </row>
    <row r="84" spans="1:2" ht="15">
      <c r="A84" s="32">
        <v>1181</v>
      </c>
      <c r="B84" s="33" t="s">
        <v>564</v>
      </c>
    </row>
    <row r="85" spans="1:2" ht="15">
      <c r="A85" s="32">
        <v>1182</v>
      </c>
      <c r="B85" s="33" t="s">
        <v>565</v>
      </c>
    </row>
    <row r="86" spans="1:2" ht="15">
      <c r="A86" s="32">
        <v>1183</v>
      </c>
      <c r="B86" s="33" t="s">
        <v>655</v>
      </c>
    </row>
    <row r="87" spans="1:2" ht="15">
      <c r="A87" s="32">
        <v>1184</v>
      </c>
      <c r="B87" s="33" t="s">
        <v>656</v>
      </c>
    </row>
    <row r="88" spans="1:2" ht="15">
      <c r="A88" s="32">
        <v>1185</v>
      </c>
      <c r="B88" s="33" t="s">
        <v>657</v>
      </c>
    </row>
    <row r="89" spans="1:2" ht="15">
      <c r="A89" s="32">
        <v>1186</v>
      </c>
      <c r="B89" s="33" t="s">
        <v>566</v>
      </c>
    </row>
    <row r="90" spans="1:2" ht="15">
      <c r="A90" s="32">
        <v>1187</v>
      </c>
      <c r="B90" s="33" t="s">
        <v>658</v>
      </c>
    </row>
    <row r="91" spans="1:2" ht="15">
      <c r="A91" s="32">
        <v>1188</v>
      </c>
      <c r="B91" s="33" t="s">
        <v>567</v>
      </c>
    </row>
    <row r="92" spans="1:2" ht="15">
      <c r="A92" s="32">
        <v>1189</v>
      </c>
      <c r="B92" s="33" t="s">
        <v>568</v>
      </c>
    </row>
    <row r="93" spans="1:2" ht="15">
      <c r="A93" s="32">
        <v>1190</v>
      </c>
      <c r="B93" s="33" t="s">
        <v>569</v>
      </c>
    </row>
    <row r="94" spans="1:2" ht="15">
      <c r="A94" s="32">
        <v>1191</v>
      </c>
      <c r="B94" s="33" t="s">
        <v>570</v>
      </c>
    </row>
    <row r="95" spans="1:2" ht="15">
      <c r="A95" s="32">
        <v>1192</v>
      </c>
      <c r="B95" s="33" t="s">
        <v>571</v>
      </c>
    </row>
    <row r="96" spans="1:2" ht="15">
      <c r="A96" s="32">
        <v>1193</v>
      </c>
      <c r="B96" s="33" t="s">
        <v>572</v>
      </c>
    </row>
    <row r="97" spans="1:2" ht="15">
      <c r="A97" s="32">
        <v>1194</v>
      </c>
      <c r="B97" s="33" t="s">
        <v>659</v>
      </c>
    </row>
    <row r="98" spans="1:2" ht="15">
      <c r="A98" s="32">
        <v>1195</v>
      </c>
      <c r="B98" s="33" t="s">
        <v>660</v>
      </c>
    </row>
    <row r="99" spans="1:2" ht="15">
      <c r="A99" s="32">
        <v>1220</v>
      </c>
      <c r="B99" s="33" t="s">
        <v>661</v>
      </c>
    </row>
    <row r="100" spans="1:2" ht="15">
      <c r="A100" s="32">
        <v>1230</v>
      </c>
      <c r="B100" s="33" t="s">
        <v>662</v>
      </c>
    </row>
    <row r="101" spans="1:2" ht="15">
      <c r="A101" s="32">
        <v>1231</v>
      </c>
      <c r="B101" s="33" t="s">
        <v>663</v>
      </c>
    </row>
    <row r="102" spans="1:2" ht="15">
      <c r="A102" s="32">
        <v>1232</v>
      </c>
      <c r="B102" s="33" t="s">
        <v>573</v>
      </c>
    </row>
    <row r="103" spans="1:2" ht="15">
      <c r="A103" s="32">
        <v>1233</v>
      </c>
      <c r="B103" s="33" t="s">
        <v>574</v>
      </c>
    </row>
    <row r="104" spans="1:2" ht="15">
      <c r="A104" s="32">
        <v>1234</v>
      </c>
      <c r="B104" s="33" t="s">
        <v>575</v>
      </c>
    </row>
    <row r="105" spans="1:2" ht="15">
      <c r="A105" s="32">
        <v>1235</v>
      </c>
      <c r="B105" s="33" t="s">
        <v>576</v>
      </c>
    </row>
    <row r="106" spans="1:2" ht="15">
      <c r="A106" s="32">
        <v>1236</v>
      </c>
      <c r="B106" s="33" t="s">
        <v>664</v>
      </c>
    </row>
    <row r="107" spans="1:2" ht="15">
      <c r="A107" s="32">
        <v>1237</v>
      </c>
      <c r="B107" s="33" t="s">
        <v>665</v>
      </c>
    </row>
    <row r="108" spans="1:2" ht="15">
      <c r="A108" s="32">
        <v>1238</v>
      </c>
      <c r="B108" s="33" t="s">
        <v>577</v>
      </c>
    </row>
    <row r="109" spans="1:2" ht="15">
      <c r="A109" s="32">
        <v>1239</v>
      </c>
      <c r="B109" s="33" t="s">
        <v>578</v>
      </c>
    </row>
    <row r="110" spans="1:2" ht="15">
      <c r="A110" s="32">
        <v>1240</v>
      </c>
      <c r="B110" s="33" t="s">
        <v>666</v>
      </c>
    </row>
    <row r="111" spans="1:2" ht="15">
      <c r="A111" s="32">
        <v>1241</v>
      </c>
      <c r="B111" s="33" t="s">
        <v>667</v>
      </c>
    </row>
    <row r="112" spans="1:2" ht="15">
      <c r="A112" s="32">
        <v>1242</v>
      </c>
      <c r="B112" s="33" t="s">
        <v>668</v>
      </c>
    </row>
    <row r="113" spans="1:2" ht="15">
      <c r="A113" s="32">
        <v>1243</v>
      </c>
      <c r="B113" s="33" t="s">
        <v>652</v>
      </c>
    </row>
    <row r="114" spans="1:2" ht="15">
      <c r="A114" s="32">
        <v>1244</v>
      </c>
      <c r="B114" s="33" t="s">
        <v>669</v>
      </c>
    </row>
    <row r="115" spans="1:2" ht="15">
      <c r="A115" s="32">
        <v>1245</v>
      </c>
      <c r="B115" s="33" t="s">
        <v>579</v>
      </c>
    </row>
    <row r="116" spans="1:2" ht="15">
      <c r="A116" s="32">
        <v>1246</v>
      </c>
      <c r="B116" s="33" t="s">
        <v>670</v>
      </c>
    </row>
    <row r="117" spans="1:2" ht="15">
      <c r="A117" s="32">
        <v>1248</v>
      </c>
      <c r="B117" s="33" t="s">
        <v>671</v>
      </c>
    </row>
    <row r="118" spans="1:2" ht="15">
      <c r="A118" s="32">
        <v>1249</v>
      </c>
      <c r="B118" s="33" t="s">
        <v>580</v>
      </c>
    </row>
    <row r="119" spans="1:2" ht="15">
      <c r="A119" s="32">
        <v>1250</v>
      </c>
      <c r="B119" s="33" t="s">
        <v>581</v>
      </c>
    </row>
    <row r="120" spans="1:2" ht="15">
      <c r="A120" s="32">
        <v>1251</v>
      </c>
      <c r="B120" s="33" t="s">
        <v>582</v>
      </c>
    </row>
    <row r="121" spans="1:2" ht="15">
      <c r="A121" s="32">
        <v>1252</v>
      </c>
      <c r="B121" s="33" t="s">
        <v>583</v>
      </c>
    </row>
    <row r="122" spans="1:2" ht="15">
      <c r="A122" s="32">
        <v>1253</v>
      </c>
      <c r="B122" s="33" t="s">
        <v>672</v>
      </c>
    </row>
    <row r="123" spans="1:2" ht="15">
      <c r="A123" s="32">
        <v>1254</v>
      </c>
      <c r="B123" s="33" t="s">
        <v>584</v>
      </c>
    </row>
    <row r="124" spans="1:2" ht="15">
      <c r="A124" s="32">
        <v>1255</v>
      </c>
      <c r="B124" s="33" t="s">
        <v>673</v>
      </c>
    </row>
    <row r="125" spans="1:2" ht="15">
      <c r="A125" s="32">
        <v>1256</v>
      </c>
      <c r="B125" s="33" t="s">
        <v>674</v>
      </c>
    </row>
    <row r="126" spans="1:2" ht="15">
      <c r="A126" s="32">
        <v>1257</v>
      </c>
      <c r="B126" s="33" t="s">
        <v>675</v>
      </c>
    </row>
    <row r="127" spans="1:2" ht="15">
      <c r="A127" s="32">
        <v>1258</v>
      </c>
      <c r="B127" s="33" t="s">
        <v>676</v>
      </c>
    </row>
    <row r="128" spans="1:2" ht="15">
      <c r="A128" s="32">
        <v>1259</v>
      </c>
      <c r="B128" s="33" t="s">
        <v>677</v>
      </c>
    </row>
    <row r="129" spans="1:2" ht="15">
      <c r="A129" s="32">
        <v>1260</v>
      </c>
      <c r="B129" s="33" t="s">
        <v>678</v>
      </c>
    </row>
    <row r="130" spans="1:2" ht="15">
      <c r="A130" s="32">
        <v>2000</v>
      </c>
      <c r="B130" s="33" t="s">
        <v>585</v>
      </c>
    </row>
    <row r="131" spans="1:2" ht="15">
      <c r="A131" s="32">
        <v>2001</v>
      </c>
      <c r="B131" s="33" t="s">
        <v>586</v>
      </c>
    </row>
    <row r="132" spans="1:2" ht="15">
      <c r="A132" s="32">
        <v>2002</v>
      </c>
      <c r="B132" s="33" t="s">
        <v>587</v>
      </c>
    </row>
    <row r="133" spans="1:2" ht="15">
      <c r="A133" s="32">
        <v>2003</v>
      </c>
      <c r="B133" s="33" t="s">
        <v>588</v>
      </c>
    </row>
    <row r="134" spans="1:2" ht="15">
      <c r="A134" s="32">
        <v>2004</v>
      </c>
      <c r="B134" s="33" t="s">
        <v>589</v>
      </c>
    </row>
    <row r="135" spans="1:2" ht="15">
      <c r="A135" s="32">
        <v>2005</v>
      </c>
      <c r="B135" s="33" t="s">
        <v>590</v>
      </c>
    </row>
    <row r="136" spans="1:2" ht="15">
      <c r="A136" s="32">
        <v>2006</v>
      </c>
      <c r="B136" s="33" t="s">
        <v>679</v>
      </c>
    </row>
    <row r="137" spans="1:2" ht="15">
      <c r="A137" s="32">
        <v>2007</v>
      </c>
      <c r="B137" s="33" t="s">
        <v>591</v>
      </c>
    </row>
    <row r="138" spans="1:2" ht="15">
      <c r="A138" s="32">
        <v>2008</v>
      </c>
      <c r="B138" s="33" t="s">
        <v>592</v>
      </c>
    </row>
    <row r="139" spans="1:2" ht="15">
      <c r="A139" s="32">
        <v>2009</v>
      </c>
      <c r="B139" s="33" t="s">
        <v>680</v>
      </c>
    </row>
    <row r="140" spans="1:2" ht="15">
      <c r="A140" s="32">
        <v>2010</v>
      </c>
      <c r="B140" s="33" t="s">
        <v>681</v>
      </c>
    </row>
    <row r="141" spans="1:2" ht="15">
      <c r="A141" s="32">
        <v>2011</v>
      </c>
      <c r="B141" s="33" t="s">
        <v>682</v>
      </c>
    </row>
    <row r="142" spans="1:2" ht="15">
      <c r="A142" s="32">
        <v>2012</v>
      </c>
      <c r="B142" s="33" t="s">
        <v>683</v>
      </c>
    </row>
    <row r="143" spans="1:2" ht="15">
      <c r="A143" s="32">
        <v>2013</v>
      </c>
      <c r="B143" s="33" t="s">
        <v>684</v>
      </c>
    </row>
    <row r="144" spans="1:2" ht="15">
      <c r="A144" s="32">
        <v>2014</v>
      </c>
      <c r="B144" s="33" t="s">
        <v>685</v>
      </c>
    </row>
    <row r="145" spans="1:2" ht="15">
      <c r="A145" s="32">
        <v>2015</v>
      </c>
      <c r="B145" s="33" t="s">
        <v>686</v>
      </c>
    </row>
    <row r="146" spans="1:2" ht="15">
      <c r="A146" s="32">
        <v>2016</v>
      </c>
      <c r="B146" s="33" t="s">
        <v>687</v>
      </c>
    </row>
    <row r="147" spans="1:2" ht="15">
      <c r="A147" s="32">
        <v>2017</v>
      </c>
      <c r="B147" s="33" t="s">
        <v>593</v>
      </c>
    </row>
    <row r="148" spans="1:2" ht="15">
      <c r="A148" s="32">
        <v>2018</v>
      </c>
      <c r="B148" s="33" t="s">
        <v>688</v>
      </c>
    </row>
    <row r="149" spans="1:2" ht="15">
      <c r="A149" s="32">
        <v>2019</v>
      </c>
      <c r="B149" s="33" t="s">
        <v>689</v>
      </c>
    </row>
    <row r="150" spans="1:2" ht="15">
      <c r="A150" s="32">
        <v>2020</v>
      </c>
      <c r="B150" s="33" t="s">
        <v>690</v>
      </c>
    </row>
    <row r="151" spans="1:2" ht="15">
      <c r="A151" s="32">
        <v>2021</v>
      </c>
      <c r="B151" s="33" t="s">
        <v>691</v>
      </c>
    </row>
    <row r="152" spans="1:2" ht="15">
      <c r="A152" s="32">
        <v>2022</v>
      </c>
      <c r="B152" s="33" t="s">
        <v>594</v>
      </c>
    </row>
    <row r="153" spans="1:2" ht="15">
      <c r="A153" s="32">
        <v>2023</v>
      </c>
      <c r="B153" s="33" t="s">
        <v>692</v>
      </c>
    </row>
    <row r="154" spans="1:2" ht="15">
      <c r="A154" s="32">
        <v>2024</v>
      </c>
      <c r="B154" s="33" t="s">
        <v>595</v>
      </c>
    </row>
    <row r="155" spans="1:2" ht="15">
      <c r="A155" s="32">
        <v>2025</v>
      </c>
      <c r="B155" s="33" t="s">
        <v>693</v>
      </c>
    </row>
    <row r="156" spans="1:2" ht="15">
      <c r="A156" s="32">
        <v>2026</v>
      </c>
      <c r="B156" s="33" t="s">
        <v>694</v>
      </c>
    </row>
    <row r="157" spans="1:2" ht="15">
      <c r="A157" s="32">
        <v>2027</v>
      </c>
      <c r="B157" s="33" t="s">
        <v>695</v>
      </c>
    </row>
    <row r="158" spans="1:2" ht="15">
      <c r="A158" s="32">
        <v>2028</v>
      </c>
      <c r="B158" s="33" t="s">
        <v>596</v>
      </c>
    </row>
    <row r="159" spans="1:2" ht="15">
      <c r="A159" s="32">
        <v>2029</v>
      </c>
      <c r="B159" s="33" t="s">
        <v>597</v>
      </c>
    </row>
    <row r="160" spans="1:2" ht="15">
      <c r="A160" s="32">
        <v>2030</v>
      </c>
      <c r="B160" s="33" t="s">
        <v>696</v>
      </c>
    </row>
    <row r="161" spans="1:2" ht="15">
      <c r="A161" s="32">
        <v>2031</v>
      </c>
      <c r="B161" s="33" t="s">
        <v>697</v>
      </c>
    </row>
    <row r="162" spans="1:2" ht="15">
      <c r="A162" s="32">
        <v>2032</v>
      </c>
      <c r="B162" s="33" t="s">
        <v>668</v>
      </c>
    </row>
    <row r="163" spans="1:2" ht="15">
      <c r="A163" s="32">
        <v>2033</v>
      </c>
      <c r="B163" s="33" t="s">
        <v>698</v>
      </c>
    </row>
    <row r="164" spans="1:2" ht="15">
      <c r="A164" s="32">
        <v>2034</v>
      </c>
      <c r="B164" s="33" t="s">
        <v>699</v>
      </c>
    </row>
    <row r="165" spans="1:2" ht="15">
      <c r="A165" s="32">
        <v>2035</v>
      </c>
      <c r="B165" s="33" t="s">
        <v>598</v>
      </c>
    </row>
    <row r="166" spans="1:2" ht="15">
      <c r="A166" s="32">
        <v>2036</v>
      </c>
      <c r="B166" s="33" t="s">
        <v>700</v>
      </c>
    </row>
    <row r="167" spans="1:2" ht="15">
      <c r="A167" s="32">
        <v>2037</v>
      </c>
      <c r="B167" s="33" t="s">
        <v>701</v>
      </c>
    </row>
    <row r="168" spans="1:2" ht="15">
      <c r="A168" s="32">
        <v>2038</v>
      </c>
      <c r="B168" s="33" t="s">
        <v>702</v>
      </c>
    </row>
    <row r="169" spans="1:2" ht="15">
      <c r="A169" s="32">
        <v>2039</v>
      </c>
      <c r="B169" s="33" t="s">
        <v>703</v>
      </c>
    </row>
    <row r="170" spans="1:2" ht="15">
      <c r="A170" s="32">
        <v>2040</v>
      </c>
      <c r="B170" s="33" t="s">
        <v>704</v>
      </c>
    </row>
    <row r="171" spans="1:2" ht="15">
      <c r="A171" s="32">
        <v>2041</v>
      </c>
      <c r="B171" s="33" t="s">
        <v>599</v>
      </c>
    </row>
    <row r="172" spans="1:2" ht="15">
      <c r="A172" s="32">
        <v>2042</v>
      </c>
      <c r="B172" s="33" t="s">
        <v>588</v>
      </c>
    </row>
    <row r="173" spans="1:2" ht="15">
      <c r="A173" s="32">
        <v>2043</v>
      </c>
      <c r="B173" s="33" t="s">
        <v>588</v>
      </c>
    </row>
    <row r="174" spans="1:2" ht="15">
      <c r="A174" s="32">
        <v>2044</v>
      </c>
      <c r="B174" s="33" t="s">
        <v>705</v>
      </c>
    </row>
    <row r="175" spans="1:2" ht="15">
      <c r="A175" s="32">
        <v>2045</v>
      </c>
      <c r="B175" s="33" t="s">
        <v>706</v>
      </c>
    </row>
    <row r="176" spans="1:2" ht="15">
      <c r="A176" s="32">
        <v>2046</v>
      </c>
      <c r="B176" s="33" t="s">
        <v>707</v>
      </c>
    </row>
    <row r="177" spans="1:2" ht="15">
      <c r="A177" s="32">
        <v>2047</v>
      </c>
      <c r="B177" s="33" t="s">
        <v>708</v>
      </c>
    </row>
    <row r="178" spans="1:2" ht="15">
      <c r="A178" s="32">
        <v>2048</v>
      </c>
      <c r="B178" s="33" t="s">
        <v>709</v>
      </c>
    </row>
    <row r="179" spans="1:2" ht="15">
      <c r="A179" s="32">
        <v>2049</v>
      </c>
      <c r="B179" s="33" t="s">
        <v>710</v>
      </c>
    </row>
    <row r="180" spans="1:2" ht="15">
      <c r="A180" s="32">
        <v>2050</v>
      </c>
      <c r="B180" s="33" t="s">
        <v>711</v>
      </c>
    </row>
    <row r="181" spans="1:2" ht="15">
      <c r="A181" s="32">
        <v>2051</v>
      </c>
      <c r="B181" s="33" t="s">
        <v>712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08"/>
  <sheetViews>
    <sheetView topLeftCell="F1" workbookViewId="0">
      <pane ySplit="3" topLeftCell="A4" activePane="bottomLeft" state="frozen"/>
      <selection pane="bottomLeft" activeCell="S445" sqref="S445:S508"/>
    </sheetView>
  </sheetViews>
  <sheetFormatPr defaultRowHeight="12"/>
  <cols>
    <col min="1" max="1" width="7" style="20" bestFit="1" customWidth="1"/>
    <col min="2" max="2" width="10" style="20" bestFit="1" customWidth="1"/>
    <col min="3" max="3" width="35.85546875" style="21" bestFit="1" customWidth="1"/>
    <col min="4" max="4" width="12" style="20" bestFit="1" customWidth="1"/>
    <col min="5" max="5" width="13.140625" style="21" bestFit="1" customWidth="1"/>
    <col min="6" max="6" width="12" style="20" bestFit="1" customWidth="1"/>
    <col min="7" max="7" width="11" style="19" bestFit="1" customWidth="1"/>
    <col min="8" max="8" width="14.140625" style="19" bestFit="1" customWidth="1"/>
    <col min="9" max="9" width="10" style="2" bestFit="1" customWidth="1"/>
    <col min="10" max="10" width="15.140625" style="19" bestFit="1" customWidth="1"/>
    <col min="11" max="11" width="14.140625" style="19" bestFit="1" customWidth="1"/>
    <col min="12" max="12" width="15.140625" style="19" bestFit="1" customWidth="1"/>
    <col min="13" max="13" width="12" style="19" bestFit="1" customWidth="1"/>
    <col min="14" max="14" width="15.140625" style="19" bestFit="1" customWidth="1"/>
    <col min="15" max="16" width="13.140625" style="19" bestFit="1" customWidth="1"/>
    <col min="17" max="17" width="14.140625" style="19" bestFit="1" customWidth="1"/>
    <col min="18" max="18" width="15.140625" style="19" bestFit="1" customWidth="1"/>
    <col min="19" max="19" width="12" style="19" bestFit="1" customWidth="1"/>
    <col min="20" max="20" width="15.140625" style="19" bestFit="1" customWidth="1"/>
    <col min="21" max="16384" width="9.140625" style="21"/>
  </cols>
  <sheetData>
    <row r="1" spans="1:20" ht="15">
      <c r="A1" s="72" t="s">
        <v>497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39"/>
      <c r="T1" s="39"/>
    </row>
    <row r="3" spans="1:20" s="20" customFormat="1" ht="15">
      <c r="A3" s="72" t="s">
        <v>498</v>
      </c>
      <c r="B3" s="72" t="s">
        <v>499</v>
      </c>
      <c r="C3" s="72" t="s">
        <v>2</v>
      </c>
      <c r="D3" s="72" t="s">
        <v>500</v>
      </c>
      <c r="E3" s="72" t="s">
        <v>501</v>
      </c>
      <c r="F3" s="72" t="s">
        <v>502</v>
      </c>
      <c r="G3" s="74" t="s">
        <v>716</v>
      </c>
      <c r="H3" s="74" t="s">
        <v>507</v>
      </c>
      <c r="I3" s="74" t="s">
        <v>503</v>
      </c>
      <c r="J3" s="74" t="s">
        <v>505</v>
      </c>
      <c r="K3" s="74" t="s">
        <v>506</v>
      </c>
      <c r="L3" s="74" t="s">
        <v>513</v>
      </c>
      <c r="M3" s="74" t="s">
        <v>504</v>
      </c>
      <c r="N3" s="74" t="s">
        <v>512</v>
      </c>
      <c r="O3" s="74" t="s">
        <v>508</v>
      </c>
      <c r="P3" s="74" t="s">
        <v>509</v>
      </c>
      <c r="Q3" s="74" t="s">
        <v>510</v>
      </c>
      <c r="R3" s="74" t="s">
        <v>511</v>
      </c>
      <c r="S3" s="41" t="s">
        <v>496</v>
      </c>
      <c r="T3" s="41" t="s">
        <v>521</v>
      </c>
    </row>
    <row r="4" spans="1:20" s="24" customFormat="1" ht="15">
      <c r="A4" s="72">
        <v>1</v>
      </c>
      <c r="B4" s="72">
        <v>200</v>
      </c>
      <c r="C4" s="72" t="s">
        <v>3</v>
      </c>
      <c r="D4" s="73">
        <v>26877</v>
      </c>
      <c r="E4" s="72" t="s">
        <v>514</v>
      </c>
      <c r="F4" s="72">
        <v>2003</v>
      </c>
      <c r="G4" s="74">
        <v>3914.56</v>
      </c>
      <c r="H4" s="74">
        <v>0</v>
      </c>
      <c r="I4" s="74" t="s">
        <v>516</v>
      </c>
      <c r="J4" s="74">
        <v>0</v>
      </c>
      <c r="K4" s="74">
        <v>0</v>
      </c>
      <c r="L4" s="74">
        <v>0</v>
      </c>
      <c r="M4" s="74">
        <v>0</v>
      </c>
      <c r="N4" s="74">
        <v>0</v>
      </c>
      <c r="O4" s="74">
        <v>0</v>
      </c>
      <c r="P4" s="74">
        <v>0</v>
      </c>
      <c r="Q4" s="74">
        <v>0</v>
      </c>
      <c r="R4" s="74">
        <v>0</v>
      </c>
      <c r="S4" s="40">
        <f>G4+H4</f>
        <v>3914.56</v>
      </c>
      <c r="T4" s="40">
        <f>SUM(J4:N4)+P4+R4</f>
        <v>0</v>
      </c>
    </row>
    <row r="5" spans="1:20" s="24" customFormat="1" ht="15">
      <c r="A5" s="72">
        <v>1</v>
      </c>
      <c r="B5" s="72">
        <v>397</v>
      </c>
      <c r="C5" s="72" t="s">
        <v>4</v>
      </c>
      <c r="D5" s="73">
        <v>27442</v>
      </c>
      <c r="E5" s="72" t="s">
        <v>514</v>
      </c>
      <c r="F5" s="72">
        <v>2009</v>
      </c>
      <c r="G5" s="74">
        <v>3044.14</v>
      </c>
      <c r="H5" s="74">
        <v>1030.69</v>
      </c>
      <c r="I5" s="74" t="s">
        <v>516</v>
      </c>
      <c r="J5" s="74">
        <v>0</v>
      </c>
      <c r="K5" s="74">
        <v>0</v>
      </c>
      <c r="L5" s="74">
        <v>0</v>
      </c>
      <c r="M5" s="74">
        <v>0</v>
      </c>
      <c r="N5" s="74">
        <v>0</v>
      </c>
      <c r="O5" s="74">
        <v>0</v>
      </c>
      <c r="P5" s="74">
        <v>0</v>
      </c>
      <c r="Q5" s="74">
        <v>0</v>
      </c>
      <c r="R5" s="74">
        <v>0</v>
      </c>
      <c r="S5" s="40">
        <f t="shared" ref="S5:S68" si="0">G5+H5</f>
        <v>4074.83</v>
      </c>
      <c r="T5" s="40">
        <f t="shared" ref="T5:T68" si="1">SUM(J5:N5)+P5+R5</f>
        <v>0</v>
      </c>
    </row>
    <row r="6" spans="1:20" s="24" customFormat="1" ht="15">
      <c r="A6" s="72">
        <v>1</v>
      </c>
      <c r="B6" s="72">
        <v>508</v>
      </c>
      <c r="C6" s="72" t="s">
        <v>5</v>
      </c>
      <c r="D6" s="73">
        <v>27828</v>
      </c>
      <c r="E6" s="72" t="s">
        <v>514</v>
      </c>
      <c r="F6" s="72">
        <v>2009</v>
      </c>
      <c r="G6" s="74">
        <v>3356.17</v>
      </c>
      <c r="H6" s="74">
        <v>785.28</v>
      </c>
      <c r="I6" s="74" t="s">
        <v>516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74">
        <v>0</v>
      </c>
      <c r="P6" s="74">
        <v>0</v>
      </c>
      <c r="Q6" s="74">
        <v>0</v>
      </c>
      <c r="R6" s="74">
        <v>0</v>
      </c>
      <c r="S6" s="40">
        <f t="shared" si="0"/>
        <v>4141.45</v>
      </c>
      <c r="T6" s="40">
        <f t="shared" si="1"/>
        <v>0</v>
      </c>
    </row>
    <row r="7" spans="1:20" s="24" customFormat="1" ht="15">
      <c r="A7" s="72">
        <v>1</v>
      </c>
      <c r="B7" s="72">
        <v>510</v>
      </c>
      <c r="C7" s="72" t="s">
        <v>6</v>
      </c>
      <c r="D7" s="73">
        <v>27828</v>
      </c>
      <c r="E7" s="72" t="s">
        <v>514</v>
      </c>
      <c r="F7" s="72">
        <v>2009</v>
      </c>
      <c r="G7" s="74">
        <v>3356.17</v>
      </c>
      <c r="H7" s="74">
        <v>0</v>
      </c>
      <c r="I7" s="74" t="s">
        <v>516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40">
        <f t="shared" si="0"/>
        <v>3356.17</v>
      </c>
      <c r="T7" s="40">
        <f t="shared" si="1"/>
        <v>0</v>
      </c>
    </row>
    <row r="8" spans="1:20" s="24" customFormat="1" ht="15">
      <c r="A8" s="72">
        <v>1</v>
      </c>
      <c r="B8" s="72">
        <v>542</v>
      </c>
      <c r="C8" s="72" t="s">
        <v>7</v>
      </c>
      <c r="D8" s="73">
        <v>27955</v>
      </c>
      <c r="E8" s="72" t="s">
        <v>514</v>
      </c>
      <c r="F8" s="72">
        <v>2018</v>
      </c>
      <c r="G8" s="74">
        <v>1614.36</v>
      </c>
      <c r="H8" s="74">
        <v>0</v>
      </c>
      <c r="I8" s="74" t="s">
        <v>516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40">
        <f t="shared" si="0"/>
        <v>1614.36</v>
      </c>
      <c r="T8" s="40">
        <f t="shared" si="1"/>
        <v>0</v>
      </c>
    </row>
    <row r="9" spans="1:20" s="24" customFormat="1" ht="15">
      <c r="A9" s="72">
        <v>1</v>
      </c>
      <c r="B9" s="72">
        <v>788</v>
      </c>
      <c r="C9" s="72" t="s">
        <v>8</v>
      </c>
      <c r="D9" s="73">
        <v>28551</v>
      </c>
      <c r="E9" s="72" t="s">
        <v>514</v>
      </c>
      <c r="F9" s="72">
        <v>2003</v>
      </c>
      <c r="G9" s="74">
        <v>1702.21</v>
      </c>
      <c r="H9" s="74">
        <v>1030.69</v>
      </c>
      <c r="I9" s="74" t="s">
        <v>516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74">
        <v>0</v>
      </c>
      <c r="S9" s="40">
        <f t="shared" si="0"/>
        <v>2732.9</v>
      </c>
      <c r="T9" s="40">
        <f t="shared" si="1"/>
        <v>0</v>
      </c>
    </row>
    <row r="10" spans="1:20" s="24" customFormat="1" ht="15">
      <c r="A10" s="72">
        <v>1</v>
      </c>
      <c r="B10" s="72">
        <v>820</v>
      </c>
      <c r="C10" s="72" t="s">
        <v>9</v>
      </c>
      <c r="D10" s="73">
        <v>28647</v>
      </c>
      <c r="E10" s="72" t="s">
        <v>514</v>
      </c>
      <c r="F10" s="72">
        <v>2000</v>
      </c>
      <c r="G10" s="74">
        <v>2069.0500000000002</v>
      </c>
      <c r="H10" s="74">
        <v>0</v>
      </c>
      <c r="I10" s="74" t="s">
        <v>516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40">
        <f t="shared" si="0"/>
        <v>2069.0500000000002</v>
      </c>
      <c r="T10" s="40">
        <f t="shared" si="1"/>
        <v>0</v>
      </c>
    </row>
    <row r="11" spans="1:20" s="24" customFormat="1" ht="15">
      <c r="A11" s="72">
        <v>1</v>
      </c>
      <c r="B11" s="72">
        <v>830</v>
      </c>
      <c r="C11" s="72" t="s">
        <v>10</v>
      </c>
      <c r="D11" s="73">
        <v>28688</v>
      </c>
      <c r="E11" s="72" t="s">
        <v>514</v>
      </c>
      <c r="F11" s="72">
        <v>2009</v>
      </c>
      <c r="G11" s="74">
        <v>4079.44</v>
      </c>
      <c r="H11" s="74">
        <v>0</v>
      </c>
      <c r="I11" s="74" t="s">
        <v>516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40">
        <f t="shared" si="0"/>
        <v>4079.44</v>
      </c>
      <c r="T11" s="40">
        <f t="shared" si="1"/>
        <v>0</v>
      </c>
    </row>
    <row r="12" spans="1:20" s="24" customFormat="1" ht="15">
      <c r="A12" s="72">
        <v>1</v>
      </c>
      <c r="B12" s="72">
        <v>863</v>
      </c>
      <c r="C12" s="72" t="s">
        <v>11</v>
      </c>
      <c r="D12" s="73">
        <v>28746</v>
      </c>
      <c r="E12" s="72" t="s">
        <v>514</v>
      </c>
      <c r="F12" s="72">
        <v>2000</v>
      </c>
      <c r="G12" s="74">
        <v>2069.0500000000002</v>
      </c>
      <c r="H12" s="74">
        <v>0</v>
      </c>
      <c r="I12" s="74" t="s">
        <v>516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40">
        <f t="shared" si="0"/>
        <v>2069.0500000000002</v>
      </c>
      <c r="T12" s="40">
        <f t="shared" si="1"/>
        <v>0</v>
      </c>
    </row>
    <row r="13" spans="1:20" s="24" customFormat="1" ht="15">
      <c r="A13" s="72">
        <v>1</v>
      </c>
      <c r="B13" s="72">
        <v>871</v>
      </c>
      <c r="C13" s="72" t="s">
        <v>12</v>
      </c>
      <c r="D13" s="73">
        <v>28758</v>
      </c>
      <c r="E13" s="72" t="s">
        <v>514</v>
      </c>
      <c r="F13" s="72">
        <v>2009</v>
      </c>
      <c r="G13" s="74">
        <v>3356.17</v>
      </c>
      <c r="H13" s="74">
        <v>1030.69</v>
      </c>
      <c r="I13" s="74" t="s">
        <v>516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40">
        <f t="shared" si="0"/>
        <v>4386.8600000000006</v>
      </c>
      <c r="T13" s="40">
        <f t="shared" si="1"/>
        <v>0</v>
      </c>
    </row>
    <row r="14" spans="1:20" s="24" customFormat="1" ht="15">
      <c r="A14" s="72">
        <v>1</v>
      </c>
      <c r="B14" s="72">
        <v>897</v>
      </c>
      <c r="C14" s="72" t="s">
        <v>13</v>
      </c>
      <c r="D14" s="73">
        <v>28779</v>
      </c>
      <c r="E14" s="72" t="s">
        <v>514</v>
      </c>
      <c r="F14" s="72">
        <v>2000</v>
      </c>
      <c r="G14" s="74">
        <v>1543.95</v>
      </c>
      <c r="H14" s="74">
        <v>0</v>
      </c>
      <c r="I14" s="74" t="s">
        <v>516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40">
        <f t="shared" si="0"/>
        <v>1543.95</v>
      </c>
      <c r="T14" s="40">
        <f t="shared" si="1"/>
        <v>0</v>
      </c>
    </row>
    <row r="15" spans="1:20" s="24" customFormat="1" ht="15">
      <c r="A15" s="72">
        <v>1</v>
      </c>
      <c r="B15" s="72">
        <v>996</v>
      </c>
      <c r="C15" s="72" t="s">
        <v>14</v>
      </c>
      <c r="D15" s="73">
        <v>28887</v>
      </c>
      <c r="E15" s="72" t="s">
        <v>514</v>
      </c>
      <c r="F15" s="72">
        <v>2003</v>
      </c>
      <c r="G15" s="74">
        <v>3209.78</v>
      </c>
      <c r="H15" s="74">
        <v>0</v>
      </c>
      <c r="I15" s="74" t="s">
        <v>516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40">
        <f t="shared" si="0"/>
        <v>3209.78</v>
      </c>
      <c r="T15" s="40">
        <f t="shared" si="1"/>
        <v>0</v>
      </c>
    </row>
    <row r="16" spans="1:20" s="24" customFormat="1" ht="15">
      <c r="A16" s="72">
        <v>1</v>
      </c>
      <c r="B16" s="72">
        <v>1008</v>
      </c>
      <c r="C16" s="72" t="s">
        <v>15</v>
      </c>
      <c r="D16" s="73">
        <v>28902</v>
      </c>
      <c r="E16" s="72" t="s">
        <v>514</v>
      </c>
      <c r="F16" s="72">
        <v>2000</v>
      </c>
      <c r="G16" s="74">
        <v>1787.3</v>
      </c>
      <c r="H16" s="74">
        <v>0</v>
      </c>
      <c r="I16" s="74" t="s">
        <v>516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40">
        <f t="shared" si="0"/>
        <v>1787.3</v>
      </c>
      <c r="T16" s="40">
        <f t="shared" si="1"/>
        <v>0</v>
      </c>
    </row>
    <row r="17" spans="1:20" s="24" customFormat="1" ht="15">
      <c r="A17" s="72">
        <v>1</v>
      </c>
      <c r="B17" s="72">
        <v>1037</v>
      </c>
      <c r="C17" s="72" t="s">
        <v>16</v>
      </c>
      <c r="D17" s="73">
        <v>28926</v>
      </c>
      <c r="E17" s="72" t="s">
        <v>514</v>
      </c>
      <c r="F17" s="72">
        <v>2003</v>
      </c>
      <c r="G17" s="74">
        <v>3056.95</v>
      </c>
      <c r="H17" s="74">
        <v>0</v>
      </c>
      <c r="I17" s="74" t="s">
        <v>516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40">
        <f t="shared" si="0"/>
        <v>3056.95</v>
      </c>
      <c r="T17" s="40">
        <f t="shared" si="1"/>
        <v>0</v>
      </c>
    </row>
    <row r="18" spans="1:20" s="24" customFormat="1" ht="15">
      <c r="A18" s="72">
        <v>1</v>
      </c>
      <c r="B18" s="72">
        <v>1051</v>
      </c>
      <c r="C18" s="72" t="s">
        <v>17</v>
      </c>
      <c r="D18" s="73">
        <v>28936</v>
      </c>
      <c r="E18" s="72" t="s">
        <v>514</v>
      </c>
      <c r="F18" s="72">
        <v>2028</v>
      </c>
      <c r="G18" s="74">
        <v>9511.6</v>
      </c>
      <c r="H18" s="74">
        <v>6925.14</v>
      </c>
      <c r="I18" s="74" t="s">
        <v>516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40">
        <f t="shared" si="0"/>
        <v>16436.740000000002</v>
      </c>
      <c r="T18" s="40">
        <f t="shared" si="1"/>
        <v>0</v>
      </c>
    </row>
    <row r="19" spans="1:20" s="24" customFormat="1" ht="15">
      <c r="A19" s="72">
        <v>1</v>
      </c>
      <c r="B19" s="72">
        <v>1056</v>
      </c>
      <c r="C19" s="72" t="s">
        <v>18</v>
      </c>
      <c r="D19" s="73">
        <v>28961</v>
      </c>
      <c r="E19" s="72" t="s">
        <v>514</v>
      </c>
      <c r="F19" s="72">
        <v>2018</v>
      </c>
      <c r="G19" s="74">
        <v>3700.16</v>
      </c>
      <c r="H19" s="74">
        <v>0</v>
      </c>
      <c r="I19" s="74" t="s">
        <v>516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40">
        <f t="shared" si="0"/>
        <v>3700.16</v>
      </c>
      <c r="T19" s="40">
        <f t="shared" si="1"/>
        <v>0</v>
      </c>
    </row>
    <row r="20" spans="1:20" s="24" customFormat="1" ht="15">
      <c r="A20" s="72">
        <v>1</v>
      </c>
      <c r="B20" s="72">
        <v>1067</v>
      </c>
      <c r="C20" s="72" t="s">
        <v>19</v>
      </c>
      <c r="D20" s="73">
        <v>28968</v>
      </c>
      <c r="E20" s="72" t="s">
        <v>514</v>
      </c>
      <c r="F20" s="72">
        <v>2003</v>
      </c>
      <c r="G20" s="74">
        <v>3931.39</v>
      </c>
      <c r="H20" s="74">
        <v>0</v>
      </c>
      <c r="I20" s="74" t="s">
        <v>516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40">
        <f t="shared" si="0"/>
        <v>3931.39</v>
      </c>
      <c r="T20" s="40">
        <f t="shared" si="1"/>
        <v>0</v>
      </c>
    </row>
    <row r="21" spans="1:20" s="24" customFormat="1" ht="15">
      <c r="A21" s="72">
        <v>1</v>
      </c>
      <c r="B21" s="72">
        <v>1071</v>
      </c>
      <c r="C21" s="72" t="s">
        <v>20</v>
      </c>
      <c r="D21" s="73">
        <v>28968</v>
      </c>
      <c r="E21" s="72" t="s">
        <v>514</v>
      </c>
      <c r="F21" s="72">
        <v>2003</v>
      </c>
      <c r="G21" s="74">
        <v>1702.21</v>
      </c>
      <c r="H21" s="74">
        <v>0</v>
      </c>
      <c r="I21" s="74" t="s">
        <v>516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40">
        <f t="shared" si="0"/>
        <v>1702.21</v>
      </c>
      <c r="T21" s="40">
        <f t="shared" si="1"/>
        <v>0</v>
      </c>
    </row>
    <row r="22" spans="1:20" s="24" customFormat="1" ht="15">
      <c r="A22" s="72">
        <v>1</v>
      </c>
      <c r="B22" s="72">
        <v>1080</v>
      </c>
      <c r="C22" s="72" t="s">
        <v>21</v>
      </c>
      <c r="D22" s="73">
        <v>28968</v>
      </c>
      <c r="E22" s="72" t="s">
        <v>514</v>
      </c>
      <c r="F22" s="72">
        <v>2009</v>
      </c>
      <c r="G22" s="74">
        <v>3356.17</v>
      </c>
      <c r="H22" s="74">
        <v>0</v>
      </c>
      <c r="I22" s="74" t="s">
        <v>516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40">
        <f t="shared" si="0"/>
        <v>3356.17</v>
      </c>
      <c r="T22" s="40">
        <f t="shared" si="1"/>
        <v>0</v>
      </c>
    </row>
    <row r="23" spans="1:20" s="24" customFormat="1" ht="15">
      <c r="A23" s="72">
        <v>1</v>
      </c>
      <c r="B23" s="72">
        <v>1099</v>
      </c>
      <c r="C23" s="72" t="s">
        <v>22</v>
      </c>
      <c r="D23" s="73">
        <v>28997</v>
      </c>
      <c r="E23" s="72" t="s">
        <v>514</v>
      </c>
      <c r="F23" s="72">
        <v>2003</v>
      </c>
      <c r="G23" s="74">
        <v>3056.95</v>
      </c>
      <c r="H23" s="74">
        <v>0</v>
      </c>
      <c r="I23" s="74" t="s">
        <v>516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40">
        <f t="shared" si="0"/>
        <v>3056.95</v>
      </c>
      <c r="T23" s="40">
        <f t="shared" si="1"/>
        <v>0</v>
      </c>
    </row>
    <row r="24" spans="1:20" s="24" customFormat="1" ht="15">
      <c r="A24" s="72">
        <v>1</v>
      </c>
      <c r="B24" s="72">
        <v>1125</v>
      </c>
      <c r="C24" s="72" t="s">
        <v>23</v>
      </c>
      <c r="D24" s="73">
        <v>29011</v>
      </c>
      <c r="E24" s="72" t="s">
        <v>514</v>
      </c>
      <c r="F24" s="72">
        <v>2000</v>
      </c>
      <c r="G24" s="74">
        <v>2514.9499999999998</v>
      </c>
      <c r="H24" s="74">
        <v>0</v>
      </c>
      <c r="I24" s="74" t="s">
        <v>516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40">
        <f t="shared" si="0"/>
        <v>2514.9499999999998</v>
      </c>
      <c r="T24" s="40">
        <f t="shared" si="1"/>
        <v>0</v>
      </c>
    </row>
    <row r="25" spans="1:20" s="24" customFormat="1" ht="15">
      <c r="A25" s="72">
        <v>1</v>
      </c>
      <c r="B25" s="72">
        <v>1126</v>
      </c>
      <c r="C25" s="72" t="s">
        <v>24</v>
      </c>
      <c r="D25" s="73">
        <v>29017</v>
      </c>
      <c r="E25" s="72" t="s">
        <v>514</v>
      </c>
      <c r="F25" s="72">
        <v>2009</v>
      </c>
      <c r="G25" s="74">
        <v>3931.37</v>
      </c>
      <c r="H25" s="74">
        <v>1315.8</v>
      </c>
      <c r="I25" s="74" t="s">
        <v>516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40">
        <f t="shared" si="0"/>
        <v>5247.17</v>
      </c>
      <c r="T25" s="40">
        <f t="shared" si="1"/>
        <v>0</v>
      </c>
    </row>
    <row r="26" spans="1:20" s="24" customFormat="1" ht="15">
      <c r="A26" s="72">
        <v>2</v>
      </c>
      <c r="B26" s="72">
        <v>1135</v>
      </c>
      <c r="C26" s="72" t="s">
        <v>424</v>
      </c>
      <c r="D26" s="73">
        <v>29031</v>
      </c>
      <c r="E26" s="72" t="s">
        <v>514</v>
      </c>
      <c r="F26" s="72">
        <v>2009</v>
      </c>
      <c r="G26" s="74">
        <v>2761.12</v>
      </c>
      <c r="H26" s="74">
        <v>0</v>
      </c>
      <c r="I26" s="74" t="s">
        <v>516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40">
        <f t="shared" si="0"/>
        <v>2761.12</v>
      </c>
      <c r="T26" s="40">
        <f t="shared" si="1"/>
        <v>0</v>
      </c>
    </row>
    <row r="27" spans="1:20" s="24" customFormat="1" ht="15">
      <c r="A27" s="72">
        <v>1</v>
      </c>
      <c r="B27" s="72">
        <v>1159</v>
      </c>
      <c r="C27" s="72" t="s">
        <v>25</v>
      </c>
      <c r="D27" s="73">
        <v>29067</v>
      </c>
      <c r="E27" s="72" t="s">
        <v>514</v>
      </c>
      <c r="F27" s="72">
        <v>2003</v>
      </c>
      <c r="G27" s="74">
        <v>1543.95</v>
      </c>
      <c r="H27" s="74">
        <v>0</v>
      </c>
      <c r="I27" s="74" t="s">
        <v>516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40">
        <f t="shared" si="0"/>
        <v>1543.95</v>
      </c>
      <c r="T27" s="40">
        <f t="shared" si="1"/>
        <v>0</v>
      </c>
    </row>
    <row r="28" spans="1:20" s="24" customFormat="1" ht="15">
      <c r="A28" s="72">
        <v>1</v>
      </c>
      <c r="B28" s="72">
        <v>1164</v>
      </c>
      <c r="C28" s="72" t="s">
        <v>26</v>
      </c>
      <c r="D28" s="73">
        <v>29067</v>
      </c>
      <c r="E28" s="72" t="s">
        <v>514</v>
      </c>
      <c r="F28" s="72">
        <v>2009</v>
      </c>
      <c r="G28" s="74">
        <v>3115.91</v>
      </c>
      <c r="H28" s="74">
        <v>1167.48</v>
      </c>
      <c r="I28" s="74" t="s">
        <v>516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40">
        <f t="shared" si="0"/>
        <v>4283.3899999999994</v>
      </c>
      <c r="T28" s="40">
        <f t="shared" si="1"/>
        <v>0</v>
      </c>
    </row>
    <row r="29" spans="1:20" s="24" customFormat="1" ht="15">
      <c r="A29" s="72">
        <v>1</v>
      </c>
      <c r="B29" s="72">
        <v>1169</v>
      </c>
      <c r="C29" s="72" t="s">
        <v>27</v>
      </c>
      <c r="D29" s="73">
        <v>29067</v>
      </c>
      <c r="E29" s="72" t="s">
        <v>514</v>
      </c>
      <c r="F29" s="72">
        <v>2003</v>
      </c>
      <c r="G29" s="74">
        <v>2640.68</v>
      </c>
      <c r="H29" s="74">
        <v>0</v>
      </c>
      <c r="I29" s="74" t="s">
        <v>516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40">
        <f t="shared" si="0"/>
        <v>2640.68</v>
      </c>
      <c r="T29" s="40">
        <f t="shared" si="1"/>
        <v>0</v>
      </c>
    </row>
    <row r="30" spans="1:20" s="24" customFormat="1" ht="15">
      <c r="A30" s="72">
        <v>1</v>
      </c>
      <c r="B30" s="72">
        <v>1177</v>
      </c>
      <c r="C30" s="72" t="s">
        <v>28</v>
      </c>
      <c r="D30" s="73">
        <v>29068</v>
      </c>
      <c r="E30" s="72" t="s">
        <v>514</v>
      </c>
      <c r="F30" s="72">
        <v>2009</v>
      </c>
      <c r="G30" s="74">
        <v>3044.14</v>
      </c>
      <c r="H30" s="74">
        <v>0</v>
      </c>
      <c r="I30" s="74" t="s">
        <v>516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  <c r="Q30" s="74">
        <v>0</v>
      </c>
      <c r="R30" s="74">
        <v>0</v>
      </c>
      <c r="S30" s="40">
        <f t="shared" si="0"/>
        <v>3044.14</v>
      </c>
      <c r="T30" s="40">
        <f t="shared" si="1"/>
        <v>0</v>
      </c>
    </row>
    <row r="31" spans="1:20" s="24" customFormat="1" ht="15">
      <c r="A31" s="72">
        <v>1</v>
      </c>
      <c r="B31" s="72">
        <v>1221</v>
      </c>
      <c r="C31" s="72" t="s">
        <v>29</v>
      </c>
      <c r="D31" s="73">
        <v>29087</v>
      </c>
      <c r="E31" s="72" t="s">
        <v>514</v>
      </c>
      <c r="F31" s="72">
        <v>2028</v>
      </c>
      <c r="G31" s="74">
        <v>5296.42</v>
      </c>
      <c r="H31" s="74">
        <v>2486.67</v>
      </c>
      <c r="I31" s="74" t="s">
        <v>516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40">
        <f t="shared" si="0"/>
        <v>7783.09</v>
      </c>
      <c r="T31" s="40">
        <f t="shared" si="1"/>
        <v>0</v>
      </c>
    </row>
    <row r="32" spans="1:20" s="24" customFormat="1" ht="15">
      <c r="A32" s="72">
        <v>1</v>
      </c>
      <c r="B32" s="72">
        <v>1229</v>
      </c>
      <c r="C32" s="72" t="s">
        <v>30</v>
      </c>
      <c r="D32" s="73">
        <v>29089</v>
      </c>
      <c r="E32" s="72" t="s">
        <v>514</v>
      </c>
      <c r="F32" s="72">
        <v>2003</v>
      </c>
      <c r="G32" s="74">
        <v>3209.78</v>
      </c>
      <c r="H32" s="74">
        <v>0</v>
      </c>
      <c r="I32" s="74" t="s">
        <v>516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40">
        <f t="shared" si="0"/>
        <v>3209.78</v>
      </c>
      <c r="T32" s="40">
        <f t="shared" si="1"/>
        <v>0</v>
      </c>
    </row>
    <row r="33" spans="1:20" s="24" customFormat="1" ht="15">
      <c r="A33" s="72">
        <v>1</v>
      </c>
      <c r="B33" s="72">
        <v>1243</v>
      </c>
      <c r="C33" s="72" t="s">
        <v>31</v>
      </c>
      <c r="D33" s="73">
        <v>29096</v>
      </c>
      <c r="E33" s="72" t="s">
        <v>514</v>
      </c>
      <c r="F33" s="72">
        <v>2003</v>
      </c>
      <c r="G33" s="74">
        <v>2069.0500000000002</v>
      </c>
      <c r="H33" s="74">
        <v>0</v>
      </c>
      <c r="I33" s="74" t="s">
        <v>516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40">
        <f t="shared" si="0"/>
        <v>2069.0500000000002</v>
      </c>
      <c r="T33" s="40">
        <f t="shared" si="1"/>
        <v>0</v>
      </c>
    </row>
    <row r="34" spans="1:20" s="24" customFormat="1" ht="15">
      <c r="A34" s="72">
        <v>1</v>
      </c>
      <c r="B34" s="72">
        <v>1258</v>
      </c>
      <c r="C34" s="72" t="s">
        <v>32</v>
      </c>
      <c r="D34" s="73">
        <v>29102</v>
      </c>
      <c r="E34" s="72" t="s">
        <v>514</v>
      </c>
      <c r="F34" s="72">
        <v>2009</v>
      </c>
      <c r="G34" s="74">
        <v>3494.93</v>
      </c>
      <c r="H34" s="74">
        <v>1464.36</v>
      </c>
      <c r="I34" s="74" t="s">
        <v>516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40">
        <f t="shared" si="0"/>
        <v>4959.29</v>
      </c>
      <c r="T34" s="40">
        <f t="shared" si="1"/>
        <v>0</v>
      </c>
    </row>
    <row r="35" spans="1:20" s="24" customFormat="1" ht="15">
      <c r="A35" s="72">
        <v>1</v>
      </c>
      <c r="B35" s="72">
        <v>1263</v>
      </c>
      <c r="C35" s="72" t="s">
        <v>33</v>
      </c>
      <c r="D35" s="73">
        <v>29108</v>
      </c>
      <c r="E35" s="72" t="s">
        <v>514</v>
      </c>
      <c r="F35" s="72">
        <v>2035</v>
      </c>
      <c r="G35" s="74">
        <v>9219.65</v>
      </c>
      <c r="H35" s="74">
        <v>1695.19</v>
      </c>
      <c r="I35" s="74" t="s">
        <v>516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40">
        <f t="shared" si="0"/>
        <v>10914.84</v>
      </c>
      <c r="T35" s="40">
        <f t="shared" si="1"/>
        <v>0</v>
      </c>
    </row>
    <row r="36" spans="1:20" s="24" customFormat="1" ht="15">
      <c r="A36" s="72">
        <v>1</v>
      </c>
      <c r="B36" s="72">
        <v>1267</v>
      </c>
      <c r="C36" s="72" t="s">
        <v>34</v>
      </c>
      <c r="D36" s="73">
        <v>29099</v>
      </c>
      <c r="E36" s="72" t="s">
        <v>514</v>
      </c>
      <c r="F36" s="72">
        <v>2035</v>
      </c>
      <c r="G36" s="74">
        <v>9219.65</v>
      </c>
      <c r="H36" s="74">
        <v>7566.66</v>
      </c>
      <c r="I36" s="74" t="s">
        <v>516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40">
        <f t="shared" si="0"/>
        <v>16786.309999999998</v>
      </c>
      <c r="T36" s="40">
        <f t="shared" si="1"/>
        <v>0</v>
      </c>
    </row>
    <row r="37" spans="1:20" s="24" customFormat="1" ht="15">
      <c r="A37" s="72">
        <v>1</v>
      </c>
      <c r="B37" s="72">
        <v>1269</v>
      </c>
      <c r="C37" s="72" t="s">
        <v>35</v>
      </c>
      <c r="D37" s="73">
        <v>29118</v>
      </c>
      <c r="E37" s="72" t="s">
        <v>514</v>
      </c>
      <c r="F37" s="72">
        <v>2000</v>
      </c>
      <c r="G37" s="74">
        <v>1543.95</v>
      </c>
      <c r="H37" s="74">
        <v>0</v>
      </c>
      <c r="I37" s="74" t="s">
        <v>516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4">
        <v>0</v>
      </c>
      <c r="S37" s="40">
        <f t="shared" si="0"/>
        <v>1543.95</v>
      </c>
      <c r="T37" s="40">
        <f t="shared" si="1"/>
        <v>0</v>
      </c>
    </row>
    <row r="38" spans="1:20" s="24" customFormat="1" ht="15">
      <c r="A38" s="72">
        <v>1</v>
      </c>
      <c r="B38" s="72">
        <v>1284</v>
      </c>
      <c r="C38" s="72" t="s">
        <v>36</v>
      </c>
      <c r="D38" s="73">
        <v>29160</v>
      </c>
      <c r="E38" s="72" t="s">
        <v>514</v>
      </c>
      <c r="F38" s="72">
        <v>2003</v>
      </c>
      <c r="G38" s="74">
        <v>1543.95</v>
      </c>
      <c r="H38" s="74">
        <v>0</v>
      </c>
      <c r="I38" s="74" t="s">
        <v>516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4">
        <v>0</v>
      </c>
      <c r="S38" s="40">
        <f t="shared" si="0"/>
        <v>1543.95</v>
      </c>
      <c r="T38" s="40">
        <f t="shared" si="1"/>
        <v>0</v>
      </c>
    </row>
    <row r="39" spans="1:20" s="24" customFormat="1" ht="15">
      <c r="A39" s="72">
        <v>1</v>
      </c>
      <c r="B39" s="72">
        <v>1328</v>
      </c>
      <c r="C39" s="72" t="s">
        <v>37</v>
      </c>
      <c r="D39" s="73">
        <v>29202</v>
      </c>
      <c r="E39" s="72" t="s">
        <v>514</v>
      </c>
      <c r="F39" s="72">
        <v>2009</v>
      </c>
      <c r="G39" s="74">
        <v>3044.14</v>
      </c>
      <c r="H39" s="74">
        <v>0</v>
      </c>
      <c r="I39" s="74" t="s">
        <v>516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0</v>
      </c>
      <c r="R39" s="74">
        <v>0</v>
      </c>
      <c r="S39" s="40">
        <f t="shared" si="0"/>
        <v>3044.14</v>
      </c>
      <c r="T39" s="40">
        <f t="shared" si="1"/>
        <v>0</v>
      </c>
    </row>
    <row r="40" spans="1:20" s="24" customFormat="1" ht="15">
      <c r="A40" s="72">
        <v>1</v>
      </c>
      <c r="B40" s="72">
        <v>1330</v>
      </c>
      <c r="C40" s="72" t="s">
        <v>38</v>
      </c>
      <c r="D40" s="73">
        <v>29202</v>
      </c>
      <c r="E40" s="72" t="s">
        <v>514</v>
      </c>
      <c r="F40" s="72">
        <v>2003</v>
      </c>
      <c r="G40" s="74">
        <v>2772.72</v>
      </c>
      <c r="H40" s="74">
        <v>0</v>
      </c>
      <c r="I40" s="74" t="s">
        <v>516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40">
        <f t="shared" si="0"/>
        <v>2772.72</v>
      </c>
      <c r="T40" s="40">
        <f t="shared" si="1"/>
        <v>0</v>
      </c>
    </row>
    <row r="41" spans="1:20" s="24" customFormat="1" ht="15">
      <c r="A41" s="72">
        <v>1</v>
      </c>
      <c r="B41" s="72">
        <v>1333</v>
      </c>
      <c r="C41" s="72" t="s">
        <v>39</v>
      </c>
      <c r="D41" s="73">
        <v>29209</v>
      </c>
      <c r="E41" s="72" t="s">
        <v>514</v>
      </c>
      <c r="F41" s="72">
        <v>2003</v>
      </c>
      <c r="G41" s="74">
        <v>3056.95</v>
      </c>
      <c r="H41" s="74">
        <v>0</v>
      </c>
      <c r="I41" s="74" t="s">
        <v>516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40">
        <f t="shared" si="0"/>
        <v>3056.95</v>
      </c>
      <c r="T41" s="40">
        <f t="shared" si="1"/>
        <v>0</v>
      </c>
    </row>
    <row r="42" spans="1:20" s="24" customFormat="1" ht="15">
      <c r="A42" s="72">
        <v>1</v>
      </c>
      <c r="B42" s="72">
        <v>1337</v>
      </c>
      <c r="C42" s="72" t="s">
        <v>40</v>
      </c>
      <c r="D42" s="73">
        <v>29206</v>
      </c>
      <c r="E42" s="72" t="s">
        <v>514</v>
      </c>
      <c r="F42" s="72">
        <v>2009</v>
      </c>
      <c r="G42" s="74">
        <v>2761.12</v>
      </c>
      <c r="H42" s="74">
        <v>1030.69</v>
      </c>
      <c r="I42" s="74" t="s">
        <v>516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40">
        <f t="shared" si="0"/>
        <v>3791.81</v>
      </c>
      <c r="T42" s="40">
        <f t="shared" si="1"/>
        <v>0</v>
      </c>
    </row>
    <row r="43" spans="1:20" s="24" customFormat="1" ht="15">
      <c r="A43" s="72">
        <v>1</v>
      </c>
      <c r="B43" s="72">
        <v>1363</v>
      </c>
      <c r="C43" s="72" t="s">
        <v>41</v>
      </c>
      <c r="D43" s="73">
        <v>29227</v>
      </c>
      <c r="E43" s="72" t="s">
        <v>514</v>
      </c>
      <c r="F43" s="72">
        <v>2009</v>
      </c>
      <c r="G43" s="74">
        <v>3356.17</v>
      </c>
      <c r="H43" s="74">
        <v>0</v>
      </c>
      <c r="I43" s="74" t="s">
        <v>516</v>
      </c>
      <c r="J43" s="74">
        <v>708.95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40">
        <f t="shared" si="0"/>
        <v>3356.17</v>
      </c>
      <c r="T43" s="40">
        <f t="shared" si="1"/>
        <v>708.95</v>
      </c>
    </row>
    <row r="44" spans="1:20" s="24" customFormat="1" ht="15">
      <c r="A44" s="72">
        <v>1</v>
      </c>
      <c r="B44" s="72">
        <v>1369</v>
      </c>
      <c r="C44" s="72" t="s">
        <v>42</v>
      </c>
      <c r="D44" s="73">
        <v>29234</v>
      </c>
      <c r="E44" s="72" t="s">
        <v>514</v>
      </c>
      <c r="F44" s="72">
        <v>2018</v>
      </c>
      <c r="G44" s="74">
        <v>2060.39</v>
      </c>
      <c r="H44" s="74">
        <v>0</v>
      </c>
      <c r="I44" s="74" t="s">
        <v>516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40">
        <f t="shared" si="0"/>
        <v>2060.39</v>
      </c>
      <c r="T44" s="40">
        <f t="shared" si="1"/>
        <v>0</v>
      </c>
    </row>
    <row r="45" spans="1:20" s="24" customFormat="1" ht="15">
      <c r="A45" s="72">
        <v>1</v>
      </c>
      <c r="B45" s="72">
        <v>1393</v>
      </c>
      <c r="C45" s="72" t="s">
        <v>43</v>
      </c>
      <c r="D45" s="73">
        <v>29283</v>
      </c>
      <c r="E45" s="72" t="s">
        <v>514</v>
      </c>
      <c r="F45" s="72">
        <v>2021</v>
      </c>
      <c r="G45" s="74">
        <v>3044.14</v>
      </c>
      <c r="H45" s="74">
        <v>0</v>
      </c>
      <c r="I45" s="74" t="s">
        <v>516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40">
        <f t="shared" si="0"/>
        <v>3044.14</v>
      </c>
      <c r="T45" s="40">
        <f t="shared" si="1"/>
        <v>0</v>
      </c>
    </row>
    <row r="46" spans="1:20" s="24" customFormat="1" ht="15">
      <c r="A46" s="72">
        <v>1</v>
      </c>
      <c r="B46" s="72">
        <v>1413</v>
      </c>
      <c r="C46" s="72" t="s">
        <v>44</v>
      </c>
      <c r="D46" s="73">
        <v>29290</v>
      </c>
      <c r="E46" s="72" t="s">
        <v>514</v>
      </c>
      <c r="F46" s="72">
        <v>2035</v>
      </c>
      <c r="G46" s="74">
        <v>9219.65</v>
      </c>
      <c r="H46" s="74">
        <v>11250</v>
      </c>
      <c r="I46" s="74" t="s">
        <v>516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40">
        <f t="shared" si="0"/>
        <v>20469.650000000001</v>
      </c>
      <c r="T46" s="40">
        <f t="shared" si="1"/>
        <v>0</v>
      </c>
    </row>
    <row r="47" spans="1:20" s="24" customFormat="1" ht="15">
      <c r="A47" s="72">
        <v>1</v>
      </c>
      <c r="B47" s="72">
        <v>1418</v>
      </c>
      <c r="C47" s="72" t="s">
        <v>45</v>
      </c>
      <c r="D47" s="73">
        <v>29297</v>
      </c>
      <c r="E47" s="72" t="s">
        <v>514</v>
      </c>
      <c r="F47" s="72">
        <v>2007</v>
      </c>
      <c r="G47" s="74">
        <v>3700.16</v>
      </c>
      <c r="H47" s="74">
        <v>0</v>
      </c>
      <c r="I47" s="74" t="s">
        <v>516</v>
      </c>
      <c r="J47" s="74">
        <v>0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4">
        <v>0</v>
      </c>
      <c r="Q47" s="74">
        <v>0</v>
      </c>
      <c r="R47" s="74">
        <v>0</v>
      </c>
      <c r="S47" s="40">
        <f t="shared" si="0"/>
        <v>3700.16</v>
      </c>
      <c r="T47" s="40">
        <f t="shared" si="1"/>
        <v>0</v>
      </c>
    </row>
    <row r="48" spans="1:20" s="24" customFormat="1" ht="15">
      <c r="A48" s="72">
        <v>1</v>
      </c>
      <c r="B48" s="72">
        <v>1427</v>
      </c>
      <c r="C48" s="72" t="s">
        <v>46</v>
      </c>
      <c r="D48" s="73">
        <v>29298</v>
      </c>
      <c r="E48" s="72" t="s">
        <v>514</v>
      </c>
      <c r="F48" s="72">
        <v>2035</v>
      </c>
      <c r="G48" s="74">
        <v>9219.65</v>
      </c>
      <c r="H48" s="74">
        <v>1695.19</v>
      </c>
      <c r="I48" s="74" t="s">
        <v>516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40">
        <f t="shared" si="0"/>
        <v>10914.84</v>
      </c>
      <c r="T48" s="40">
        <f t="shared" si="1"/>
        <v>0</v>
      </c>
    </row>
    <row r="49" spans="1:20" s="24" customFormat="1" ht="15">
      <c r="A49" s="72">
        <v>1</v>
      </c>
      <c r="B49" s="72">
        <v>1429</v>
      </c>
      <c r="C49" s="72" t="s">
        <v>47</v>
      </c>
      <c r="D49" s="73">
        <v>29304</v>
      </c>
      <c r="E49" s="72" t="s">
        <v>514</v>
      </c>
      <c r="F49" s="72">
        <v>2006</v>
      </c>
      <c r="G49" s="74">
        <v>3044.14</v>
      </c>
      <c r="H49" s="74">
        <v>937.2</v>
      </c>
      <c r="I49" s="74" t="s">
        <v>516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40">
        <f t="shared" si="0"/>
        <v>3981.34</v>
      </c>
      <c r="T49" s="40">
        <f t="shared" si="1"/>
        <v>0</v>
      </c>
    </row>
    <row r="50" spans="1:20" s="24" customFormat="1" ht="15">
      <c r="A50" s="72">
        <v>1</v>
      </c>
      <c r="B50" s="72">
        <v>1454</v>
      </c>
      <c r="C50" s="72" t="s">
        <v>48</v>
      </c>
      <c r="D50" s="73">
        <v>29319</v>
      </c>
      <c r="E50" s="72" t="s">
        <v>514</v>
      </c>
      <c r="F50" s="72">
        <v>2006</v>
      </c>
      <c r="G50" s="74">
        <v>2761.12</v>
      </c>
      <c r="H50" s="74">
        <v>884.14</v>
      </c>
      <c r="I50" s="74" t="s">
        <v>516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4">
        <v>0</v>
      </c>
      <c r="Q50" s="74">
        <v>0</v>
      </c>
      <c r="R50" s="74">
        <v>0</v>
      </c>
      <c r="S50" s="40">
        <f t="shared" si="0"/>
        <v>3645.2599999999998</v>
      </c>
      <c r="T50" s="40">
        <f t="shared" si="1"/>
        <v>0</v>
      </c>
    </row>
    <row r="51" spans="1:20" s="24" customFormat="1" ht="15">
      <c r="A51" s="72">
        <v>1</v>
      </c>
      <c r="B51" s="72">
        <v>1475</v>
      </c>
      <c r="C51" s="72" t="s">
        <v>49</v>
      </c>
      <c r="D51" s="73">
        <v>29374</v>
      </c>
      <c r="E51" s="72" t="s">
        <v>514</v>
      </c>
      <c r="F51" s="72">
        <v>2008</v>
      </c>
      <c r="G51" s="74">
        <v>3044.14</v>
      </c>
      <c r="H51" s="74">
        <v>0</v>
      </c>
      <c r="I51" s="74" t="s">
        <v>516</v>
      </c>
      <c r="J51" s="74">
        <v>0</v>
      </c>
      <c r="K51" s="74">
        <v>0</v>
      </c>
      <c r="L51" s="74">
        <v>0</v>
      </c>
      <c r="M51" s="74">
        <v>0</v>
      </c>
      <c r="N51" s="74">
        <v>0</v>
      </c>
      <c r="O51" s="74">
        <v>0</v>
      </c>
      <c r="P51" s="74">
        <v>0</v>
      </c>
      <c r="Q51" s="74">
        <v>0</v>
      </c>
      <c r="R51" s="74">
        <v>0</v>
      </c>
      <c r="S51" s="40">
        <f t="shared" si="0"/>
        <v>3044.14</v>
      </c>
      <c r="T51" s="40">
        <f t="shared" si="1"/>
        <v>0</v>
      </c>
    </row>
    <row r="52" spans="1:20" s="24" customFormat="1" ht="15">
      <c r="A52" s="72">
        <v>1</v>
      </c>
      <c r="B52" s="72">
        <v>1483</v>
      </c>
      <c r="C52" s="72" t="s">
        <v>50</v>
      </c>
      <c r="D52" s="73">
        <v>29397</v>
      </c>
      <c r="E52" s="72" t="s">
        <v>514</v>
      </c>
      <c r="F52" s="72">
        <v>2003</v>
      </c>
      <c r="G52" s="74">
        <v>1702.21</v>
      </c>
      <c r="H52" s="74">
        <v>0</v>
      </c>
      <c r="I52" s="74" t="s">
        <v>516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40">
        <f t="shared" si="0"/>
        <v>1702.21</v>
      </c>
      <c r="T52" s="40">
        <f t="shared" si="1"/>
        <v>0</v>
      </c>
    </row>
    <row r="53" spans="1:20" s="24" customFormat="1" ht="15">
      <c r="A53" s="72">
        <v>1</v>
      </c>
      <c r="B53" s="72">
        <v>1522</v>
      </c>
      <c r="C53" s="72" t="s">
        <v>51</v>
      </c>
      <c r="D53" s="73">
        <v>29622</v>
      </c>
      <c r="E53" s="72" t="s">
        <v>514</v>
      </c>
      <c r="F53" s="72">
        <v>2003</v>
      </c>
      <c r="G53" s="74">
        <v>1470.44</v>
      </c>
      <c r="H53" s="74">
        <v>0</v>
      </c>
      <c r="I53" s="74" t="s">
        <v>516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  <c r="Q53" s="74">
        <v>0</v>
      </c>
      <c r="R53" s="74">
        <v>0</v>
      </c>
      <c r="S53" s="40">
        <f t="shared" si="0"/>
        <v>1470.44</v>
      </c>
      <c r="T53" s="40">
        <f t="shared" si="1"/>
        <v>0</v>
      </c>
    </row>
    <row r="54" spans="1:20" s="24" customFormat="1" ht="15">
      <c r="A54" s="72">
        <v>1</v>
      </c>
      <c r="B54" s="72">
        <v>1536</v>
      </c>
      <c r="C54" s="72" t="s">
        <v>52</v>
      </c>
      <c r="D54" s="73">
        <v>29675</v>
      </c>
      <c r="E54" s="72" t="s">
        <v>514</v>
      </c>
      <c r="F54" s="72">
        <v>2009</v>
      </c>
      <c r="G54" s="74">
        <v>2761.12</v>
      </c>
      <c r="H54" s="74">
        <v>0</v>
      </c>
      <c r="I54" s="74" t="s">
        <v>516</v>
      </c>
      <c r="J54" s="74">
        <v>0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40">
        <f t="shared" si="0"/>
        <v>2761.12</v>
      </c>
      <c r="T54" s="40">
        <f t="shared" si="1"/>
        <v>0</v>
      </c>
    </row>
    <row r="55" spans="1:20" s="24" customFormat="1" ht="15">
      <c r="A55" s="72">
        <v>1</v>
      </c>
      <c r="B55" s="72">
        <v>1545</v>
      </c>
      <c r="C55" s="72" t="s">
        <v>53</v>
      </c>
      <c r="D55" s="73">
        <v>29762</v>
      </c>
      <c r="E55" s="72" t="s">
        <v>514</v>
      </c>
      <c r="F55" s="72">
        <v>2000</v>
      </c>
      <c r="G55" s="74">
        <v>2514.9499999999998</v>
      </c>
      <c r="H55" s="74">
        <v>785.28</v>
      </c>
      <c r="I55" s="74" t="s">
        <v>516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  <c r="Q55" s="74">
        <v>0</v>
      </c>
      <c r="R55" s="74">
        <v>0</v>
      </c>
      <c r="S55" s="40">
        <f t="shared" si="0"/>
        <v>3300.2299999999996</v>
      </c>
      <c r="T55" s="40">
        <f t="shared" si="1"/>
        <v>0</v>
      </c>
    </row>
    <row r="56" spans="1:20" s="24" customFormat="1" ht="15">
      <c r="A56" s="72">
        <v>1</v>
      </c>
      <c r="B56" s="72">
        <v>1549</v>
      </c>
      <c r="C56" s="72" t="s">
        <v>54</v>
      </c>
      <c r="D56" s="73">
        <v>29845</v>
      </c>
      <c r="E56" s="72" t="s">
        <v>514</v>
      </c>
      <c r="F56" s="72">
        <v>2009</v>
      </c>
      <c r="G56" s="74">
        <v>3196.35</v>
      </c>
      <c r="H56" s="74">
        <v>0</v>
      </c>
      <c r="I56" s="74" t="s">
        <v>516</v>
      </c>
      <c r="J56" s="74">
        <v>0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4">
        <v>0</v>
      </c>
      <c r="Q56" s="74">
        <v>0</v>
      </c>
      <c r="R56" s="74">
        <v>0</v>
      </c>
      <c r="S56" s="40">
        <f t="shared" si="0"/>
        <v>3196.35</v>
      </c>
      <c r="T56" s="40">
        <f t="shared" si="1"/>
        <v>0</v>
      </c>
    </row>
    <row r="57" spans="1:20" s="24" customFormat="1" ht="15">
      <c r="A57" s="72">
        <v>1</v>
      </c>
      <c r="B57" s="72">
        <v>1553</v>
      </c>
      <c r="C57" s="72" t="s">
        <v>55</v>
      </c>
      <c r="D57" s="73">
        <v>29879</v>
      </c>
      <c r="E57" s="72" t="s">
        <v>514</v>
      </c>
      <c r="F57" s="72">
        <v>2003</v>
      </c>
      <c r="G57" s="74">
        <v>3056.95</v>
      </c>
      <c r="H57" s="74">
        <v>0</v>
      </c>
      <c r="I57" s="74" t="s">
        <v>516</v>
      </c>
      <c r="J57" s="74">
        <v>0</v>
      </c>
      <c r="K57" s="74">
        <v>0</v>
      </c>
      <c r="L57" s="74">
        <v>0</v>
      </c>
      <c r="M57" s="74">
        <v>0</v>
      </c>
      <c r="N57" s="74">
        <v>0</v>
      </c>
      <c r="O57" s="74">
        <v>0</v>
      </c>
      <c r="P57" s="74">
        <v>0</v>
      </c>
      <c r="Q57" s="74">
        <v>0</v>
      </c>
      <c r="R57" s="74">
        <v>0</v>
      </c>
      <c r="S57" s="40">
        <f t="shared" si="0"/>
        <v>3056.95</v>
      </c>
      <c r="T57" s="40">
        <f t="shared" si="1"/>
        <v>0</v>
      </c>
    </row>
    <row r="58" spans="1:20" s="24" customFormat="1" ht="15">
      <c r="A58" s="72">
        <v>1</v>
      </c>
      <c r="B58" s="72">
        <v>1554</v>
      </c>
      <c r="C58" s="72" t="s">
        <v>56</v>
      </c>
      <c r="D58" s="73">
        <v>29886</v>
      </c>
      <c r="E58" s="72" t="s">
        <v>514</v>
      </c>
      <c r="F58" s="72">
        <v>2009</v>
      </c>
      <c r="G58" s="74">
        <v>3598.03</v>
      </c>
      <c r="H58" s="74">
        <v>1124.42</v>
      </c>
      <c r="I58" s="74" t="s">
        <v>516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40">
        <f t="shared" si="0"/>
        <v>4722.4500000000007</v>
      </c>
      <c r="T58" s="40">
        <f t="shared" si="1"/>
        <v>0</v>
      </c>
    </row>
    <row r="59" spans="1:20" s="24" customFormat="1" ht="15">
      <c r="A59" s="72">
        <v>1</v>
      </c>
      <c r="B59" s="72">
        <v>1561</v>
      </c>
      <c r="C59" s="72" t="s">
        <v>57</v>
      </c>
      <c r="D59" s="73">
        <v>29983</v>
      </c>
      <c r="E59" s="72" t="s">
        <v>514</v>
      </c>
      <c r="F59" s="72">
        <v>2003</v>
      </c>
      <c r="G59" s="74">
        <v>1470.44</v>
      </c>
      <c r="H59" s="74">
        <v>0</v>
      </c>
      <c r="I59" s="74" t="s">
        <v>516</v>
      </c>
      <c r="J59" s="74">
        <v>0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0</v>
      </c>
      <c r="S59" s="40">
        <f t="shared" si="0"/>
        <v>1470.44</v>
      </c>
      <c r="T59" s="40">
        <f t="shared" si="1"/>
        <v>0</v>
      </c>
    </row>
    <row r="60" spans="1:20" s="24" customFormat="1" ht="15">
      <c r="A60" s="72">
        <v>1</v>
      </c>
      <c r="B60" s="72">
        <v>1577</v>
      </c>
      <c r="C60" s="72" t="s">
        <v>58</v>
      </c>
      <c r="D60" s="73">
        <v>30012</v>
      </c>
      <c r="E60" s="72" t="s">
        <v>514</v>
      </c>
      <c r="F60" s="72">
        <v>2003</v>
      </c>
      <c r="G60" s="74">
        <v>1470.44</v>
      </c>
      <c r="H60" s="74">
        <v>0</v>
      </c>
      <c r="I60" s="74" t="s">
        <v>516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  <c r="O60" s="74">
        <v>0</v>
      </c>
      <c r="P60" s="74">
        <v>0</v>
      </c>
      <c r="Q60" s="74">
        <v>0</v>
      </c>
      <c r="R60" s="74">
        <v>0</v>
      </c>
      <c r="S60" s="40">
        <f t="shared" si="0"/>
        <v>1470.44</v>
      </c>
      <c r="T60" s="40">
        <f t="shared" si="1"/>
        <v>0</v>
      </c>
    </row>
    <row r="61" spans="1:20" s="24" customFormat="1" ht="15">
      <c r="A61" s="72">
        <v>1</v>
      </c>
      <c r="B61" s="72">
        <v>1588</v>
      </c>
      <c r="C61" s="72" t="s">
        <v>59</v>
      </c>
      <c r="D61" s="73">
        <v>30034</v>
      </c>
      <c r="E61" s="72" t="s">
        <v>514</v>
      </c>
      <c r="F61" s="72">
        <v>2003</v>
      </c>
      <c r="G61" s="74">
        <v>1543.95</v>
      </c>
      <c r="H61" s="74">
        <v>0</v>
      </c>
      <c r="I61" s="74" t="s">
        <v>516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74">
        <v>0</v>
      </c>
      <c r="Q61" s="74">
        <v>0</v>
      </c>
      <c r="R61" s="74">
        <v>0</v>
      </c>
      <c r="S61" s="40">
        <f t="shared" si="0"/>
        <v>1543.95</v>
      </c>
      <c r="T61" s="40">
        <f t="shared" si="1"/>
        <v>0</v>
      </c>
    </row>
    <row r="62" spans="1:20" s="24" customFormat="1" ht="15">
      <c r="A62" s="72">
        <v>1</v>
      </c>
      <c r="B62" s="72">
        <v>1589</v>
      </c>
      <c r="C62" s="72" t="s">
        <v>60</v>
      </c>
      <c r="D62" s="73">
        <v>30034</v>
      </c>
      <c r="E62" s="72" t="s">
        <v>514</v>
      </c>
      <c r="F62" s="72">
        <v>2003</v>
      </c>
      <c r="G62" s="74">
        <v>1470.44</v>
      </c>
      <c r="H62" s="74">
        <v>0</v>
      </c>
      <c r="I62" s="74" t="s">
        <v>516</v>
      </c>
      <c r="J62" s="74">
        <v>0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4">
        <v>0</v>
      </c>
      <c r="Q62" s="74">
        <v>0</v>
      </c>
      <c r="R62" s="74">
        <v>0</v>
      </c>
      <c r="S62" s="40">
        <f t="shared" si="0"/>
        <v>1470.44</v>
      </c>
      <c r="T62" s="40">
        <f t="shared" si="1"/>
        <v>0</v>
      </c>
    </row>
    <row r="63" spans="1:20" s="24" customFormat="1" ht="15">
      <c r="A63" s="72">
        <v>1</v>
      </c>
      <c r="B63" s="72">
        <v>1596</v>
      </c>
      <c r="C63" s="72" t="s">
        <v>61</v>
      </c>
      <c r="D63" s="73">
        <v>30041</v>
      </c>
      <c r="E63" s="72" t="s">
        <v>514</v>
      </c>
      <c r="F63" s="72">
        <v>2004</v>
      </c>
      <c r="G63" s="74">
        <v>2069.0500000000002</v>
      </c>
      <c r="H63" s="74">
        <v>0</v>
      </c>
      <c r="I63" s="74" t="s">
        <v>516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4">
        <v>0</v>
      </c>
      <c r="P63" s="74">
        <v>0</v>
      </c>
      <c r="Q63" s="74">
        <v>0</v>
      </c>
      <c r="R63" s="74">
        <v>0</v>
      </c>
      <c r="S63" s="40">
        <f t="shared" si="0"/>
        <v>2069.0500000000002</v>
      </c>
      <c r="T63" s="40">
        <f t="shared" si="1"/>
        <v>0</v>
      </c>
    </row>
    <row r="64" spans="1:20" s="24" customFormat="1" ht="15">
      <c r="A64" s="72">
        <v>1</v>
      </c>
      <c r="B64" s="72">
        <v>1597</v>
      </c>
      <c r="C64" s="72" t="s">
        <v>62</v>
      </c>
      <c r="D64" s="73">
        <v>30053</v>
      </c>
      <c r="E64" s="72" t="s">
        <v>514</v>
      </c>
      <c r="F64" s="72">
        <v>2009</v>
      </c>
      <c r="G64" s="74">
        <v>3044.14</v>
      </c>
      <c r="H64" s="74">
        <v>0</v>
      </c>
      <c r="I64" s="74" t="s">
        <v>516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  <c r="O64" s="74">
        <v>0</v>
      </c>
      <c r="P64" s="74">
        <v>0</v>
      </c>
      <c r="Q64" s="74">
        <v>0</v>
      </c>
      <c r="R64" s="74">
        <v>0</v>
      </c>
      <c r="S64" s="40">
        <f t="shared" si="0"/>
        <v>3044.14</v>
      </c>
      <c r="T64" s="40">
        <f t="shared" si="1"/>
        <v>0</v>
      </c>
    </row>
    <row r="65" spans="1:20" s="24" customFormat="1" ht="15">
      <c r="A65" s="72">
        <v>1</v>
      </c>
      <c r="B65" s="72">
        <v>1631</v>
      </c>
      <c r="C65" s="72" t="s">
        <v>63</v>
      </c>
      <c r="D65" s="73">
        <v>30176</v>
      </c>
      <c r="E65" s="72" t="s">
        <v>514</v>
      </c>
      <c r="F65" s="72">
        <v>2000</v>
      </c>
      <c r="G65" s="74">
        <v>1876.7</v>
      </c>
      <c r="H65" s="74">
        <v>0</v>
      </c>
      <c r="I65" s="74" t="s">
        <v>516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  <c r="O65" s="74">
        <v>0</v>
      </c>
      <c r="P65" s="74">
        <v>0</v>
      </c>
      <c r="Q65" s="74">
        <v>0</v>
      </c>
      <c r="R65" s="74">
        <v>0</v>
      </c>
      <c r="S65" s="40">
        <f t="shared" si="0"/>
        <v>1876.7</v>
      </c>
      <c r="T65" s="40">
        <f t="shared" si="1"/>
        <v>0</v>
      </c>
    </row>
    <row r="66" spans="1:20" s="24" customFormat="1" ht="15">
      <c r="A66" s="72">
        <v>1</v>
      </c>
      <c r="B66" s="72">
        <v>1641</v>
      </c>
      <c r="C66" s="72" t="s">
        <v>64</v>
      </c>
      <c r="D66" s="73">
        <v>30384</v>
      </c>
      <c r="E66" s="72" t="s">
        <v>514</v>
      </c>
      <c r="F66" s="72">
        <v>2003</v>
      </c>
      <c r="G66" s="74">
        <v>1876.7</v>
      </c>
      <c r="H66" s="74">
        <v>0</v>
      </c>
      <c r="I66" s="74" t="s">
        <v>516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4">
        <v>0</v>
      </c>
      <c r="Q66" s="74">
        <v>0</v>
      </c>
      <c r="R66" s="74">
        <v>0</v>
      </c>
      <c r="S66" s="40">
        <f t="shared" si="0"/>
        <v>1876.7</v>
      </c>
      <c r="T66" s="40">
        <f t="shared" si="1"/>
        <v>0</v>
      </c>
    </row>
    <row r="67" spans="1:20" s="24" customFormat="1" ht="15">
      <c r="A67" s="72">
        <v>1</v>
      </c>
      <c r="B67" s="72">
        <v>1650</v>
      </c>
      <c r="C67" s="72" t="s">
        <v>65</v>
      </c>
      <c r="D67" s="73">
        <v>30411</v>
      </c>
      <c r="E67" s="72" t="s">
        <v>514</v>
      </c>
      <c r="F67" s="72">
        <v>2003</v>
      </c>
      <c r="G67" s="74">
        <v>1702.21</v>
      </c>
      <c r="H67" s="74">
        <v>0</v>
      </c>
      <c r="I67" s="74" t="s">
        <v>516</v>
      </c>
      <c r="J67" s="74">
        <v>0</v>
      </c>
      <c r="K67" s="74">
        <v>0</v>
      </c>
      <c r="L67" s="74">
        <v>0</v>
      </c>
      <c r="M67" s="74">
        <v>0</v>
      </c>
      <c r="N67" s="74">
        <v>0</v>
      </c>
      <c r="O67" s="74">
        <v>0</v>
      </c>
      <c r="P67" s="74">
        <v>0</v>
      </c>
      <c r="Q67" s="74">
        <v>0</v>
      </c>
      <c r="R67" s="74">
        <v>0</v>
      </c>
      <c r="S67" s="40">
        <f t="shared" si="0"/>
        <v>1702.21</v>
      </c>
      <c r="T67" s="40">
        <f t="shared" si="1"/>
        <v>0</v>
      </c>
    </row>
    <row r="68" spans="1:20" s="24" customFormat="1" ht="15">
      <c r="A68" s="72">
        <v>1</v>
      </c>
      <c r="B68" s="72">
        <v>1652</v>
      </c>
      <c r="C68" s="72" t="s">
        <v>66</v>
      </c>
      <c r="D68" s="73">
        <v>30410</v>
      </c>
      <c r="E68" s="72" t="s">
        <v>514</v>
      </c>
      <c r="F68" s="72">
        <v>2003</v>
      </c>
      <c r="G68" s="74">
        <v>1702.21</v>
      </c>
      <c r="H68" s="74">
        <v>0</v>
      </c>
      <c r="I68" s="74" t="s">
        <v>516</v>
      </c>
      <c r="J68" s="74">
        <v>0</v>
      </c>
      <c r="K68" s="74">
        <v>0</v>
      </c>
      <c r="L68" s="74">
        <v>0</v>
      </c>
      <c r="M68" s="74">
        <v>0</v>
      </c>
      <c r="N68" s="74">
        <v>0</v>
      </c>
      <c r="O68" s="74">
        <v>0</v>
      </c>
      <c r="P68" s="74">
        <v>0</v>
      </c>
      <c r="Q68" s="74">
        <v>0</v>
      </c>
      <c r="R68" s="74">
        <v>0</v>
      </c>
      <c r="S68" s="40">
        <f t="shared" si="0"/>
        <v>1702.21</v>
      </c>
      <c r="T68" s="40">
        <f t="shared" si="1"/>
        <v>0</v>
      </c>
    </row>
    <row r="69" spans="1:20" s="24" customFormat="1" ht="15">
      <c r="A69" s="72">
        <v>1</v>
      </c>
      <c r="B69" s="72">
        <v>1665</v>
      </c>
      <c r="C69" s="72" t="s">
        <v>67</v>
      </c>
      <c r="D69" s="73">
        <v>31019</v>
      </c>
      <c r="E69" s="72" t="s">
        <v>514</v>
      </c>
      <c r="F69" s="72">
        <v>2004</v>
      </c>
      <c r="G69" s="74">
        <v>1876.7</v>
      </c>
      <c r="H69" s="74">
        <v>0</v>
      </c>
      <c r="I69" s="74" t="s">
        <v>516</v>
      </c>
      <c r="J69" s="74">
        <v>0</v>
      </c>
      <c r="K69" s="74">
        <v>0</v>
      </c>
      <c r="L69" s="74">
        <v>0</v>
      </c>
      <c r="M69" s="74">
        <v>0</v>
      </c>
      <c r="N69" s="74">
        <v>0</v>
      </c>
      <c r="O69" s="74">
        <v>0</v>
      </c>
      <c r="P69" s="74">
        <v>0</v>
      </c>
      <c r="Q69" s="74">
        <v>0</v>
      </c>
      <c r="R69" s="74">
        <v>0</v>
      </c>
      <c r="S69" s="40">
        <f t="shared" ref="S69:S132" si="2">G69+H69</f>
        <v>1876.7</v>
      </c>
      <c r="T69" s="40">
        <f t="shared" ref="T69:T132" si="3">SUM(J69:N69)+P69+R69</f>
        <v>0</v>
      </c>
    </row>
    <row r="70" spans="1:20" s="24" customFormat="1" ht="15">
      <c r="A70" s="72">
        <v>1</v>
      </c>
      <c r="B70" s="72">
        <v>1672</v>
      </c>
      <c r="C70" s="72" t="s">
        <v>68</v>
      </c>
      <c r="D70" s="73">
        <v>31231</v>
      </c>
      <c r="E70" s="72" t="s">
        <v>514</v>
      </c>
      <c r="F70" s="72">
        <v>2000</v>
      </c>
      <c r="G70" s="74">
        <v>1876.7</v>
      </c>
      <c r="H70" s="74">
        <v>0</v>
      </c>
      <c r="I70" s="74" t="s">
        <v>516</v>
      </c>
      <c r="J70" s="74">
        <v>0</v>
      </c>
      <c r="K70" s="74">
        <v>0</v>
      </c>
      <c r="L70" s="74">
        <v>0</v>
      </c>
      <c r="M70" s="74">
        <v>0</v>
      </c>
      <c r="N70" s="74">
        <v>0</v>
      </c>
      <c r="O70" s="74">
        <v>0</v>
      </c>
      <c r="P70" s="74">
        <v>0</v>
      </c>
      <c r="Q70" s="74">
        <v>0</v>
      </c>
      <c r="R70" s="74">
        <v>0</v>
      </c>
      <c r="S70" s="40">
        <f t="shared" si="2"/>
        <v>1876.7</v>
      </c>
      <c r="T70" s="40">
        <f t="shared" si="3"/>
        <v>0</v>
      </c>
    </row>
    <row r="71" spans="1:20" s="24" customFormat="1" ht="15">
      <c r="A71" s="72">
        <v>1</v>
      </c>
      <c r="B71" s="72">
        <v>1674</v>
      </c>
      <c r="C71" s="72" t="s">
        <v>69</v>
      </c>
      <c r="D71" s="73">
        <v>31231</v>
      </c>
      <c r="E71" s="72" t="s">
        <v>514</v>
      </c>
      <c r="F71" s="72">
        <v>2003</v>
      </c>
      <c r="G71" s="74">
        <v>1543.95</v>
      </c>
      <c r="H71" s="74">
        <v>0</v>
      </c>
      <c r="I71" s="74" t="s">
        <v>516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  <c r="Q71" s="74">
        <v>0</v>
      </c>
      <c r="R71" s="74">
        <v>0</v>
      </c>
      <c r="S71" s="40">
        <f t="shared" si="2"/>
        <v>1543.95</v>
      </c>
      <c r="T71" s="40">
        <f t="shared" si="3"/>
        <v>0</v>
      </c>
    </row>
    <row r="72" spans="1:20" s="24" customFormat="1" ht="15">
      <c r="A72" s="72">
        <v>16</v>
      </c>
      <c r="B72" s="72">
        <v>1682</v>
      </c>
      <c r="C72" s="72" t="s">
        <v>444</v>
      </c>
      <c r="D72" s="73">
        <v>31232</v>
      </c>
      <c r="E72" s="72" t="s">
        <v>514</v>
      </c>
      <c r="F72" s="72">
        <v>2005</v>
      </c>
      <c r="G72" s="74">
        <v>2514.9499999999998</v>
      </c>
      <c r="H72" s="74">
        <v>0</v>
      </c>
      <c r="I72" s="74" t="s">
        <v>516</v>
      </c>
      <c r="J72" s="74">
        <v>0</v>
      </c>
      <c r="K72" s="74">
        <v>0</v>
      </c>
      <c r="L72" s="74">
        <v>0</v>
      </c>
      <c r="M72" s="74">
        <v>0</v>
      </c>
      <c r="N72" s="74">
        <v>0</v>
      </c>
      <c r="O72" s="74">
        <v>0</v>
      </c>
      <c r="P72" s="74">
        <v>0</v>
      </c>
      <c r="Q72" s="74">
        <v>0</v>
      </c>
      <c r="R72" s="74">
        <v>0</v>
      </c>
      <c r="S72" s="40">
        <f t="shared" si="2"/>
        <v>2514.9499999999998</v>
      </c>
      <c r="T72" s="40">
        <f t="shared" si="3"/>
        <v>0</v>
      </c>
    </row>
    <row r="73" spans="1:20" s="24" customFormat="1" ht="15">
      <c r="A73" s="72">
        <v>2</v>
      </c>
      <c r="B73" s="72">
        <v>1683</v>
      </c>
      <c r="C73" s="72" t="s">
        <v>482</v>
      </c>
      <c r="D73" s="73">
        <v>31232</v>
      </c>
      <c r="E73" s="72" t="s">
        <v>514</v>
      </c>
      <c r="F73" s="72">
        <v>2005</v>
      </c>
      <c r="G73" s="74">
        <v>2514.9499999999998</v>
      </c>
      <c r="H73" s="74">
        <v>0</v>
      </c>
      <c r="I73" s="74" t="s">
        <v>516</v>
      </c>
      <c r="J73" s="74">
        <v>0</v>
      </c>
      <c r="K73" s="74">
        <v>0</v>
      </c>
      <c r="L73" s="74">
        <v>0</v>
      </c>
      <c r="M73" s="74">
        <v>0</v>
      </c>
      <c r="N73" s="74">
        <v>0</v>
      </c>
      <c r="O73" s="74">
        <v>0</v>
      </c>
      <c r="P73" s="74">
        <v>0</v>
      </c>
      <c r="Q73" s="74">
        <v>0</v>
      </c>
      <c r="R73" s="74">
        <v>0</v>
      </c>
      <c r="S73" s="40">
        <f t="shared" si="2"/>
        <v>2514.9499999999998</v>
      </c>
      <c r="T73" s="40">
        <f t="shared" si="3"/>
        <v>0</v>
      </c>
    </row>
    <row r="74" spans="1:20" s="24" customFormat="1" ht="15">
      <c r="A74" s="72">
        <v>51</v>
      </c>
      <c r="B74" s="72">
        <v>1726</v>
      </c>
      <c r="C74" s="72" t="s">
        <v>483</v>
      </c>
      <c r="D74" s="73">
        <v>32084</v>
      </c>
      <c r="E74" s="72" t="s">
        <v>514</v>
      </c>
      <c r="F74" s="72">
        <v>2005</v>
      </c>
      <c r="G74" s="74">
        <v>2514.9499999999998</v>
      </c>
      <c r="H74" s="74">
        <v>0</v>
      </c>
      <c r="I74" s="74" t="s">
        <v>516</v>
      </c>
      <c r="J74" s="74">
        <v>0</v>
      </c>
      <c r="K74" s="74">
        <v>0</v>
      </c>
      <c r="L74" s="74">
        <v>0</v>
      </c>
      <c r="M74" s="74">
        <v>0</v>
      </c>
      <c r="N74" s="74">
        <v>0</v>
      </c>
      <c r="O74" s="74">
        <v>0</v>
      </c>
      <c r="P74" s="74">
        <v>0</v>
      </c>
      <c r="Q74" s="74">
        <v>0</v>
      </c>
      <c r="R74" s="74">
        <v>0</v>
      </c>
      <c r="S74" s="40">
        <f t="shared" si="2"/>
        <v>2514.9499999999998</v>
      </c>
      <c r="T74" s="40">
        <f t="shared" si="3"/>
        <v>0</v>
      </c>
    </row>
    <row r="75" spans="1:20" s="24" customFormat="1" ht="15">
      <c r="A75" s="72">
        <v>1</v>
      </c>
      <c r="B75" s="72">
        <v>1741</v>
      </c>
      <c r="C75" s="72" t="s">
        <v>70</v>
      </c>
      <c r="D75" s="73">
        <v>32106</v>
      </c>
      <c r="E75" s="72" t="s">
        <v>514</v>
      </c>
      <c r="F75" s="72">
        <v>2003</v>
      </c>
      <c r="G75" s="74">
        <v>2640.68</v>
      </c>
      <c r="H75" s="74">
        <v>0</v>
      </c>
      <c r="I75" s="74" t="s">
        <v>516</v>
      </c>
      <c r="J75" s="74">
        <v>0</v>
      </c>
      <c r="K75" s="74">
        <v>0</v>
      </c>
      <c r="L75" s="74">
        <v>0</v>
      </c>
      <c r="M75" s="74">
        <v>0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40">
        <f t="shared" si="2"/>
        <v>2640.68</v>
      </c>
      <c r="T75" s="40">
        <f t="shared" si="3"/>
        <v>0</v>
      </c>
    </row>
    <row r="76" spans="1:20" s="24" customFormat="1" ht="15">
      <c r="A76" s="72">
        <v>1</v>
      </c>
      <c r="B76" s="72">
        <v>1749</v>
      </c>
      <c r="C76" s="72" t="s">
        <v>71</v>
      </c>
      <c r="D76" s="73">
        <v>32111</v>
      </c>
      <c r="E76" s="72" t="s">
        <v>514</v>
      </c>
      <c r="F76" s="72">
        <v>2009</v>
      </c>
      <c r="G76" s="74">
        <v>1868.82</v>
      </c>
      <c r="H76" s="74">
        <v>0</v>
      </c>
      <c r="I76" s="74" t="s">
        <v>516</v>
      </c>
      <c r="J76" s="74">
        <v>0</v>
      </c>
      <c r="K76" s="74">
        <v>0</v>
      </c>
      <c r="L76" s="74">
        <v>0</v>
      </c>
      <c r="M76" s="74">
        <v>0</v>
      </c>
      <c r="N76" s="74">
        <v>0</v>
      </c>
      <c r="O76" s="74">
        <v>0</v>
      </c>
      <c r="P76" s="74">
        <v>0</v>
      </c>
      <c r="Q76" s="74">
        <v>0</v>
      </c>
      <c r="R76" s="74">
        <v>0</v>
      </c>
      <c r="S76" s="40">
        <f t="shared" si="2"/>
        <v>1868.82</v>
      </c>
      <c r="T76" s="40">
        <f t="shared" si="3"/>
        <v>0</v>
      </c>
    </row>
    <row r="77" spans="1:20" s="24" customFormat="1" ht="15">
      <c r="A77" s="72">
        <v>1</v>
      </c>
      <c r="B77" s="72">
        <v>1774</v>
      </c>
      <c r="C77" s="72" t="s">
        <v>72</v>
      </c>
      <c r="D77" s="73">
        <v>32162</v>
      </c>
      <c r="E77" s="72" t="s">
        <v>514</v>
      </c>
      <c r="F77" s="72">
        <v>2003</v>
      </c>
      <c r="G77" s="74">
        <v>1970.53</v>
      </c>
      <c r="H77" s="74">
        <v>0</v>
      </c>
      <c r="I77" s="74" t="s">
        <v>516</v>
      </c>
      <c r="J77" s="74">
        <v>0</v>
      </c>
      <c r="K77" s="74">
        <v>0</v>
      </c>
      <c r="L77" s="74">
        <v>0</v>
      </c>
      <c r="M77" s="74">
        <v>0</v>
      </c>
      <c r="N77" s="74">
        <v>0</v>
      </c>
      <c r="O77" s="74">
        <v>0</v>
      </c>
      <c r="P77" s="74">
        <v>0</v>
      </c>
      <c r="Q77" s="74">
        <v>0</v>
      </c>
      <c r="R77" s="74">
        <v>0</v>
      </c>
      <c r="S77" s="40">
        <f t="shared" si="2"/>
        <v>1970.53</v>
      </c>
      <c r="T77" s="40">
        <f t="shared" si="3"/>
        <v>0</v>
      </c>
    </row>
    <row r="78" spans="1:20" s="24" customFormat="1" ht="15">
      <c r="A78" s="72">
        <v>1</v>
      </c>
      <c r="B78" s="72">
        <v>1794</v>
      </c>
      <c r="C78" s="72" t="s">
        <v>73</v>
      </c>
      <c r="D78" s="73">
        <v>32216</v>
      </c>
      <c r="E78" s="72" t="s">
        <v>514</v>
      </c>
      <c r="F78" s="72">
        <v>2018</v>
      </c>
      <c r="G78" s="74">
        <v>3523.98</v>
      </c>
      <c r="H78" s="74">
        <v>0</v>
      </c>
      <c r="I78" s="74" t="s">
        <v>516</v>
      </c>
      <c r="J78" s="74">
        <v>0</v>
      </c>
      <c r="K78" s="74">
        <v>0</v>
      </c>
      <c r="L78" s="74">
        <v>0</v>
      </c>
      <c r="M78" s="74">
        <v>0</v>
      </c>
      <c r="N78" s="74">
        <v>0</v>
      </c>
      <c r="O78" s="74">
        <v>0</v>
      </c>
      <c r="P78" s="74">
        <v>0</v>
      </c>
      <c r="Q78" s="74">
        <v>0</v>
      </c>
      <c r="R78" s="74">
        <v>0</v>
      </c>
      <c r="S78" s="40">
        <f t="shared" si="2"/>
        <v>3523.98</v>
      </c>
      <c r="T78" s="40">
        <f t="shared" si="3"/>
        <v>0</v>
      </c>
    </row>
    <row r="79" spans="1:20" s="24" customFormat="1" ht="15">
      <c r="A79" s="72">
        <v>1</v>
      </c>
      <c r="B79" s="72">
        <v>1796</v>
      </c>
      <c r="C79" s="72" t="s">
        <v>74</v>
      </c>
      <c r="D79" s="73">
        <v>32216</v>
      </c>
      <c r="E79" s="72" t="s">
        <v>514</v>
      </c>
      <c r="F79" s="72">
        <v>2003</v>
      </c>
      <c r="G79" s="74">
        <v>1543.95</v>
      </c>
      <c r="H79" s="74">
        <v>0</v>
      </c>
      <c r="I79" s="74" t="s">
        <v>516</v>
      </c>
      <c r="J79" s="74">
        <v>0</v>
      </c>
      <c r="K79" s="74">
        <v>0</v>
      </c>
      <c r="L79" s="74">
        <v>0</v>
      </c>
      <c r="M79" s="74">
        <v>0</v>
      </c>
      <c r="N79" s="74">
        <v>0</v>
      </c>
      <c r="O79" s="74">
        <v>0</v>
      </c>
      <c r="P79" s="74">
        <v>0</v>
      </c>
      <c r="Q79" s="74">
        <v>0</v>
      </c>
      <c r="R79" s="74">
        <v>0</v>
      </c>
      <c r="S79" s="40">
        <f t="shared" si="2"/>
        <v>1543.95</v>
      </c>
      <c r="T79" s="40">
        <f t="shared" si="3"/>
        <v>0</v>
      </c>
    </row>
    <row r="80" spans="1:20" s="24" customFormat="1" ht="15">
      <c r="A80" s="72">
        <v>1</v>
      </c>
      <c r="B80" s="72">
        <v>1809</v>
      </c>
      <c r="C80" s="72" t="s">
        <v>75</v>
      </c>
      <c r="D80" s="73">
        <v>32371</v>
      </c>
      <c r="E80" s="72" t="s">
        <v>514</v>
      </c>
      <c r="F80" s="72">
        <v>2016</v>
      </c>
      <c r="G80" s="74">
        <v>2629.63</v>
      </c>
      <c r="H80" s="74">
        <v>0</v>
      </c>
      <c r="I80" s="74" t="s">
        <v>516</v>
      </c>
      <c r="J80" s="74">
        <v>0</v>
      </c>
      <c r="K80" s="74">
        <v>0</v>
      </c>
      <c r="L80" s="74">
        <v>0</v>
      </c>
      <c r="M80" s="74">
        <v>0</v>
      </c>
      <c r="N80" s="74">
        <v>0</v>
      </c>
      <c r="O80" s="74">
        <v>0</v>
      </c>
      <c r="P80" s="74">
        <v>0</v>
      </c>
      <c r="Q80" s="74">
        <v>0</v>
      </c>
      <c r="R80" s="74">
        <v>0</v>
      </c>
      <c r="S80" s="40">
        <f t="shared" si="2"/>
        <v>2629.63</v>
      </c>
      <c r="T80" s="40">
        <f t="shared" si="3"/>
        <v>0</v>
      </c>
    </row>
    <row r="81" spans="1:20" s="24" customFormat="1" ht="15">
      <c r="A81" s="72">
        <v>1</v>
      </c>
      <c r="B81" s="72">
        <v>1821</v>
      </c>
      <c r="C81" s="72" t="s">
        <v>76</v>
      </c>
      <c r="D81" s="73">
        <v>32414</v>
      </c>
      <c r="E81" s="72" t="s">
        <v>514</v>
      </c>
      <c r="F81" s="72">
        <v>2002</v>
      </c>
      <c r="G81" s="74">
        <v>1876.7</v>
      </c>
      <c r="H81" s="74">
        <v>1464.36</v>
      </c>
      <c r="I81" s="74" t="s">
        <v>516</v>
      </c>
      <c r="J81" s="74">
        <v>0</v>
      </c>
      <c r="K81" s="74">
        <v>0</v>
      </c>
      <c r="L81" s="74">
        <v>0</v>
      </c>
      <c r="M81" s="74">
        <v>0</v>
      </c>
      <c r="N81" s="74">
        <v>0</v>
      </c>
      <c r="O81" s="74">
        <v>0</v>
      </c>
      <c r="P81" s="74">
        <v>0</v>
      </c>
      <c r="Q81" s="74">
        <v>0</v>
      </c>
      <c r="R81" s="74">
        <v>0</v>
      </c>
      <c r="S81" s="40">
        <f t="shared" si="2"/>
        <v>3341.06</v>
      </c>
      <c r="T81" s="40">
        <f t="shared" si="3"/>
        <v>0</v>
      </c>
    </row>
    <row r="82" spans="1:20" s="24" customFormat="1" ht="15">
      <c r="A82" s="72">
        <v>1</v>
      </c>
      <c r="B82" s="72">
        <v>1822</v>
      </c>
      <c r="C82" s="72" t="s">
        <v>77</v>
      </c>
      <c r="D82" s="73">
        <v>32420</v>
      </c>
      <c r="E82" s="72" t="s">
        <v>514</v>
      </c>
      <c r="F82" s="72">
        <v>2000</v>
      </c>
      <c r="G82" s="74">
        <v>1400.41</v>
      </c>
      <c r="H82" s="74">
        <v>0</v>
      </c>
      <c r="I82" s="74" t="s">
        <v>516</v>
      </c>
      <c r="J82" s="74">
        <v>0</v>
      </c>
      <c r="K82" s="74">
        <v>0</v>
      </c>
      <c r="L82" s="74">
        <v>0</v>
      </c>
      <c r="M82" s="74">
        <v>0</v>
      </c>
      <c r="N82" s="74">
        <v>0</v>
      </c>
      <c r="O82" s="74">
        <v>0</v>
      </c>
      <c r="P82" s="74">
        <v>0</v>
      </c>
      <c r="Q82" s="74">
        <v>0</v>
      </c>
      <c r="R82" s="74">
        <v>0</v>
      </c>
      <c r="S82" s="40">
        <f t="shared" si="2"/>
        <v>1400.41</v>
      </c>
      <c r="T82" s="40">
        <f t="shared" si="3"/>
        <v>0</v>
      </c>
    </row>
    <row r="83" spans="1:20" s="24" customFormat="1" ht="15">
      <c r="A83" s="72">
        <v>1</v>
      </c>
      <c r="B83" s="72">
        <v>1906</v>
      </c>
      <c r="C83" s="72" t="s">
        <v>78</v>
      </c>
      <c r="D83" s="73">
        <v>32909</v>
      </c>
      <c r="E83" s="72" t="s">
        <v>514</v>
      </c>
      <c r="F83" s="72">
        <v>2009</v>
      </c>
      <c r="G83" s="74">
        <v>2899.18</v>
      </c>
      <c r="H83" s="74">
        <v>0</v>
      </c>
      <c r="I83" s="74" t="s">
        <v>516</v>
      </c>
      <c r="J83" s="74">
        <v>0</v>
      </c>
      <c r="K83" s="74">
        <v>0</v>
      </c>
      <c r="L83" s="74">
        <v>0</v>
      </c>
      <c r="M83" s="74">
        <v>0</v>
      </c>
      <c r="N83" s="74">
        <v>0</v>
      </c>
      <c r="O83" s="74">
        <v>0</v>
      </c>
      <c r="P83" s="74">
        <v>0</v>
      </c>
      <c r="Q83" s="74">
        <v>0</v>
      </c>
      <c r="R83" s="74">
        <v>0</v>
      </c>
      <c r="S83" s="40">
        <f t="shared" si="2"/>
        <v>2899.18</v>
      </c>
      <c r="T83" s="40">
        <f t="shared" si="3"/>
        <v>0</v>
      </c>
    </row>
    <row r="84" spans="1:20" s="24" customFormat="1" ht="15">
      <c r="A84" s="72">
        <v>1</v>
      </c>
      <c r="B84" s="72">
        <v>1907</v>
      </c>
      <c r="C84" s="72" t="s">
        <v>79</v>
      </c>
      <c r="D84" s="73">
        <v>32909</v>
      </c>
      <c r="E84" s="72" t="s">
        <v>514</v>
      </c>
      <c r="F84" s="72">
        <v>2007</v>
      </c>
      <c r="G84" s="74">
        <v>3700.16</v>
      </c>
      <c r="H84" s="74">
        <v>0</v>
      </c>
      <c r="I84" s="74" t="s">
        <v>516</v>
      </c>
      <c r="J84" s="74">
        <v>1993.92</v>
      </c>
      <c r="K84" s="74">
        <v>0</v>
      </c>
      <c r="L84" s="74">
        <v>0</v>
      </c>
      <c r="M84" s="74">
        <v>0</v>
      </c>
      <c r="N84" s="74">
        <v>0</v>
      </c>
      <c r="O84" s="74">
        <v>0</v>
      </c>
      <c r="P84" s="74">
        <v>0</v>
      </c>
      <c r="Q84" s="74">
        <v>0</v>
      </c>
      <c r="R84" s="74">
        <v>0</v>
      </c>
      <c r="S84" s="40">
        <f t="shared" si="2"/>
        <v>3700.16</v>
      </c>
      <c r="T84" s="40">
        <f t="shared" si="3"/>
        <v>1993.92</v>
      </c>
    </row>
    <row r="85" spans="1:20" s="24" customFormat="1" ht="15">
      <c r="A85" s="72">
        <v>1</v>
      </c>
      <c r="B85" s="72">
        <v>1908</v>
      </c>
      <c r="C85" s="72" t="s">
        <v>80</v>
      </c>
      <c r="D85" s="73">
        <v>32909</v>
      </c>
      <c r="E85" s="72" t="s">
        <v>514</v>
      </c>
      <c r="F85" s="72">
        <v>2009</v>
      </c>
      <c r="G85" s="74">
        <v>3196.35</v>
      </c>
      <c r="H85" s="74">
        <v>0</v>
      </c>
      <c r="I85" s="74" t="s">
        <v>516</v>
      </c>
      <c r="J85" s="74">
        <v>0</v>
      </c>
      <c r="K85" s="74">
        <v>0</v>
      </c>
      <c r="L85" s="74">
        <v>0</v>
      </c>
      <c r="M85" s="74">
        <v>0</v>
      </c>
      <c r="N85" s="74">
        <v>3000</v>
      </c>
      <c r="O85" s="74">
        <v>0</v>
      </c>
      <c r="P85" s="74">
        <v>0</v>
      </c>
      <c r="Q85" s="74">
        <v>0</v>
      </c>
      <c r="R85" s="74">
        <v>0</v>
      </c>
      <c r="S85" s="40">
        <f t="shared" si="2"/>
        <v>3196.35</v>
      </c>
      <c r="T85" s="40">
        <f t="shared" si="3"/>
        <v>3000</v>
      </c>
    </row>
    <row r="86" spans="1:20" s="24" customFormat="1" ht="15">
      <c r="A86" s="72">
        <v>1</v>
      </c>
      <c r="B86" s="72">
        <v>1909</v>
      </c>
      <c r="C86" s="72" t="s">
        <v>81</v>
      </c>
      <c r="D86" s="73">
        <v>32909</v>
      </c>
      <c r="E86" s="72" t="s">
        <v>514</v>
      </c>
      <c r="F86" s="72">
        <v>2003</v>
      </c>
      <c r="G86" s="74">
        <v>2514.9499999999998</v>
      </c>
      <c r="H86" s="74">
        <v>0</v>
      </c>
      <c r="I86" s="74" t="s">
        <v>516</v>
      </c>
      <c r="J86" s="74">
        <v>0</v>
      </c>
      <c r="K86" s="74">
        <v>0</v>
      </c>
      <c r="L86" s="74">
        <v>0</v>
      </c>
      <c r="M86" s="74">
        <v>0</v>
      </c>
      <c r="N86" s="74">
        <v>0</v>
      </c>
      <c r="O86" s="74">
        <v>0</v>
      </c>
      <c r="P86" s="74">
        <v>0</v>
      </c>
      <c r="Q86" s="74">
        <v>0</v>
      </c>
      <c r="R86" s="74">
        <v>0</v>
      </c>
      <c r="S86" s="40">
        <f t="shared" si="2"/>
        <v>2514.9499999999998</v>
      </c>
      <c r="T86" s="40">
        <f t="shared" si="3"/>
        <v>0</v>
      </c>
    </row>
    <row r="87" spans="1:20" s="24" customFormat="1" ht="15">
      <c r="A87" s="72">
        <v>14</v>
      </c>
      <c r="B87" s="72">
        <v>1916</v>
      </c>
      <c r="C87" s="72" t="s">
        <v>440</v>
      </c>
      <c r="D87" s="73">
        <v>32948</v>
      </c>
      <c r="E87" s="72" t="s">
        <v>514</v>
      </c>
      <c r="F87" s="72">
        <v>1156</v>
      </c>
      <c r="G87" s="74">
        <v>2310.41</v>
      </c>
      <c r="H87" s="74">
        <v>0</v>
      </c>
      <c r="I87" s="74" t="s">
        <v>516</v>
      </c>
      <c r="J87" s="74">
        <v>0</v>
      </c>
      <c r="K87" s="74">
        <v>0</v>
      </c>
      <c r="L87" s="74">
        <v>0</v>
      </c>
      <c r="M87" s="74">
        <v>0</v>
      </c>
      <c r="N87" s="74">
        <v>0</v>
      </c>
      <c r="O87" s="74">
        <v>0</v>
      </c>
      <c r="P87" s="74">
        <v>0</v>
      </c>
      <c r="Q87" s="74">
        <v>0</v>
      </c>
      <c r="R87" s="74">
        <v>0</v>
      </c>
      <c r="S87" s="40">
        <f t="shared" si="2"/>
        <v>2310.41</v>
      </c>
      <c r="T87" s="40">
        <f t="shared" si="3"/>
        <v>0</v>
      </c>
    </row>
    <row r="88" spans="1:20" s="24" customFormat="1" ht="15">
      <c r="A88" s="72">
        <v>1</v>
      </c>
      <c r="B88" s="72">
        <v>1921</v>
      </c>
      <c r="C88" s="72" t="s">
        <v>82</v>
      </c>
      <c r="D88" s="73">
        <v>33390</v>
      </c>
      <c r="E88" s="72" t="s">
        <v>514</v>
      </c>
      <c r="F88" s="72">
        <v>2035</v>
      </c>
      <c r="G88" s="74">
        <v>7428.42</v>
      </c>
      <c r="H88" s="74">
        <v>2252.21</v>
      </c>
      <c r="I88" s="74" t="s">
        <v>516</v>
      </c>
      <c r="J88" s="74">
        <v>0</v>
      </c>
      <c r="K88" s="74">
        <v>0</v>
      </c>
      <c r="L88" s="74">
        <v>0</v>
      </c>
      <c r="M88" s="74">
        <v>0</v>
      </c>
      <c r="N88" s="74">
        <v>0</v>
      </c>
      <c r="O88" s="74">
        <v>0</v>
      </c>
      <c r="P88" s="74">
        <v>0</v>
      </c>
      <c r="Q88" s="74">
        <v>0</v>
      </c>
      <c r="R88" s="74">
        <v>0</v>
      </c>
      <c r="S88" s="40">
        <f t="shared" si="2"/>
        <v>9680.630000000001</v>
      </c>
      <c r="T88" s="40">
        <f t="shared" si="3"/>
        <v>0</v>
      </c>
    </row>
    <row r="89" spans="1:20" s="24" customFormat="1" ht="15">
      <c r="A89" s="72">
        <v>1</v>
      </c>
      <c r="B89" s="72">
        <v>1924</v>
      </c>
      <c r="C89" s="72" t="s">
        <v>83</v>
      </c>
      <c r="D89" s="73">
        <v>33390</v>
      </c>
      <c r="E89" s="72" t="s">
        <v>514</v>
      </c>
      <c r="F89" s="72">
        <v>2009</v>
      </c>
      <c r="G89" s="74">
        <v>3523.98</v>
      </c>
      <c r="H89" s="74">
        <v>2381.46</v>
      </c>
      <c r="I89" s="74" t="s">
        <v>516</v>
      </c>
      <c r="J89" s="74">
        <v>0</v>
      </c>
      <c r="K89" s="74">
        <v>0</v>
      </c>
      <c r="L89" s="74">
        <v>0</v>
      </c>
      <c r="M89" s="74">
        <v>0</v>
      </c>
      <c r="N89" s="74">
        <v>0</v>
      </c>
      <c r="O89" s="74">
        <v>0</v>
      </c>
      <c r="P89" s="74">
        <v>0</v>
      </c>
      <c r="Q89" s="74">
        <v>0</v>
      </c>
      <c r="R89" s="74">
        <v>0</v>
      </c>
      <c r="S89" s="40">
        <f t="shared" si="2"/>
        <v>5905.4400000000005</v>
      </c>
      <c r="T89" s="40">
        <f t="shared" si="3"/>
        <v>0</v>
      </c>
    </row>
    <row r="90" spans="1:20" s="24" customFormat="1" ht="15">
      <c r="A90" s="72">
        <v>1</v>
      </c>
      <c r="B90" s="72">
        <v>1927</v>
      </c>
      <c r="C90" s="72" t="s">
        <v>84</v>
      </c>
      <c r="D90" s="73">
        <v>33390</v>
      </c>
      <c r="E90" s="72" t="s">
        <v>514</v>
      </c>
      <c r="F90" s="72">
        <v>2003</v>
      </c>
      <c r="G90" s="74">
        <v>2395.17</v>
      </c>
      <c r="H90" s="74">
        <v>1995.91</v>
      </c>
      <c r="I90" s="74" t="s">
        <v>516</v>
      </c>
      <c r="J90" s="74">
        <v>0</v>
      </c>
      <c r="K90" s="74">
        <v>0</v>
      </c>
      <c r="L90" s="74">
        <v>0</v>
      </c>
      <c r="M90" s="74">
        <v>0</v>
      </c>
      <c r="N90" s="74">
        <v>0</v>
      </c>
      <c r="O90" s="74">
        <v>0</v>
      </c>
      <c r="P90" s="74">
        <v>0</v>
      </c>
      <c r="Q90" s="74">
        <v>0</v>
      </c>
      <c r="R90" s="74">
        <v>0</v>
      </c>
      <c r="S90" s="40">
        <f t="shared" si="2"/>
        <v>4391.08</v>
      </c>
      <c r="T90" s="40">
        <f t="shared" si="3"/>
        <v>0</v>
      </c>
    </row>
    <row r="91" spans="1:20" s="24" customFormat="1" ht="15">
      <c r="A91" s="72">
        <v>1</v>
      </c>
      <c r="B91" s="72">
        <v>1932</v>
      </c>
      <c r="C91" s="72" t="s">
        <v>85</v>
      </c>
      <c r="D91" s="73">
        <v>33390</v>
      </c>
      <c r="E91" s="72" t="s">
        <v>514</v>
      </c>
      <c r="F91" s="72">
        <v>2009</v>
      </c>
      <c r="G91" s="74">
        <v>2967.54</v>
      </c>
      <c r="H91" s="74">
        <v>2623.49</v>
      </c>
      <c r="I91" s="74" t="s">
        <v>516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  <c r="O91" s="74">
        <v>0</v>
      </c>
      <c r="P91" s="74">
        <v>0</v>
      </c>
      <c r="Q91" s="74">
        <v>0</v>
      </c>
      <c r="R91" s="74">
        <v>0</v>
      </c>
      <c r="S91" s="40">
        <f t="shared" si="2"/>
        <v>5591.03</v>
      </c>
      <c r="T91" s="40">
        <f t="shared" si="3"/>
        <v>0</v>
      </c>
    </row>
    <row r="92" spans="1:20" s="24" customFormat="1" ht="15">
      <c r="A92" s="72">
        <v>1</v>
      </c>
      <c r="B92" s="72">
        <v>1937</v>
      </c>
      <c r="C92" s="72" t="s">
        <v>86</v>
      </c>
      <c r="D92" s="73">
        <v>33390</v>
      </c>
      <c r="E92" s="72" t="s">
        <v>514</v>
      </c>
      <c r="F92" s="72">
        <v>2006</v>
      </c>
      <c r="G92" s="74">
        <v>1779.83</v>
      </c>
      <c r="H92" s="74">
        <v>937.2</v>
      </c>
      <c r="I92" s="74" t="s">
        <v>516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  <c r="O92" s="74">
        <v>0</v>
      </c>
      <c r="P92" s="74">
        <v>0</v>
      </c>
      <c r="Q92" s="74">
        <v>0</v>
      </c>
      <c r="R92" s="74">
        <v>0</v>
      </c>
      <c r="S92" s="40">
        <f t="shared" si="2"/>
        <v>2717.0299999999997</v>
      </c>
      <c r="T92" s="40">
        <f t="shared" si="3"/>
        <v>0</v>
      </c>
    </row>
    <row r="93" spans="1:20" s="24" customFormat="1" ht="15">
      <c r="A93" s="72">
        <v>1</v>
      </c>
      <c r="B93" s="72">
        <v>1980</v>
      </c>
      <c r="C93" s="72" t="s">
        <v>87</v>
      </c>
      <c r="D93" s="73">
        <v>33390</v>
      </c>
      <c r="E93" s="72" t="s">
        <v>514</v>
      </c>
      <c r="F93" s="72">
        <v>2016</v>
      </c>
      <c r="G93" s="74">
        <v>4722.4399999999996</v>
      </c>
      <c r="H93" s="74">
        <v>5562.23</v>
      </c>
      <c r="I93" s="74" t="s">
        <v>516</v>
      </c>
      <c r="J93" s="74">
        <v>0</v>
      </c>
      <c r="K93" s="74">
        <v>0</v>
      </c>
      <c r="L93" s="74">
        <v>0</v>
      </c>
      <c r="M93" s="74">
        <v>0</v>
      </c>
      <c r="N93" s="74">
        <v>0</v>
      </c>
      <c r="O93" s="74">
        <v>0</v>
      </c>
      <c r="P93" s="74">
        <v>0</v>
      </c>
      <c r="Q93" s="74">
        <v>0</v>
      </c>
      <c r="R93" s="74">
        <v>0</v>
      </c>
      <c r="S93" s="40">
        <f t="shared" si="2"/>
        <v>10284.669999999998</v>
      </c>
      <c r="T93" s="40">
        <f t="shared" si="3"/>
        <v>0</v>
      </c>
    </row>
    <row r="94" spans="1:20" s="24" customFormat="1" ht="15">
      <c r="A94" s="72">
        <v>1</v>
      </c>
      <c r="B94" s="72">
        <v>1988</v>
      </c>
      <c r="C94" s="72" t="s">
        <v>88</v>
      </c>
      <c r="D94" s="73">
        <v>33390</v>
      </c>
      <c r="E94" s="72" t="s">
        <v>514</v>
      </c>
      <c r="F94" s="72">
        <v>2009</v>
      </c>
      <c r="G94" s="74">
        <v>2899.18</v>
      </c>
      <c r="H94" s="74">
        <v>0</v>
      </c>
      <c r="I94" s="74" t="s">
        <v>516</v>
      </c>
      <c r="J94" s="74">
        <v>708.95</v>
      </c>
      <c r="K94" s="74">
        <v>0</v>
      </c>
      <c r="L94" s="74">
        <v>0</v>
      </c>
      <c r="M94" s="74">
        <v>0</v>
      </c>
      <c r="N94" s="74">
        <v>0</v>
      </c>
      <c r="O94" s="74">
        <v>0</v>
      </c>
      <c r="P94" s="74">
        <v>0</v>
      </c>
      <c r="Q94" s="74">
        <v>0</v>
      </c>
      <c r="R94" s="74">
        <v>0</v>
      </c>
      <c r="S94" s="40">
        <f t="shared" si="2"/>
        <v>2899.18</v>
      </c>
      <c r="T94" s="40">
        <f t="shared" si="3"/>
        <v>708.95</v>
      </c>
    </row>
    <row r="95" spans="1:20" s="24" customFormat="1" ht="15">
      <c r="A95" s="72">
        <v>1</v>
      </c>
      <c r="B95" s="72">
        <v>1994</v>
      </c>
      <c r="C95" s="72" t="s">
        <v>89</v>
      </c>
      <c r="D95" s="73">
        <v>33390</v>
      </c>
      <c r="E95" s="72" t="s">
        <v>514</v>
      </c>
      <c r="F95" s="72">
        <v>2017</v>
      </c>
      <c r="G95" s="74">
        <v>2899.18</v>
      </c>
      <c r="H95" s="74">
        <v>937.2</v>
      </c>
      <c r="I95" s="74" t="s">
        <v>516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  <c r="O95" s="74">
        <v>0</v>
      </c>
      <c r="P95" s="74">
        <v>0</v>
      </c>
      <c r="Q95" s="74">
        <v>0</v>
      </c>
      <c r="R95" s="74">
        <v>0</v>
      </c>
      <c r="S95" s="40">
        <f t="shared" si="2"/>
        <v>3836.38</v>
      </c>
      <c r="T95" s="40">
        <f t="shared" si="3"/>
        <v>0</v>
      </c>
    </row>
    <row r="96" spans="1:20" s="24" customFormat="1" ht="15">
      <c r="A96" s="72">
        <v>1</v>
      </c>
      <c r="B96" s="72">
        <v>1999</v>
      </c>
      <c r="C96" s="72" t="s">
        <v>90</v>
      </c>
      <c r="D96" s="73">
        <v>33390</v>
      </c>
      <c r="E96" s="72" t="s">
        <v>514</v>
      </c>
      <c r="F96" s="72">
        <v>2017</v>
      </c>
      <c r="G96" s="74">
        <v>2163.4</v>
      </c>
      <c r="H96" s="74">
        <v>0</v>
      </c>
      <c r="I96" s="74" t="s">
        <v>516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  <c r="O96" s="74">
        <v>0</v>
      </c>
      <c r="P96" s="74">
        <v>0</v>
      </c>
      <c r="Q96" s="74">
        <v>0</v>
      </c>
      <c r="R96" s="74">
        <v>0</v>
      </c>
      <c r="S96" s="40">
        <f t="shared" si="2"/>
        <v>2163.4</v>
      </c>
      <c r="T96" s="40">
        <f t="shared" si="3"/>
        <v>0</v>
      </c>
    </row>
    <row r="97" spans="1:20" s="24" customFormat="1" ht="15">
      <c r="A97" s="72">
        <v>1</v>
      </c>
      <c r="B97" s="72">
        <v>2008</v>
      </c>
      <c r="C97" s="72" t="s">
        <v>91</v>
      </c>
      <c r="D97" s="73">
        <v>33590</v>
      </c>
      <c r="E97" s="72" t="s">
        <v>514</v>
      </c>
      <c r="F97" s="72">
        <v>2003</v>
      </c>
      <c r="G97" s="74">
        <v>2911.36</v>
      </c>
      <c r="H97" s="74">
        <v>0</v>
      </c>
      <c r="I97" s="74" t="s">
        <v>516</v>
      </c>
      <c r="J97" s="74">
        <v>0</v>
      </c>
      <c r="K97" s="74">
        <v>0</v>
      </c>
      <c r="L97" s="74">
        <v>0</v>
      </c>
      <c r="M97" s="74">
        <v>0</v>
      </c>
      <c r="N97" s="74">
        <v>0</v>
      </c>
      <c r="O97" s="74">
        <v>0</v>
      </c>
      <c r="P97" s="74">
        <v>0</v>
      </c>
      <c r="Q97" s="74">
        <v>0</v>
      </c>
      <c r="R97" s="74">
        <v>0</v>
      </c>
      <c r="S97" s="40">
        <f t="shared" si="2"/>
        <v>2911.36</v>
      </c>
      <c r="T97" s="40">
        <f t="shared" si="3"/>
        <v>0</v>
      </c>
    </row>
    <row r="98" spans="1:20" s="24" customFormat="1" ht="15">
      <c r="A98" s="72">
        <v>1</v>
      </c>
      <c r="B98" s="72">
        <v>2014</v>
      </c>
      <c r="C98" s="72" t="s">
        <v>92</v>
      </c>
      <c r="D98" s="73">
        <v>33590</v>
      </c>
      <c r="E98" s="72" t="s">
        <v>514</v>
      </c>
      <c r="F98" s="72">
        <v>2003</v>
      </c>
      <c r="G98" s="74">
        <v>1970.53</v>
      </c>
      <c r="H98" s="74">
        <v>0</v>
      </c>
      <c r="I98" s="74" t="s">
        <v>516</v>
      </c>
      <c r="J98" s="74">
        <v>0</v>
      </c>
      <c r="K98" s="74">
        <v>0</v>
      </c>
      <c r="L98" s="74">
        <v>0</v>
      </c>
      <c r="M98" s="74">
        <v>0</v>
      </c>
      <c r="N98" s="74">
        <v>0</v>
      </c>
      <c r="O98" s="74">
        <v>0</v>
      </c>
      <c r="P98" s="74">
        <v>0</v>
      </c>
      <c r="Q98" s="74">
        <v>0</v>
      </c>
      <c r="R98" s="74">
        <v>0</v>
      </c>
      <c r="S98" s="40">
        <f t="shared" si="2"/>
        <v>1970.53</v>
      </c>
      <c r="T98" s="40">
        <f t="shared" si="3"/>
        <v>0</v>
      </c>
    </row>
    <row r="99" spans="1:20" s="24" customFormat="1" ht="15">
      <c r="A99" s="72">
        <v>1</v>
      </c>
      <c r="B99" s="72">
        <v>2015</v>
      </c>
      <c r="C99" s="72" t="s">
        <v>93</v>
      </c>
      <c r="D99" s="73">
        <v>33590</v>
      </c>
      <c r="E99" s="72" t="s">
        <v>514</v>
      </c>
      <c r="F99" s="72">
        <v>2003</v>
      </c>
      <c r="G99" s="74">
        <v>2514.9499999999998</v>
      </c>
      <c r="H99" s="74">
        <v>6079.93</v>
      </c>
      <c r="I99" s="74" t="s">
        <v>516</v>
      </c>
      <c r="J99" s="74">
        <v>0</v>
      </c>
      <c r="K99" s="74">
        <v>0</v>
      </c>
      <c r="L99" s="74">
        <v>0</v>
      </c>
      <c r="M99" s="74">
        <v>0</v>
      </c>
      <c r="N99" s="74">
        <v>0</v>
      </c>
      <c r="O99" s="74">
        <v>0</v>
      </c>
      <c r="P99" s="74">
        <v>0</v>
      </c>
      <c r="Q99" s="74">
        <v>0</v>
      </c>
      <c r="R99" s="74">
        <v>0</v>
      </c>
      <c r="S99" s="40">
        <f t="shared" si="2"/>
        <v>8594.880000000001</v>
      </c>
      <c r="T99" s="40">
        <f t="shared" si="3"/>
        <v>0</v>
      </c>
    </row>
    <row r="100" spans="1:20" s="24" customFormat="1" ht="15">
      <c r="A100" s="72">
        <v>1</v>
      </c>
      <c r="B100" s="72">
        <v>2019</v>
      </c>
      <c r="C100" s="72" t="s">
        <v>94</v>
      </c>
      <c r="D100" s="73">
        <v>33605</v>
      </c>
      <c r="E100" s="72" t="s">
        <v>514</v>
      </c>
      <c r="F100" s="72">
        <v>2017</v>
      </c>
      <c r="G100" s="74">
        <v>1779.83</v>
      </c>
      <c r="H100" s="74">
        <v>0</v>
      </c>
      <c r="I100" s="74" t="s">
        <v>516</v>
      </c>
      <c r="J100" s="74">
        <v>0</v>
      </c>
      <c r="K100" s="74">
        <v>0</v>
      </c>
      <c r="L100" s="74">
        <v>0</v>
      </c>
      <c r="M100" s="74">
        <v>0</v>
      </c>
      <c r="N100" s="74">
        <v>0</v>
      </c>
      <c r="O100" s="74">
        <v>0</v>
      </c>
      <c r="P100" s="74">
        <v>0</v>
      </c>
      <c r="Q100" s="74">
        <v>0</v>
      </c>
      <c r="R100" s="74">
        <v>0</v>
      </c>
      <c r="S100" s="40">
        <f t="shared" si="2"/>
        <v>1779.83</v>
      </c>
      <c r="T100" s="40">
        <f t="shared" si="3"/>
        <v>0</v>
      </c>
    </row>
    <row r="101" spans="1:20" s="24" customFormat="1" ht="15">
      <c r="A101" s="72">
        <v>1</v>
      </c>
      <c r="B101" s="72">
        <v>2038</v>
      </c>
      <c r="C101" s="72" t="s">
        <v>95</v>
      </c>
      <c r="D101" s="73">
        <v>33605</v>
      </c>
      <c r="E101" s="72" t="s">
        <v>514</v>
      </c>
      <c r="F101" s="72">
        <v>2003</v>
      </c>
      <c r="G101" s="74">
        <v>1970.53</v>
      </c>
      <c r="H101" s="74">
        <v>1030.69</v>
      </c>
      <c r="I101" s="74" t="s">
        <v>516</v>
      </c>
      <c r="J101" s="74">
        <v>0</v>
      </c>
      <c r="K101" s="74">
        <v>0</v>
      </c>
      <c r="L101" s="74">
        <v>0</v>
      </c>
      <c r="M101" s="74">
        <v>0</v>
      </c>
      <c r="N101" s="74">
        <v>0</v>
      </c>
      <c r="O101" s="74">
        <v>0</v>
      </c>
      <c r="P101" s="74">
        <v>0</v>
      </c>
      <c r="Q101" s="74">
        <v>0</v>
      </c>
      <c r="R101" s="74">
        <v>0</v>
      </c>
      <c r="S101" s="40">
        <f t="shared" si="2"/>
        <v>3001.2200000000003</v>
      </c>
      <c r="T101" s="40">
        <f t="shared" si="3"/>
        <v>0</v>
      </c>
    </row>
    <row r="102" spans="1:20" s="24" customFormat="1" ht="15">
      <c r="A102" s="72">
        <v>1</v>
      </c>
      <c r="B102" s="72">
        <v>2043</v>
      </c>
      <c r="C102" s="72" t="s">
        <v>96</v>
      </c>
      <c r="D102" s="73">
        <v>33605</v>
      </c>
      <c r="E102" s="72" t="s">
        <v>514</v>
      </c>
      <c r="F102" s="72">
        <v>2003</v>
      </c>
      <c r="G102" s="74">
        <v>2514.9499999999998</v>
      </c>
      <c r="H102" s="74">
        <v>0</v>
      </c>
      <c r="I102" s="74" t="s">
        <v>516</v>
      </c>
      <c r="J102" s="74">
        <v>0</v>
      </c>
      <c r="K102" s="74">
        <v>0</v>
      </c>
      <c r="L102" s="74">
        <v>0</v>
      </c>
      <c r="M102" s="74">
        <v>0</v>
      </c>
      <c r="N102" s="74">
        <v>0</v>
      </c>
      <c r="O102" s="74">
        <v>0</v>
      </c>
      <c r="P102" s="74">
        <v>0</v>
      </c>
      <c r="Q102" s="74">
        <v>0</v>
      </c>
      <c r="R102" s="74">
        <v>0</v>
      </c>
      <c r="S102" s="40">
        <f t="shared" si="2"/>
        <v>2514.9499999999998</v>
      </c>
      <c r="T102" s="40">
        <f t="shared" si="3"/>
        <v>0</v>
      </c>
    </row>
    <row r="103" spans="1:20" s="24" customFormat="1" ht="15">
      <c r="A103" s="72">
        <v>1</v>
      </c>
      <c r="B103" s="72">
        <v>2052</v>
      </c>
      <c r="C103" s="72" t="s">
        <v>97</v>
      </c>
      <c r="D103" s="73">
        <v>33613</v>
      </c>
      <c r="E103" s="72" t="s">
        <v>514</v>
      </c>
      <c r="F103" s="72">
        <v>2003</v>
      </c>
      <c r="G103" s="74">
        <v>2911.36</v>
      </c>
      <c r="H103" s="74">
        <v>0</v>
      </c>
      <c r="I103" s="74" t="s">
        <v>516</v>
      </c>
      <c r="J103" s="74">
        <v>0</v>
      </c>
      <c r="K103" s="74">
        <v>0</v>
      </c>
      <c r="L103" s="74">
        <v>0</v>
      </c>
      <c r="M103" s="74">
        <v>0</v>
      </c>
      <c r="N103" s="74">
        <v>0</v>
      </c>
      <c r="O103" s="74">
        <v>0</v>
      </c>
      <c r="P103" s="74">
        <v>0</v>
      </c>
      <c r="Q103" s="74">
        <v>0</v>
      </c>
      <c r="R103" s="74">
        <v>0</v>
      </c>
      <c r="S103" s="40">
        <f t="shared" si="2"/>
        <v>2911.36</v>
      </c>
      <c r="T103" s="40">
        <f t="shared" si="3"/>
        <v>0</v>
      </c>
    </row>
    <row r="104" spans="1:20" s="24" customFormat="1" ht="15">
      <c r="A104" s="72">
        <v>1</v>
      </c>
      <c r="B104" s="72">
        <v>2063</v>
      </c>
      <c r="C104" s="72" t="s">
        <v>98</v>
      </c>
      <c r="D104" s="73">
        <v>31959</v>
      </c>
      <c r="E104" s="72" t="s">
        <v>514</v>
      </c>
      <c r="F104" s="72">
        <v>2027</v>
      </c>
      <c r="G104" s="74">
        <v>6681.6</v>
      </c>
      <c r="H104" s="74">
        <v>5488.36</v>
      </c>
      <c r="I104" s="74" t="s">
        <v>516</v>
      </c>
      <c r="J104" s="74">
        <v>0</v>
      </c>
      <c r="K104" s="74">
        <v>0</v>
      </c>
      <c r="L104" s="74">
        <v>0</v>
      </c>
      <c r="M104" s="74">
        <v>0</v>
      </c>
      <c r="N104" s="74">
        <v>0</v>
      </c>
      <c r="O104" s="74">
        <v>0</v>
      </c>
      <c r="P104" s="74">
        <v>0</v>
      </c>
      <c r="Q104" s="74">
        <v>0</v>
      </c>
      <c r="R104" s="74">
        <v>0</v>
      </c>
      <c r="S104" s="40">
        <f t="shared" si="2"/>
        <v>12169.96</v>
      </c>
      <c r="T104" s="40">
        <f t="shared" si="3"/>
        <v>0</v>
      </c>
    </row>
    <row r="105" spans="1:20" s="24" customFormat="1" ht="15">
      <c r="A105" s="72">
        <v>1</v>
      </c>
      <c r="B105" s="72">
        <v>2065</v>
      </c>
      <c r="C105" s="72" t="s">
        <v>517</v>
      </c>
      <c r="D105" s="73">
        <v>32174</v>
      </c>
      <c r="E105" s="72" t="s">
        <v>514</v>
      </c>
      <c r="F105" s="72">
        <v>1173</v>
      </c>
      <c r="G105" s="74">
        <v>4911.0200000000004</v>
      </c>
      <c r="H105" s="74">
        <v>0</v>
      </c>
      <c r="I105" s="74" t="s">
        <v>516</v>
      </c>
      <c r="J105" s="74">
        <v>0</v>
      </c>
      <c r="K105" s="74">
        <v>0</v>
      </c>
      <c r="L105" s="74">
        <v>0</v>
      </c>
      <c r="M105" s="74">
        <v>0</v>
      </c>
      <c r="N105" s="74">
        <v>0</v>
      </c>
      <c r="O105" s="74">
        <v>0</v>
      </c>
      <c r="P105" s="74">
        <v>0</v>
      </c>
      <c r="Q105" s="74">
        <v>0</v>
      </c>
      <c r="R105" s="74">
        <v>0</v>
      </c>
      <c r="S105" s="40">
        <f t="shared" si="2"/>
        <v>4911.0200000000004</v>
      </c>
      <c r="T105" s="40">
        <f t="shared" si="3"/>
        <v>0</v>
      </c>
    </row>
    <row r="106" spans="1:20" s="24" customFormat="1" ht="15">
      <c r="A106" s="72">
        <v>1</v>
      </c>
      <c r="B106" s="72">
        <v>2069</v>
      </c>
      <c r="C106" s="72" t="s">
        <v>99</v>
      </c>
      <c r="D106" s="73">
        <v>33169</v>
      </c>
      <c r="E106" s="72" t="s">
        <v>514</v>
      </c>
      <c r="F106" s="72">
        <v>2035</v>
      </c>
      <c r="G106" s="74">
        <v>8362.48</v>
      </c>
      <c r="H106" s="74">
        <v>7157.84</v>
      </c>
      <c r="I106" s="74" t="s">
        <v>516</v>
      </c>
      <c r="J106" s="74">
        <v>0</v>
      </c>
      <c r="K106" s="74">
        <v>0</v>
      </c>
      <c r="L106" s="74">
        <v>0</v>
      </c>
      <c r="M106" s="74">
        <v>0</v>
      </c>
      <c r="N106" s="74">
        <v>0</v>
      </c>
      <c r="O106" s="74">
        <v>0</v>
      </c>
      <c r="P106" s="74">
        <v>0</v>
      </c>
      <c r="Q106" s="74">
        <v>0</v>
      </c>
      <c r="R106" s="74">
        <v>0</v>
      </c>
      <c r="S106" s="40">
        <f t="shared" si="2"/>
        <v>15520.32</v>
      </c>
      <c r="T106" s="40">
        <f t="shared" si="3"/>
        <v>0</v>
      </c>
    </row>
    <row r="107" spans="1:20" s="24" customFormat="1" ht="15">
      <c r="A107" s="72">
        <v>1</v>
      </c>
      <c r="B107" s="72">
        <v>2079</v>
      </c>
      <c r="C107" s="72" t="s">
        <v>100</v>
      </c>
      <c r="D107" s="73">
        <v>35163</v>
      </c>
      <c r="E107" s="72" t="s">
        <v>514</v>
      </c>
      <c r="F107" s="72">
        <v>2003</v>
      </c>
      <c r="G107" s="74">
        <v>2514.9499999999998</v>
      </c>
      <c r="H107" s="74">
        <v>0</v>
      </c>
      <c r="I107" s="74" t="s">
        <v>516</v>
      </c>
      <c r="J107" s="74">
        <v>0</v>
      </c>
      <c r="K107" s="74">
        <v>0</v>
      </c>
      <c r="L107" s="74">
        <v>0</v>
      </c>
      <c r="M107" s="74">
        <v>0</v>
      </c>
      <c r="N107" s="74">
        <v>0</v>
      </c>
      <c r="O107" s="74">
        <v>0</v>
      </c>
      <c r="P107" s="74">
        <v>0</v>
      </c>
      <c r="Q107" s="74">
        <v>0</v>
      </c>
      <c r="R107" s="74">
        <v>0</v>
      </c>
      <c r="S107" s="40">
        <f t="shared" si="2"/>
        <v>2514.9499999999998</v>
      </c>
      <c r="T107" s="40">
        <f t="shared" si="3"/>
        <v>0</v>
      </c>
    </row>
    <row r="108" spans="1:20" s="24" customFormat="1" ht="15">
      <c r="A108" s="72">
        <v>1</v>
      </c>
      <c r="B108" s="72">
        <v>2086</v>
      </c>
      <c r="C108" s="72" t="s">
        <v>101</v>
      </c>
      <c r="D108" s="73">
        <v>35163</v>
      </c>
      <c r="E108" s="72" t="s">
        <v>514</v>
      </c>
      <c r="F108" s="72">
        <v>2000</v>
      </c>
      <c r="G108" s="74">
        <v>1470.44</v>
      </c>
      <c r="H108" s="74">
        <v>0</v>
      </c>
      <c r="I108" s="74" t="s">
        <v>516</v>
      </c>
      <c r="J108" s="74">
        <v>708.95</v>
      </c>
      <c r="K108" s="74">
        <v>0</v>
      </c>
      <c r="L108" s="74">
        <v>0</v>
      </c>
      <c r="M108" s="74">
        <v>0</v>
      </c>
      <c r="N108" s="74">
        <v>0</v>
      </c>
      <c r="O108" s="74">
        <v>0</v>
      </c>
      <c r="P108" s="74">
        <v>0</v>
      </c>
      <c r="Q108" s="74">
        <v>0</v>
      </c>
      <c r="R108" s="74">
        <v>0</v>
      </c>
      <c r="S108" s="40">
        <f t="shared" si="2"/>
        <v>1470.44</v>
      </c>
      <c r="T108" s="40">
        <f t="shared" si="3"/>
        <v>708.95</v>
      </c>
    </row>
    <row r="109" spans="1:20" s="24" customFormat="1" ht="15">
      <c r="A109" s="72">
        <v>1</v>
      </c>
      <c r="B109" s="72">
        <v>2092</v>
      </c>
      <c r="C109" s="72" t="s">
        <v>102</v>
      </c>
      <c r="D109" s="73">
        <v>35163</v>
      </c>
      <c r="E109" s="72" t="s">
        <v>514</v>
      </c>
      <c r="F109" s="72">
        <v>2017</v>
      </c>
      <c r="G109" s="74">
        <v>1962.27</v>
      </c>
      <c r="H109" s="74">
        <v>0</v>
      </c>
      <c r="I109" s="74" t="s">
        <v>516</v>
      </c>
      <c r="J109" s="74">
        <v>0</v>
      </c>
      <c r="K109" s="74">
        <v>0</v>
      </c>
      <c r="L109" s="74">
        <v>0</v>
      </c>
      <c r="M109" s="74">
        <v>0</v>
      </c>
      <c r="N109" s="74">
        <v>0</v>
      </c>
      <c r="O109" s="74">
        <v>0</v>
      </c>
      <c r="P109" s="74">
        <v>0</v>
      </c>
      <c r="Q109" s="74">
        <v>0</v>
      </c>
      <c r="R109" s="74">
        <v>0</v>
      </c>
      <c r="S109" s="40">
        <f t="shared" si="2"/>
        <v>1962.27</v>
      </c>
      <c r="T109" s="40">
        <f t="shared" si="3"/>
        <v>0</v>
      </c>
    </row>
    <row r="110" spans="1:20" s="24" customFormat="1" ht="15">
      <c r="A110" s="72">
        <v>1</v>
      </c>
      <c r="B110" s="72">
        <v>2093</v>
      </c>
      <c r="C110" s="72" t="s">
        <v>103</v>
      </c>
      <c r="D110" s="73">
        <v>35163</v>
      </c>
      <c r="E110" s="72" t="s">
        <v>514</v>
      </c>
      <c r="F110" s="72">
        <v>2017</v>
      </c>
      <c r="G110" s="74">
        <v>1779.83</v>
      </c>
      <c r="H110" s="74">
        <v>0</v>
      </c>
      <c r="I110" s="74" t="s">
        <v>516</v>
      </c>
      <c r="J110" s="74">
        <v>0</v>
      </c>
      <c r="K110" s="74">
        <v>0</v>
      </c>
      <c r="L110" s="74">
        <v>0</v>
      </c>
      <c r="M110" s="74">
        <v>0</v>
      </c>
      <c r="N110" s="74">
        <v>0</v>
      </c>
      <c r="O110" s="74">
        <v>0</v>
      </c>
      <c r="P110" s="74">
        <v>0</v>
      </c>
      <c r="Q110" s="74">
        <v>0</v>
      </c>
      <c r="R110" s="74">
        <v>0</v>
      </c>
      <c r="S110" s="40">
        <f t="shared" si="2"/>
        <v>1779.83</v>
      </c>
      <c r="T110" s="40">
        <f t="shared" si="3"/>
        <v>0</v>
      </c>
    </row>
    <row r="111" spans="1:20" s="24" customFormat="1" ht="15">
      <c r="A111" s="72">
        <v>2</v>
      </c>
      <c r="B111" s="72">
        <v>2096</v>
      </c>
      <c r="C111" s="72" t="s">
        <v>432</v>
      </c>
      <c r="D111" s="73">
        <v>35170</v>
      </c>
      <c r="E111" s="72" t="s">
        <v>514</v>
      </c>
      <c r="F111" s="72">
        <v>2005</v>
      </c>
      <c r="G111" s="74">
        <v>2514.9499999999998</v>
      </c>
      <c r="H111" s="74">
        <v>0</v>
      </c>
      <c r="I111" s="74" t="s">
        <v>516</v>
      </c>
      <c r="J111" s="74">
        <v>0</v>
      </c>
      <c r="K111" s="74">
        <v>0</v>
      </c>
      <c r="L111" s="74">
        <v>0</v>
      </c>
      <c r="M111" s="74">
        <v>0</v>
      </c>
      <c r="N111" s="74">
        <v>0</v>
      </c>
      <c r="O111" s="74">
        <v>0</v>
      </c>
      <c r="P111" s="74">
        <v>0</v>
      </c>
      <c r="Q111" s="74">
        <v>0</v>
      </c>
      <c r="R111" s="74">
        <v>0</v>
      </c>
      <c r="S111" s="40">
        <f t="shared" si="2"/>
        <v>2514.9499999999998</v>
      </c>
      <c r="T111" s="40">
        <f t="shared" si="3"/>
        <v>0</v>
      </c>
    </row>
    <row r="112" spans="1:20" s="24" customFormat="1" ht="15">
      <c r="A112" s="72">
        <v>1</v>
      </c>
      <c r="B112" s="72">
        <v>2101</v>
      </c>
      <c r="C112" s="72" t="s">
        <v>104</v>
      </c>
      <c r="D112" s="73">
        <v>35289</v>
      </c>
      <c r="E112" s="72" t="s">
        <v>514</v>
      </c>
      <c r="F112" s="72">
        <v>2003</v>
      </c>
      <c r="G112" s="74">
        <v>2514.9499999999998</v>
      </c>
      <c r="H112" s="74">
        <v>0</v>
      </c>
      <c r="I112" s="74" t="s">
        <v>516</v>
      </c>
      <c r="J112" s="74">
        <v>0</v>
      </c>
      <c r="K112" s="74">
        <v>0</v>
      </c>
      <c r="L112" s="74">
        <v>0</v>
      </c>
      <c r="M112" s="74">
        <v>0</v>
      </c>
      <c r="N112" s="74">
        <v>0</v>
      </c>
      <c r="O112" s="74">
        <v>0</v>
      </c>
      <c r="P112" s="74">
        <v>0</v>
      </c>
      <c r="Q112" s="74">
        <v>0</v>
      </c>
      <c r="R112" s="74">
        <v>0</v>
      </c>
      <c r="S112" s="40">
        <f t="shared" si="2"/>
        <v>2514.9499999999998</v>
      </c>
      <c r="T112" s="40">
        <f t="shared" si="3"/>
        <v>0</v>
      </c>
    </row>
    <row r="113" spans="1:20" s="24" customFormat="1" ht="15">
      <c r="A113" s="72">
        <v>16</v>
      </c>
      <c r="B113" s="72">
        <v>2115</v>
      </c>
      <c r="C113" s="72" t="s">
        <v>445</v>
      </c>
      <c r="D113" s="73">
        <v>35521</v>
      </c>
      <c r="E113" s="72" t="s">
        <v>514</v>
      </c>
      <c r="F113" s="72">
        <v>2005</v>
      </c>
      <c r="G113" s="74">
        <v>2514.9499999999998</v>
      </c>
      <c r="H113" s="74">
        <v>0</v>
      </c>
      <c r="I113" s="74" t="s">
        <v>516</v>
      </c>
      <c r="J113" s="74">
        <v>0</v>
      </c>
      <c r="K113" s="74">
        <v>0</v>
      </c>
      <c r="L113" s="74">
        <v>0</v>
      </c>
      <c r="M113" s="74">
        <v>0</v>
      </c>
      <c r="N113" s="74">
        <v>0</v>
      </c>
      <c r="O113" s="74">
        <v>0</v>
      </c>
      <c r="P113" s="74">
        <v>0</v>
      </c>
      <c r="Q113" s="74">
        <v>0</v>
      </c>
      <c r="R113" s="74">
        <v>0</v>
      </c>
      <c r="S113" s="40">
        <f t="shared" si="2"/>
        <v>2514.9499999999998</v>
      </c>
      <c r="T113" s="40">
        <f t="shared" si="3"/>
        <v>0</v>
      </c>
    </row>
    <row r="114" spans="1:20" s="24" customFormat="1" ht="15">
      <c r="A114" s="72">
        <v>1</v>
      </c>
      <c r="B114" s="72">
        <v>2117</v>
      </c>
      <c r="C114" s="72" t="s">
        <v>105</v>
      </c>
      <c r="D114" s="73">
        <v>35535</v>
      </c>
      <c r="E114" s="72" t="s">
        <v>514</v>
      </c>
      <c r="F114" s="72">
        <v>2000</v>
      </c>
      <c r="G114" s="74">
        <v>1876.7</v>
      </c>
      <c r="H114" s="74">
        <v>0</v>
      </c>
      <c r="I114" s="74" t="s">
        <v>516</v>
      </c>
      <c r="J114" s="74">
        <v>0</v>
      </c>
      <c r="K114" s="74">
        <v>0</v>
      </c>
      <c r="L114" s="74">
        <v>0</v>
      </c>
      <c r="M114" s="74">
        <v>0</v>
      </c>
      <c r="N114" s="74">
        <v>0</v>
      </c>
      <c r="O114" s="74">
        <v>0</v>
      </c>
      <c r="P114" s="74">
        <v>0</v>
      </c>
      <c r="Q114" s="74">
        <v>0</v>
      </c>
      <c r="R114" s="74">
        <v>0</v>
      </c>
      <c r="S114" s="40">
        <f t="shared" si="2"/>
        <v>1876.7</v>
      </c>
      <c r="T114" s="40">
        <f t="shared" si="3"/>
        <v>0</v>
      </c>
    </row>
    <row r="115" spans="1:20" s="24" customFormat="1" ht="15">
      <c r="A115" s="72">
        <v>1</v>
      </c>
      <c r="B115" s="72">
        <v>2120</v>
      </c>
      <c r="C115" s="72" t="s">
        <v>106</v>
      </c>
      <c r="D115" s="73">
        <v>35565</v>
      </c>
      <c r="E115" s="72" t="s">
        <v>514</v>
      </c>
      <c r="F115" s="72">
        <v>2000</v>
      </c>
      <c r="G115" s="74">
        <v>1209.71</v>
      </c>
      <c r="H115" s="74">
        <v>785.28</v>
      </c>
      <c r="I115" s="74" t="s">
        <v>516</v>
      </c>
      <c r="J115" s="74">
        <v>0</v>
      </c>
      <c r="K115" s="74">
        <v>0</v>
      </c>
      <c r="L115" s="74">
        <v>0</v>
      </c>
      <c r="M115" s="74">
        <v>0</v>
      </c>
      <c r="N115" s="74">
        <v>0</v>
      </c>
      <c r="O115" s="74">
        <v>0</v>
      </c>
      <c r="P115" s="74">
        <v>0</v>
      </c>
      <c r="Q115" s="74">
        <v>0</v>
      </c>
      <c r="R115" s="74">
        <v>0</v>
      </c>
      <c r="S115" s="40">
        <f t="shared" si="2"/>
        <v>1994.99</v>
      </c>
      <c r="T115" s="40">
        <f t="shared" si="3"/>
        <v>0</v>
      </c>
    </row>
    <row r="116" spans="1:20" s="24" customFormat="1" ht="15">
      <c r="A116" s="72">
        <v>1</v>
      </c>
      <c r="B116" s="72">
        <v>2121</v>
      </c>
      <c r="C116" s="72" t="s">
        <v>107</v>
      </c>
      <c r="D116" s="73">
        <v>35583</v>
      </c>
      <c r="E116" s="72" t="s">
        <v>514</v>
      </c>
      <c r="F116" s="72">
        <v>2017</v>
      </c>
      <c r="G116" s="74">
        <v>1779.83</v>
      </c>
      <c r="H116" s="74">
        <v>0</v>
      </c>
      <c r="I116" s="74" t="s">
        <v>516</v>
      </c>
      <c r="J116" s="74">
        <v>0</v>
      </c>
      <c r="K116" s="74">
        <v>0</v>
      </c>
      <c r="L116" s="74">
        <v>0</v>
      </c>
      <c r="M116" s="74">
        <v>0</v>
      </c>
      <c r="N116" s="74">
        <v>0</v>
      </c>
      <c r="O116" s="74">
        <v>0</v>
      </c>
      <c r="P116" s="74">
        <v>0</v>
      </c>
      <c r="Q116" s="74">
        <v>0</v>
      </c>
      <c r="R116" s="74">
        <v>0</v>
      </c>
      <c r="S116" s="40">
        <f t="shared" si="2"/>
        <v>1779.83</v>
      </c>
      <c r="T116" s="40">
        <f t="shared" si="3"/>
        <v>0</v>
      </c>
    </row>
    <row r="117" spans="1:20" s="24" customFormat="1" ht="15">
      <c r="A117" s="72">
        <v>1</v>
      </c>
      <c r="B117" s="72">
        <v>2122</v>
      </c>
      <c r="C117" s="72" t="s">
        <v>108</v>
      </c>
      <c r="D117" s="73">
        <v>35583</v>
      </c>
      <c r="E117" s="72" t="s">
        <v>514</v>
      </c>
      <c r="F117" s="72">
        <v>2017</v>
      </c>
      <c r="G117" s="74">
        <v>1779.83</v>
      </c>
      <c r="H117" s="74">
        <v>0</v>
      </c>
      <c r="I117" s="74" t="s">
        <v>516</v>
      </c>
      <c r="J117" s="74">
        <v>0</v>
      </c>
      <c r="K117" s="74">
        <v>0</v>
      </c>
      <c r="L117" s="74">
        <v>0</v>
      </c>
      <c r="M117" s="74">
        <v>0</v>
      </c>
      <c r="N117" s="74">
        <v>0</v>
      </c>
      <c r="O117" s="74">
        <v>0</v>
      </c>
      <c r="P117" s="74">
        <v>0</v>
      </c>
      <c r="Q117" s="74">
        <v>0</v>
      </c>
      <c r="R117" s="74">
        <v>0</v>
      </c>
      <c r="S117" s="40">
        <f t="shared" si="2"/>
        <v>1779.83</v>
      </c>
      <c r="T117" s="40">
        <f t="shared" si="3"/>
        <v>0</v>
      </c>
    </row>
    <row r="118" spans="1:20" s="24" customFormat="1" ht="15">
      <c r="A118" s="72">
        <v>10</v>
      </c>
      <c r="B118" s="72">
        <v>2124</v>
      </c>
      <c r="C118" s="72" t="s">
        <v>436</v>
      </c>
      <c r="D118" s="73">
        <v>35597</v>
      </c>
      <c r="E118" s="72" t="s">
        <v>514</v>
      </c>
      <c r="F118" s="72">
        <v>2005</v>
      </c>
      <c r="G118" s="74">
        <v>2514.9499999999998</v>
      </c>
      <c r="H118" s="74">
        <v>0</v>
      </c>
      <c r="I118" s="74" t="s">
        <v>516</v>
      </c>
      <c r="J118" s="74">
        <v>0</v>
      </c>
      <c r="K118" s="74">
        <v>0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40">
        <f t="shared" si="2"/>
        <v>2514.9499999999998</v>
      </c>
      <c r="T118" s="40">
        <f t="shared" si="3"/>
        <v>0</v>
      </c>
    </row>
    <row r="119" spans="1:20" s="24" customFormat="1" ht="15">
      <c r="A119" s="72">
        <v>1</v>
      </c>
      <c r="B119" s="72">
        <v>2125</v>
      </c>
      <c r="C119" s="72" t="s">
        <v>109</v>
      </c>
      <c r="D119" s="73">
        <v>35613</v>
      </c>
      <c r="E119" s="72" t="s">
        <v>514</v>
      </c>
      <c r="F119" s="72">
        <v>2003</v>
      </c>
      <c r="G119" s="74">
        <v>2772.72</v>
      </c>
      <c r="H119" s="74">
        <v>0</v>
      </c>
      <c r="I119" s="74" t="s">
        <v>516</v>
      </c>
      <c r="J119" s="74">
        <v>708.95</v>
      </c>
      <c r="K119" s="74">
        <v>0</v>
      </c>
      <c r="L119" s="74">
        <v>0</v>
      </c>
      <c r="M119" s="74">
        <v>0</v>
      </c>
      <c r="N119" s="74">
        <v>0</v>
      </c>
      <c r="O119" s="74">
        <v>0</v>
      </c>
      <c r="P119" s="74">
        <v>0</v>
      </c>
      <c r="Q119" s="74">
        <v>0</v>
      </c>
      <c r="R119" s="74">
        <v>0</v>
      </c>
      <c r="S119" s="40">
        <f t="shared" si="2"/>
        <v>2772.72</v>
      </c>
      <c r="T119" s="40">
        <f t="shared" si="3"/>
        <v>708.95</v>
      </c>
    </row>
    <row r="120" spans="1:20" s="24" customFormat="1" ht="15">
      <c r="A120" s="72">
        <v>1</v>
      </c>
      <c r="B120" s="72">
        <v>2126</v>
      </c>
      <c r="C120" s="72" t="s">
        <v>110</v>
      </c>
      <c r="D120" s="73">
        <v>35613</v>
      </c>
      <c r="E120" s="72" t="s">
        <v>514</v>
      </c>
      <c r="F120" s="72">
        <v>2003</v>
      </c>
      <c r="G120" s="74">
        <v>2772.72</v>
      </c>
      <c r="H120" s="74">
        <v>0</v>
      </c>
      <c r="I120" s="74" t="s">
        <v>516</v>
      </c>
      <c r="J120" s="74">
        <v>0</v>
      </c>
      <c r="K120" s="74">
        <v>0</v>
      </c>
      <c r="L120" s="74">
        <v>0</v>
      </c>
      <c r="M120" s="74">
        <v>0</v>
      </c>
      <c r="N120" s="74">
        <v>0</v>
      </c>
      <c r="O120" s="74">
        <v>0</v>
      </c>
      <c r="P120" s="74">
        <v>0</v>
      </c>
      <c r="Q120" s="74">
        <v>0</v>
      </c>
      <c r="R120" s="74">
        <v>0</v>
      </c>
      <c r="S120" s="40">
        <f t="shared" si="2"/>
        <v>2772.72</v>
      </c>
      <c r="T120" s="40">
        <f t="shared" si="3"/>
        <v>0</v>
      </c>
    </row>
    <row r="121" spans="1:20" s="24" customFormat="1" ht="15">
      <c r="A121" s="72">
        <v>1</v>
      </c>
      <c r="B121" s="72">
        <v>2128</v>
      </c>
      <c r="C121" s="72" t="s">
        <v>111</v>
      </c>
      <c r="D121" s="73">
        <v>35626</v>
      </c>
      <c r="E121" s="72" t="s">
        <v>514</v>
      </c>
      <c r="F121" s="72">
        <v>2003</v>
      </c>
      <c r="G121" s="74">
        <v>1470.44</v>
      </c>
      <c r="H121" s="74">
        <v>6143.13</v>
      </c>
      <c r="I121" s="74" t="s">
        <v>516</v>
      </c>
      <c r="J121" s="74">
        <v>0</v>
      </c>
      <c r="K121" s="74">
        <v>0</v>
      </c>
      <c r="L121" s="74">
        <v>0</v>
      </c>
      <c r="M121" s="74">
        <v>0</v>
      </c>
      <c r="N121" s="74">
        <v>0</v>
      </c>
      <c r="O121" s="74">
        <v>0</v>
      </c>
      <c r="P121" s="74">
        <v>0</v>
      </c>
      <c r="Q121" s="74">
        <v>0</v>
      </c>
      <c r="R121" s="74">
        <v>0</v>
      </c>
      <c r="S121" s="40">
        <f t="shared" si="2"/>
        <v>7613.57</v>
      </c>
      <c r="T121" s="40">
        <f t="shared" si="3"/>
        <v>0</v>
      </c>
    </row>
    <row r="122" spans="1:20" s="24" customFormat="1" ht="15">
      <c r="A122" s="72">
        <v>1</v>
      </c>
      <c r="B122" s="72">
        <v>2129</v>
      </c>
      <c r="C122" s="72" t="s">
        <v>112</v>
      </c>
      <c r="D122" s="73">
        <v>35626</v>
      </c>
      <c r="E122" s="72" t="s">
        <v>514</v>
      </c>
      <c r="F122" s="72">
        <v>2021</v>
      </c>
      <c r="G122" s="74">
        <v>1614.36</v>
      </c>
      <c r="H122" s="74">
        <v>0</v>
      </c>
      <c r="I122" s="74" t="s">
        <v>516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  <c r="O122" s="74">
        <v>0</v>
      </c>
      <c r="P122" s="74">
        <v>0</v>
      </c>
      <c r="Q122" s="74">
        <v>0</v>
      </c>
      <c r="R122" s="74">
        <v>0</v>
      </c>
      <c r="S122" s="40">
        <f t="shared" si="2"/>
        <v>1614.36</v>
      </c>
      <c r="T122" s="40">
        <f t="shared" si="3"/>
        <v>0</v>
      </c>
    </row>
    <row r="123" spans="1:20" s="24" customFormat="1" ht="15">
      <c r="A123" s="72">
        <v>1</v>
      </c>
      <c r="B123" s="72">
        <v>2130</v>
      </c>
      <c r="C123" s="72" t="s">
        <v>113</v>
      </c>
      <c r="D123" s="73">
        <v>35626</v>
      </c>
      <c r="E123" s="72" t="s">
        <v>514</v>
      </c>
      <c r="F123" s="72">
        <v>2020</v>
      </c>
      <c r="G123" s="74">
        <v>1614.36</v>
      </c>
      <c r="H123" s="74">
        <v>0</v>
      </c>
      <c r="I123" s="74" t="s">
        <v>516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  <c r="O123" s="74">
        <v>0</v>
      </c>
      <c r="P123" s="74">
        <v>0</v>
      </c>
      <c r="Q123" s="74">
        <v>0</v>
      </c>
      <c r="R123" s="74">
        <v>0</v>
      </c>
      <c r="S123" s="40">
        <f t="shared" si="2"/>
        <v>1614.36</v>
      </c>
      <c r="T123" s="40">
        <f t="shared" si="3"/>
        <v>0</v>
      </c>
    </row>
    <row r="124" spans="1:20" s="24" customFormat="1" ht="15">
      <c r="A124" s="72">
        <v>1</v>
      </c>
      <c r="B124" s="72">
        <v>2131</v>
      </c>
      <c r="C124" s="72" t="s">
        <v>114</v>
      </c>
      <c r="D124" s="73">
        <v>35626</v>
      </c>
      <c r="E124" s="72" t="s">
        <v>514</v>
      </c>
      <c r="F124" s="72">
        <v>2003</v>
      </c>
      <c r="G124" s="74">
        <v>2514.9499999999998</v>
      </c>
      <c r="H124" s="74">
        <v>0</v>
      </c>
      <c r="I124" s="74" t="s">
        <v>516</v>
      </c>
      <c r="J124" s="74">
        <v>0</v>
      </c>
      <c r="K124" s="74">
        <v>0</v>
      </c>
      <c r="L124" s="74">
        <v>0</v>
      </c>
      <c r="M124" s="74">
        <v>0</v>
      </c>
      <c r="N124" s="74">
        <v>0</v>
      </c>
      <c r="O124" s="74">
        <v>0</v>
      </c>
      <c r="P124" s="74">
        <v>0</v>
      </c>
      <c r="Q124" s="74">
        <v>0</v>
      </c>
      <c r="R124" s="74">
        <v>0</v>
      </c>
      <c r="S124" s="40">
        <f t="shared" si="2"/>
        <v>2514.9499999999998</v>
      </c>
      <c r="T124" s="40">
        <f t="shared" si="3"/>
        <v>0</v>
      </c>
    </row>
    <row r="125" spans="1:20" s="24" customFormat="1" ht="15">
      <c r="A125" s="72">
        <v>1</v>
      </c>
      <c r="B125" s="72">
        <v>2134</v>
      </c>
      <c r="C125" s="72" t="s">
        <v>115</v>
      </c>
      <c r="D125" s="73">
        <v>35628</v>
      </c>
      <c r="E125" s="72" t="s">
        <v>514</v>
      </c>
      <c r="F125" s="72">
        <v>2003</v>
      </c>
      <c r="G125" s="74">
        <v>2772.72</v>
      </c>
      <c r="H125" s="74">
        <v>0</v>
      </c>
      <c r="I125" s="74" t="s">
        <v>516</v>
      </c>
      <c r="J125" s="74">
        <v>0</v>
      </c>
      <c r="K125" s="74">
        <v>0</v>
      </c>
      <c r="L125" s="74">
        <v>0</v>
      </c>
      <c r="M125" s="74">
        <v>0</v>
      </c>
      <c r="N125" s="74">
        <v>0</v>
      </c>
      <c r="O125" s="74">
        <v>0</v>
      </c>
      <c r="P125" s="74">
        <v>0</v>
      </c>
      <c r="Q125" s="74">
        <v>0</v>
      </c>
      <c r="R125" s="74">
        <v>0</v>
      </c>
      <c r="S125" s="40">
        <f t="shared" si="2"/>
        <v>2772.72</v>
      </c>
      <c r="T125" s="40">
        <f t="shared" si="3"/>
        <v>0</v>
      </c>
    </row>
    <row r="126" spans="1:20" s="24" customFormat="1" ht="15">
      <c r="A126" s="72">
        <v>1</v>
      </c>
      <c r="B126" s="72">
        <v>2136</v>
      </c>
      <c r="C126" s="72" t="s">
        <v>116</v>
      </c>
      <c r="D126" s="73">
        <v>35643</v>
      </c>
      <c r="E126" s="72" t="s">
        <v>514</v>
      </c>
      <c r="F126" s="72">
        <v>2000</v>
      </c>
      <c r="G126" s="74">
        <v>1621.15</v>
      </c>
      <c r="H126" s="74">
        <v>0</v>
      </c>
      <c r="I126" s="74" t="s">
        <v>516</v>
      </c>
      <c r="J126" s="74">
        <v>708.95</v>
      </c>
      <c r="K126" s="74">
        <v>0</v>
      </c>
      <c r="L126" s="74">
        <v>0</v>
      </c>
      <c r="M126" s="74">
        <v>0</v>
      </c>
      <c r="N126" s="74">
        <v>0</v>
      </c>
      <c r="O126" s="74">
        <v>0</v>
      </c>
      <c r="P126" s="74">
        <v>0</v>
      </c>
      <c r="Q126" s="74">
        <v>0</v>
      </c>
      <c r="R126" s="74">
        <v>0</v>
      </c>
      <c r="S126" s="40">
        <f t="shared" si="2"/>
        <v>1621.15</v>
      </c>
      <c r="T126" s="40">
        <f t="shared" si="3"/>
        <v>708.95</v>
      </c>
    </row>
    <row r="127" spans="1:20" s="24" customFormat="1" ht="15">
      <c r="A127" s="72">
        <v>1</v>
      </c>
      <c r="B127" s="72">
        <v>2137</v>
      </c>
      <c r="C127" s="72" t="s">
        <v>117</v>
      </c>
      <c r="D127" s="73">
        <v>35643</v>
      </c>
      <c r="E127" s="72" t="s">
        <v>514</v>
      </c>
      <c r="F127" s="72">
        <v>2024</v>
      </c>
      <c r="G127" s="74">
        <v>4804.01</v>
      </c>
      <c r="H127" s="74">
        <v>2150.33</v>
      </c>
      <c r="I127" s="74" t="s">
        <v>516</v>
      </c>
      <c r="J127" s="74">
        <v>3057.34</v>
      </c>
      <c r="K127" s="74">
        <v>0</v>
      </c>
      <c r="L127" s="74">
        <v>0</v>
      </c>
      <c r="M127" s="74">
        <v>0</v>
      </c>
      <c r="N127" s="74">
        <v>0</v>
      </c>
      <c r="O127" s="74">
        <v>0</v>
      </c>
      <c r="P127" s="74">
        <v>0</v>
      </c>
      <c r="Q127" s="74">
        <v>0</v>
      </c>
      <c r="R127" s="74">
        <v>0</v>
      </c>
      <c r="S127" s="40">
        <f t="shared" si="2"/>
        <v>6954.34</v>
      </c>
      <c r="T127" s="40">
        <f t="shared" si="3"/>
        <v>3057.34</v>
      </c>
    </row>
    <row r="128" spans="1:20" s="24" customFormat="1" ht="15">
      <c r="A128" s="72">
        <v>1</v>
      </c>
      <c r="B128" s="72">
        <v>2140</v>
      </c>
      <c r="C128" s="72" t="s">
        <v>118</v>
      </c>
      <c r="D128" s="73">
        <v>35643</v>
      </c>
      <c r="E128" s="72" t="s">
        <v>514</v>
      </c>
      <c r="F128" s="72">
        <v>2006</v>
      </c>
      <c r="G128" s="74">
        <v>2899.18</v>
      </c>
      <c r="H128" s="74">
        <v>1786.52</v>
      </c>
      <c r="I128" s="74" t="s">
        <v>516</v>
      </c>
      <c r="J128" s="74">
        <v>0</v>
      </c>
      <c r="K128" s="74">
        <v>0</v>
      </c>
      <c r="L128" s="74">
        <v>0</v>
      </c>
      <c r="M128" s="74">
        <v>0</v>
      </c>
      <c r="N128" s="74">
        <v>0</v>
      </c>
      <c r="O128" s="74">
        <v>0</v>
      </c>
      <c r="P128" s="74">
        <v>0</v>
      </c>
      <c r="Q128" s="74">
        <v>0</v>
      </c>
      <c r="R128" s="74">
        <v>0</v>
      </c>
      <c r="S128" s="40">
        <f t="shared" si="2"/>
        <v>4685.7</v>
      </c>
      <c r="T128" s="40">
        <f t="shared" si="3"/>
        <v>0</v>
      </c>
    </row>
    <row r="129" spans="1:20" s="24" customFormat="1" ht="15">
      <c r="A129" s="72">
        <v>1</v>
      </c>
      <c r="B129" s="72">
        <v>2142</v>
      </c>
      <c r="C129" s="72" t="s">
        <v>119</v>
      </c>
      <c r="D129" s="73">
        <v>35765</v>
      </c>
      <c r="E129" s="72" t="s">
        <v>514</v>
      </c>
      <c r="F129" s="72">
        <v>2006</v>
      </c>
      <c r="G129" s="74">
        <v>3523.98</v>
      </c>
      <c r="H129" s="74">
        <v>937.2</v>
      </c>
      <c r="I129" s="74" t="s">
        <v>516</v>
      </c>
      <c r="J129" s="74">
        <v>0</v>
      </c>
      <c r="K129" s="74">
        <v>0</v>
      </c>
      <c r="L129" s="74">
        <v>0</v>
      </c>
      <c r="M129" s="74">
        <v>0</v>
      </c>
      <c r="N129" s="74">
        <v>0</v>
      </c>
      <c r="O129" s="74">
        <v>0</v>
      </c>
      <c r="P129" s="74">
        <v>0</v>
      </c>
      <c r="Q129" s="74">
        <v>0</v>
      </c>
      <c r="R129" s="74">
        <v>0</v>
      </c>
      <c r="S129" s="40">
        <f t="shared" si="2"/>
        <v>4461.18</v>
      </c>
      <c r="T129" s="40">
        <f t="shared" si="3"/>
        <v>0</v>
      </c>
    </row>
    <row r="130" spans="1:20" s="24" customFormat="1" ht="15">
      <c r="A130" s="72">
        <v>1</v>
      </c>
      <c r="B130" s="72">
        <v>2143</v>
      </c>
      <c r="C130" s="72" t="s">
        <v>120</v>
      </c>
      <c r="D130" s="73">
        <v>35765</v>
      </c>
      <c r="E130" s="72" t="s">
        <v>514</v>
      </c>
      <c r="F130" s="72">
        <v>2003</v>
      </c>
      <c r="G130" s="74">
        <v>1621.15</v>
      </c>
      <c r="H130" s="74">
        <v>0</v>
      </c>
      <c r="I130" s="74" t="s">
        <v>516</v>
      </c>
      <c r="J130" s="74">
        <v>0</v>
      </c>
      <c r="K130" s="74">
        <v>0</v>
      </c>
      <c r="L130" s="74">
        <v>0</v>
      </c>
      <c r="M130" s="74">
        <v>0</v>
      </c>
      <c r="N130" s="74">
        <v>0</v>
      </c>
      <c r="O130" s="74">
        <v>0</v>
      </c>
      <c r="P130" s="74">
        <v>0</v>
      </c>
      <c r="Q130" s="74">
        <v>0</v>
      </c>
      <c r="R130" s="74">
        <v>0</v>
      </c>
      <c r="S130" s="40">
        <f t="shared" si="2"/>
        <v>1621.15</v>
      </c>
      <c r="T130" s="40">
        <f t="shared" si="3"/>
        <v>0</v>
      </c>
    </row>
    <row r="131" spans="1:20" s="24" customFormat="1" ht="15">
      <c r="A131" s="72">
        <v>1</v>
      </c>
      <c r="B131" s="72">
        <v>2145</v>
      </c>
      <c r="C131" s="72" t="s">
        <v>121</v>
      </c>
      <c r="D131" s="73">
        <v>35765</v>
      </c>
      <c r="E131" s="72" t="s">
        <v>514</v>
      </c>
      <c r="F131" s="72">
        <v>2003</v>
      </c>
      <c r="G131" s="74">
        <v>2772.72</v>
      </c>
      <c r="H131" s="74">
        <v>0</v>
      </c>
      <c r="I131" s="74" t="s">
        <v>516</v>
      </c>
      <c r="J131" s="74">
        <v>0</v>
      </c>
      <c r="K131" s="74">
        <v>0</v>
      </c>
      <c r="L131" s="74">
        <v>0</v>
      </c>
      <c r="M131" s="74">
        <v>0</v>
      </c>
      <c r="N131" s="74">
        <v>0</v>
      </c>
      <c r="O131" s="74">
        <v>0</v>
      </c>
      <c r="P131" s="74">
        <v>0</v>
      </c>
      <c r="Q131" s="74">
        <v>0</v>
      </c>
      <c r="R131" s="74">
        <v>0</v>
      </c>
      <c r="S131" s="40">
        <f t="shared" si="2"/>
        <v>2772.72</v>
      </c>
      <c r="T131" s="40">
        <f t="shared" si="3"/>
        <v>0</v>
      </c>
    </row>
    <row r="132" spans="1:20" s="24" customFormat="1" ht="15">
      <c r="A132" s="72">
        <v>1</v>
      </c>
      <c r="B132" s="72">
        <v>2146</v>
      </c>
      <c r="C132" s="72" t="s">
        <v>122</v>
      </c>
      <c r="D132" s="73">
        <v>35765</v>
      </c>
      <c r="E132" s="72" t="s">
        <v>514</v>
      </c>
      <c r="F132" s="72">
        <v>2003</v>
      </c>
      <c r="G132" s="74">
        <v>2395.17</v>
      </c>
      <c r="H132" s="74">
        <v>0</v>
      </c>
      <c r="I132" s="74" t="s">
        <v>516</v>
      </c>
      <c r="J132" s="74">
        <v>0</v>
      </c>
      <c r="K132" s="74">
        <v>0</v>
      </c>
      <c r="L132" s="74">
        <v>0</v>
      </c>
      <c r="M132" s="74">
        <v>0</v>
      </c>
      <c r="N132" s="74">
        <v>0</v>
      </c>
      <c r="O132" s="74">
        <v>0</v>
      </c>
      <c r="P132" s="74">
        <v>0</v>
      </c>
      <c r="Q132" s="74">
        <v>0</v>
      </c>
      <c r="R132" s="74">
        <v>0</v>
      </c>
      <c r="S132" s="40">
        <f t="shared" si="2"/>
        <v>2395.17</v>
      </c>
      <c r="T132" s="40">
        <f t="shared" si="3"/>
        <v>0</v>
      </c>
    </row>
    <row r="133" spans="1:20" s="24" customFormat="1" ht="15">
      <c r="A133" s="72">
        <v>1</v>
      </c>
      <c r="B133" s="72">
        <v>2149</v>
      </c>
      <c r="C133" s="72" t="s">
        <v>123</v>
      </c>
      <c r="D133" s="73">
        <v>35765</v>
      </c>
      <c r="E133" s="72" t="s">
        <v>514</v>
      </c>
      <c r="F133" s="72">
        <v>2003</v>
      </c>
      <c r="G133" s="74">
        <v>2395.17</v>
      </c>
      <c r="H133" s="74">
        <v>0</v>
      </c>
      <c r="I133" s="74" t="s">
        <v>516</v>
      </c>
      <c r="J133" s="74">
        <v>0</v>
      </c>
      <c r="K133" s="74">
        <v>0</v>
      </c>
      <c r="L133" s="74">
        <v>0</v>
      </c>
      <c r="M133" s="74">
        <v>0</v>
      </c>
      <c r="N133" s="74">
        <v>0</v>
      </c>
      <c r="O133" s="74">
        <v>0</v>
      </c>
      <c r="P133" s="74">
        <v>0</v>
      </c>
      <c r="Q133" s="74">
        <v>0</v>
      </c>
      <c r="R133" s="74">
        <v>0</v>
      </c>
      <c r="S133" s="40">
        <f t="shared" ref="S133:S196" si="4">G133+H133</f>
        <v>2395.17</v>
      </c>
      <c r="T133" s="40">
        <f t="shared" ref="T133:T196" si="5">SUM(J133:N133)+P133+R133</f>
        <v>0</v>
      </c>
    </row>
    <row r="134" spans="1:20" s="24" customFormat="1" ht="15">
      <c r="A134" s="72">
        <v>14</v>
      </c>
      <c r="B134" s="72">
        <v>2151</v>
      </c>
      <c r="C134" s="72" t="s">
        <v>124</v>
      </c>
      <c r="D134" s="73">
        <v>35765</v>
      </c>
      <c r="E134" s="72" t="s">
        <v>514</v>
      </c>
      <c r="F134" s="72">
        <v>2006</v>
      </c>
      <c r="G134" s="74">
        <v>1614.36</v>
      </c>
      <c r="H134" s="74">
        <v>884.15</v>
      </c>
      <c r="I134" s="74" t="s">
        <v>516</v>
      </c>
      <c r="J134" s="74">
        <v>0</v>
      </c>
      <c r="K134" s="74">
        <v>0</v>
      </c>
      <c r="L134" s="74">
        <v>0</v>
      </c>
      <c r="M134" s="74">
        <v>0</v>
      </c>
      <c r="N134" s="74">
        <v>0</v>
      </c>
      <c r="O134" s="74">
        <v>0</v>
      </c>
      <c r="P134" s="74">
        <v>0</v>
      </c>
      <c r="Q134" s="74">
        <v>0</v>
      </c>
      <c r="R134" s="74">
        <v>0</v>
      </c>
      <c r="S134" s="40">
        <f t="shared" si="4"/>
        <v>2498.5099999999998</v>
      </c>
      <c r="T134" s="40">
        <f t="shared" si="5"/>
        <v>0</v>
      </c>
    </row>
    <row r="135" spans="1:20" s="24" customFormat="1" ht="15">
      <c r="A135" s="72">
        <v>1</v>
      </c>
      <c r="B135" s="72">
        <v>2153</v>
      </c>
      <c r="C135" s="72" t="s">
        <v>125</v>
      </c>
      <c r="D135" s="73">
        <v>35765</v>
      </c>
      <c r="E135" s="72" t="s">
        <v>514</v>
      </c>
      <c r="F135" s="72">
        <v>2003</v>
      </c>
      <c r="G135" s="74">
        <v>2911.36</v>
      </c>
      <c r="H135" s="74">
        <v>0</v>
      </c>
      <c r="I135" s="74" t="s">
        <v>516</v>
      </c>
      <c r="J135" s="74">
        <v>0</v>
      </c>
      <c r="K135" s="74">
        <v>0</v>
      </c>
      <c r="L135" s="74">
        <v>0</v>
      </c>
      <c r="M135" s="74">
        <v>0</v>
      </c>
      <c r="N135" s="74">
        <v>0</v>
      </c>
      <c r="O135" s="74">
        <v>0</v>
      </c>
      <c r="P135" s="74">
        <v>0</v>
      </c>
      <c r="Q135" s="74">
        <v>0</v>
      </c>
      <c r="R135" s="74">
        <v>0</v>
      </c>
      <c r="S135" s="40">
        <f t="shared" si="4"/>
        <v>2911.36</v>
      </c>
      <c r="T135" s="40">
        <f t="shared" si="5"/>
        <v>0</v>
      </c>
    </row>
    <row r="136" spans="1:20" s="24" customFormat="1" ht="15">
      <c r="A136" s="72">
        <v>1</v>
      </c>
      <c r="B136" s="72">
        <v>2156</v>
      </c>
      <c r="C136" s="72" t="s">
        <v>126</v>
      </c>
      <c r="D136" s="73">
        <v>35800</v>
      </c>
      <c r="E136" s="72" t="s">
        <v>514</v>
      </c>
      <c r="F136" s="72">
        <v>2009</v>
      </c>
      <c r="G136" s="74">
        <v>2761.12</v>
      </c>
      <c r="H136" s="74">
        <v>0</v>
      </c>
      <c r="I136" s="74" t="s">
        <v>516</v>
      </c>
      <c r="J136" s="74">
        <v>0</v>
      </c>
      <c r="K136" s="74">
        <v>0</v>
      </c>
      <c r="L136" s="74">
        <v>0</v>
      </c>
      <c r="M136" s="74">
        <v>0</v>
      </c>
      <c r="N136" s="74">
        <v>0</v>
      </c>
      <c r="O136" s="74">
        <v>0</v>
      </c>
      <c r="P136" s="74">
        <v>0</v>
      </c>
      <c r="Q136" s="74">
        <v>0</v>
      </c>
      <c r="R136" s="74">
        <v>0</v>
      </c>
      <c r="S136" s="40">
        <f t="shared" si="4"/>
        <v>2761.12</v>
      </c>
      <c r="T136" s="40">
        <f t="shared" si="5"/>
        <v>0</v>
      </c>
    </row>
    <row r="137" spans="1:20" s="24" customFormat="1" ht="15">
      <c r="A137" s="72">
        <v>1</v>
      </c>
      <c r="B137" s="72">
        <v>2159</v>
      </c>
      <c r="C137" s="72" t="s">
        <v>127</v>
      </c>
      <c r="D137" s="73">
        <v>35836</v>
      </c>
      <c r="E137" s="72" t="s">
        <v>514</v>
      </c>
      <c r="F137" s="72">
        <v>2009</v>
      </c>
      <c r="G137" s="74">
        <v>2761.12</v>
      </c>
      <c r="H137" s="74">
        <v>2405.83</v>
      </c>
      <c r="I137" s="74" t="s">
        <v>516</v>
      </c>
      <c r="J137" s="74">
        <v>0</v>
      </c>
      <c r="K137" s="74">
        <v>0</v>
      </c>
      <c r="L137" s="74">
        <v>0</v>
      </c>
      <c r="M137" s="74">
        <v>0</v>
      </c>
      <c r="N137" s="74">
        <v>0</v>
      </c>
      <c r="O137" s="74">
        <v>0</v>
      </c>
      <c r="P137" s="74">
        <v>0</v>
      </c>
      <c r="Q137" s="74">
        <v>0</v>
      </c>
      <c r="R137" s="74">
        <v>0</v>
      </c>
      <c r="S137" s="40">
        <f t="shared" si="4"/>
        <v>5166.95</v>
      </c>
      <c r="T137" s="40">
        <f t="shared" si="5"/>
        <v>0</v>
      </c>
    </row>
    <row r="138" spans="1:20" s="24" customFormat="1" ht="15">
      <c r="A138" s="72">
        <v>1</v>
      </c>
      <c r="B138" s="72">
        <v>2161</v>
      </c>
      <c r="C138" s="72" t="s">
        <v>128</v>
      </c>
      <c r="D138" s="73">
        <v>35836</v>
      </c>
      <c r="E138" s="72" t="s">
        <v>514</v>
      </c>
      <c r="F138" s="72">
        <v>2006</v>
      </c>
      <c r="G138" s="74">
        <v>2899.18</v>
      </c>
      <c r="H138" s="74">
        <v>937.2</v>
      </c>
      <c r="I138" s="74" t="s">
        <v>516</v>
      </c>
      <c r="J138" s="74">
        <v>0</v>
      </c>
      <c r="K138" s="74">
        <v>0</v>
      </c>
      <c r="L138" s="74">
        <v>0</v>
      </c>
      <c r="M138" s="74">
        <v>0</v>
      </c>
      <c r="N138" s="74">
        <v>0</v>
      </c>
      <c r="O138" s="74">
        <v>0</v>
      </c>
      <c r="P138" s="74">
        <v>0</v>
      </c>
      <c r="Q138" s="74">
        <v>0</v>
      </c>
      <c r="R138" s="74">
        <v>0</v>
      </c>
      <c r="S138" s="40">
        <f t="shared" si="4"/>
        <v>3836.38</v>
      </c>
      <c r="T138" s="40">
        <f t="shared" si="5"/>
        <v>0</v>
      </c>
    </row>
    <row r="139" spans="1:20" s="24" customFormat="1" ht="15">
      <c r="A139" s="72">
        <v>1</v>
      </c>
      <c r="B139" s="72">
        <v>2181</v>
      </c>
      <c r="C139" s="72" t="s">
        <v>129</v>
      </c>
      <c r="D139" s="73">
        <v>36069</v>
      </c>
      <c r="E139" s="72" t="s">
        <v>514</v>
      </c>
      <c r="F139" s="72">
        <v>2035</v>
      </c>
      <c r="G139" s="74">
        <v>7223.83</v>
      </c>
      <c r="H139" s="74">
        <v>2208.61</v>
      </c>
      <c r="I139" s="74" t="s">
        <v>516</v>
      </c>
      <c r="J139" s="74">
        <v>0</v>
      </c>
      <c r="K139" s="74">
        <v>0</v>
      </c>
      <c r="L139" s="74">
        <v>0</v>
      </c>
      <c r="M139" s="74">
        <v>0</v>
      </c>
      <c r="N139" s="74">
        <v>0</v>
      </c>
      <c r="O139" s="74">
        <v>0</v>
      </c>
      <c r="P139" s="74">
        <v>0</v>
      </c>
      <c r="Q139" s="74">
        <v>0</v>
      </c>
      <c r="R139" s="74">
        <v>0</v>
      </c>
      <c r="S139" s="40">
        <f t="shared" si="4"/>
        <v>9432.44</v>
      </c>
      <c r="T139" s="40">
        <f t="shared" si="5"/>
        <v>0</v>
      </c>
    </row>
    <row r="140" spans="1:20" s="24" customFormat="1" ht="15">
      <c r="A140" s="72">
        <v>1</v>
      </c>
      <c r="B140" s="72">
        <v>2330</v>
      </c>
      <c r="C140" s="72" t="s">
        <v>135</v>
      </c>
      <c r="D140" s="73">
        <v>39286</v>
      </c>
      <c r="E140" s="72" t="s">
        <v>514</v>
      </c>
      <c r="F140" s="72">
        <v>2026</v>
      </c>
      <c r="G140" s="74">
        <v>3764.06</v>
      </c>
      <c r="H140" s="74">
        <v>0</v>
      </c>
      <c r="I140" s="74" t="s">
        <v>516</v>
      </c>
      <c r="J140" s="74">
        <v>708.95</v>
      </c>
      <c r="K140" s="74">
        <v>0</v>
      </c>
      <c r="L140" s="74">
        <v>0</v>
      </c>
      <c r="M140" s="74">
        <v>0</v>
      </c>
      <c r="N140" s="74">
        <v>0</v>
      </c>
      <c r="O140" s="74">
        <v>0</v>
      </c>
      <c r="P140" s="74">
        <v>0</v>
      </c>
      <c r="Q140" s="74">
        <v>0</v>
      </c>
      <c r="R140" s="74">
        <v>0</v>
      </c>
      <c r="S140" s="40">
        <f t="shared" si="4"/>
        <v>3764.06</v>
      </c>
      <c r="T140" s="40">
        <f t="shared" si="5"/>
        <v>708.95</v>
      </c>
    </row>
    <row r="141" spans="1:20" s="24" customFormat="1" ht="15">
      <c r="A141" s="72">
        <v>1</v>
      </c>
      <c r="B141" s="72">
        <v>2337</v>
      </c>
      <c r="C141" s="72" t="s">
        <v>136</v>
      </c>
      <c r="D141" s="73">
        <v>39302</v>
      </c>
      <c r="E141" s="72" t="s">
        <v>514</v>
      </c>
      <c r="F141" s="72">
        <v>2035</v>
      </c>
      <c r="G141" s="74">
        <v>4656.5600000000004</v>
      </c>
      <c r="H141" s="74">
        <v>0</v>
      </c>
      <c r="I141" s="74" t="s">
        <v>516</v>
      </c>
      <c r="J141" s="74">
        <v>0</v>
      </c>
      <c r="K141" s="74">
        <v>0</v>
      </c>
      <c r="L141" s="74">
        <v>0</v>
      </c>
      <c r="M141" s="74">
        <v>0</v>
      </c>
      <c r="N141" s="74">
        <v>0</v>
      </c>
      <c r="O141" s="74">
        <v>0</v>
      </c>
      <c r="P141" s="74">
        <v>0</v>
      </c>
      <c r="Q141" s="74">
        <v>0</v>
      </c>
      <c r="R141" s="74">
        <v>0</v>
      </c>
      <c r="S141" s="40">
        <f t="shared" si="4"/>
        <v>4656.5600000000004</v>
      </c>
      <c r="T141" s="40">
        <f t="shared" si="5"/>
        <v>0</v>
      </c>
    </row>
    <row r="142" spans="1:20" s="24" customFormat="1" ht="15">
      <c r="A142" s="72">
        <v>1</v>
      </c>
      <c r="B142" s="72">
        <v>2339</v>
      </c>
      <c r="C142" s="72" t="s">
        <v>137</v>
      </c>
      <c r="D142" s="73">
        <v>39302</v>
      </c>
      <c r="E142" s="72" t="s">
        <v>514</v>
      </c>
      <c r="F142" s="72">
        <v>2035</v>
      </c>
      <c r="G142" s="74">
        <v>4656.5600000000004</v>
      </c>
      <c r="H142" s="74">
        <v>3051.41</v>
      </c>
      <c r="I142" s="74" t="s">
        <v>516</v>
      </c>
      <c r="J142" s="74">
        <v>0</v>
      </c>
      <c r="K142" s="74">
        <v>0</v>
      </c>
      <c r="L142" s="74">
        <v>0</v>
      </c>
      <c r="M142" s="74">
        <v>0</v>
      </c>
      <c r="N142" s="74">
        <v>0</v>
      </c>
      <c r="O142" s="74">
        <v>0</v>
      </c>
      <c r="P142" s="74">
        <v>0</v>
      </c>
      <c r="Q142" s="74">
        <v>0</v>
      </c>
      <c r="R142" s="74">
        <v>0</v>
      </c>
      <c r="S142" s="40">
        <f t="shared" si="4"/>
        <v>7707.97</v>
      </c>
      <c r="T142" s="40">
        <f t="shared" si="5"/>
        <v>0</v>
      </c>
    </row>
    <row r="143" spans="1:20" s="24" customFormat="1" ht="15">
      <c r="A143" s="72">
        <v>1</v>
      </c>
      <c r="B143" s="72">
        <v>2342</v>
      </c>
      <c r="C143" s="72" t="s">
        <v>138</v>
      </c>
      <c r="D143" s="73">
        <v>39302</v>
      </c>
      <c r="E143" s="72" t="s">
        <v>514</v>
      </c>
      <c r="F143" s="72">
        <v>2035</v>
      </c>
      <c r="G143" s="74">
        <v>4656.5600000000004</v>
      </c>
      <c r="H143" s="74">
        <v>0</v>
      </c>
      <c r="I143" s="74" t="s">
        <v>516</v>
      </c>
      <c r="J143" s="74">
        <v>1993.92</v>
      </c>
      <c r="K143" s="74">
        <v>0</v>
      </c>
      <c r="L143" s="74">
        <v>0</v>
      </c>
      <c r="M143" s="74">
        <v>0</v>
      </c>
      <c r="N143" s="74">
        <v>0</v>
      </c>
      <c r="O143" s="74">
        <v>0</v>
      </c>
      <c r="P143" s="74">
        <v>0</v>
      </c>
      <c r="Q143" s="74">
        <v>0</v>
      </c>
      <c r="R143" s="74">
        <v>0</v>
      </c>
      <c r="S143" s="40">
        <f t="shared" si="4"/>
        <v>4656.5600000000004</v>
      </c>
      <c r="T143" s="40">
        <f t="shared" si="5"/>
        <v>1993.92</v>
      </c>
    </row>
    <row r="144" spans="1:20" s="24" customFormat="1" ht="15">
      <c r="A144" s="72">
        <v>1</v>
      </c>
      <c r="B144" s="72">
        <v>2343</v>
      </c>
      <c r="C144" s="72" t="s">
        <v>139</v>
      </c>
      <c r="D144" s="73">
        <v>39302</v>
      </c>
      <c r="E144" s="72" t="s">
        <v>514</v>
      </c>
      <c r="F144" s="72">
        <v>2035</v>
      </c>
      <c r="G144" s="74">
        <v>4656.5600000000004</v>
      </c>
      <c r="H144" s="74">
        <v>3051.41</v>
      </c>
      <c r="I144" s="74" t="s">
        <v>516</v>
      </c>
      <c r="J144" s="74">
        <v>0</v>
      </c>
      <c r="K144" s="74">
        <v>0</v>
      </c>
      <c r="L144" s="74">
        <v>0</v>
      </c>
      <c r="M144" s="74">
        <v>0</v>
      </c>
      <c r="N144" s="74">
        <v>0</v>
      </c>
      <c r="O144" s="74">
        <v>0</v>
      </c>
      <c r="P144" s="74">
        <v>0</v>
      </c>
      <c r="Q144" s="74">
        <v>0</v>
      </c>
      <c r="R144" s="74">
        <v>0</v>
      </c>
      <c r="S144" s="40">
        <f t="shared" si="4"/>
        <v>7707.97</v>
      </c>
      <c r="T144" s="40">
        <f t="shared" si="5"/>
        <v>0</v>
      </c>
    </row>
    <row r="145" spans="1:20" s="24" customFormat="1" ht="15">
      <c r="A145" s="72">
        <v>1</v>
      </c>
      <c r="B145" s="72">
        <v>2344</v>
      </c>
      <c r="C145" s="72" t="s">
        <v>140</v>
      </c>
      <c r="D145" s="73">
        <v>39302</v>
      </c>
      <c r="E145" s="72" t="s">
        <v>514</v>
      </c>
      <c r="F145" s="72">
        <v>2036</v>
      </c>
      <c r="G145" s="74">
        <v>4656.5600000000004</v>
      </c>
      <c r="H145" s="74">
        <v>0</v>
      </c>
      <c r="I145" s="74" t="s">
        <v>516</v>
      </c>
      <c r="J145" s="74">
        <v>5739.47</v>
      </c>
      <c r="K145" s="74">
        <v>0</v>
      </c>
      <c r="L145" s="74">
        <v>0</v>
      </c>
      <c r="M145" s="74">
        <v>0</v>
      </c>
      <c r="N145" s="74">
        <v>0</v>
      </c>
      <c r="O145" s="74">
        <v>0</v>
      </c>
      <c r="P145" s="74">
        <v>0</v>
      </c>
      <c r="Q145" s="74">
        <v>0</v>
      </c>
      <c r="R145" s="74">
        <v>0</v>
      </c>
      <c r="S145" s="40">
        <f t="shared" si="4"/>
        <v>4656.5600000000004</v>
      </c>
      <c r="T145" s="40">
        <f t="shared" si="5"/>
        <v>5739.47</v>
      </c>
    </row>
    <row r="146" spans="1:20" s="24" customFormat="1" ht="15">
      <c r="A146" s="72">
        <v>1</v>
      </c>
      <c r="B146" s="72">
        <v>2351</v>
      </c>
      <c r="C146" s="72" t="s">
        <v>141</v>
      </c>
      <c r="D146" s="73">
        <v>39310</v>
      </c>
      <c r="E146" s="72" t="s">
        <v>514</v>
      </c>
      <c r="F146" s="72">
        <v>2003</v>
      </c>
      <c r="G146" s="74">
        <v>1333.73</v>
      </c>
      <c r="H146" s="74">
        <v>0</v>
      </c>
      <c r="I146" s="74" t="s">
        <v>516</v>
      </c>
      <c r="J146" s="74">
        <v>0</v>
      </c>
      <c r="K146" s="74">
        <v>0</v>
      </c>
      <c r="L146" s="74">
        <v>0</v>
      </c>
      <c r="M146" s="74">
        <v>0</v>
      </c>
      <c r="N146" s="74">
        <v>0</v>
      </c>
      <c r="O146" s="74">
        <v>0</v>
      </c>
      <c r="P146" s="74">
        <v>0</v>
      </c>
      <c r="Q146" s="74">
        <v>0</v>
      </c>
      <c r="R146" s="74">
        <v>0</v>
      </c>
      <c r="S146" s="40">
        <f t="shared" si="4"/>
        <v>1333.73</v>
      </c>
      <c r="T146" s="40">
        <f t="shared" si="5"/>
        <v>0</v>
      </c>
    </row>
    <row r="147" spans="1:20" s="24" customFormat="1" ht="15">
      <c r="A147" s="72">
        <v>1</v>
      </c>
      <c r="B147" s="72">
        <v>2363</v>
      </c>
      <c r="C147" s="72" t="s">
        <v>142</v>
      </c>
      <c r="D147" s="73">
        <v>39310</v>
      </c>
      <c r="E147" s="72" t="s">
        <v>514</v>
      </c>
      <c r="F147" s="72">
        <v>2043</v>
      </c>
      <c r="G147" s="74">
        <v>1470.45</v>
      </c>
      <c r="H147" s="74">
        <v>0</v>
      </c>
      <c r="I147" s="74" t="s">
        <v>516</v>
      </c>
      <c r="J147" s="74">
        <v>0</v>
      </c>
      <c r="K147" s="74">
        <v>0</v>
      </c>
      <c r="L147" s="74">
        <v>0</v>
      </c>
      <c r="M147" s="74">
        <v>0</v>
      </c>
      <c r="N147" s="74">
        <v>0</v>
      </c>
      <c r="O147" s="74">
        <v>0</v>
      </c>
      <c r="P147" s="74">
        <v>0</v>
      </c>
      <c r="Q147" s="74">
        <v>0</v>
      </c>
      <c r="R147" s="74">
        <v>0</v>
      </c>
      <c r="S147" s="40">
        <f t="shared" si="4"/>
        <v>1470.45</v>
      </c>
      <c r="T147" s="40">
        <f t="shared" si="5"/>
        <v>0</v>
      </c>
    </row>
    <row r="148" spans="1:20" s="24" customFormat="1" ht="15">
      <c r="A148" s="72">
        <v>1</v>
      </c>
      <c r="B148" s="72">
        <v>2367</v>
      </c>
      <c r="C148" s="72" t="s">
        <v>143</v>
      </c>
      <c r="D148" s="73">
        <v>39310</v>
      </c>
      <c r="E148" s="72" t="s">
        <v>514</v>
      </c>
      <c r="F148" s="72">
        <v>2018</v>
      </c>
      <c r="G148" s="74">
        <v>1537.47</v>
      </c>
      <c r="H148" s="74">
        <v>0</v>
      </c>
      <c r="I148" s="74" t="s">
        <v>516</v>
      </c>
      <c r="J148" s="74">
        <v>0</v>
      </c>
      <c r="K148" s="74">
        <v>0</v>
      </c>
      <c r="L148" s="74">
        <v>0</v>
      </c>
      <c r="M148" s="74">
        <v>0</v>
      </c>
      <c r="N148" s="74">
        <v>0</v>
      </c>
      <c r="O148" s="74">
        <v>0</v>
      </c>
      <c r="P148" s="74">
        <v>0</v>
      </c>
      <c r="Q148" s="74">
        <v>0</v>
      </c>
      <c r="R148" s="74">
        <v>0</v>
      </c>
      <c r="S148" s="40">
        <f t="shared" si="4"/>
        <v>1537.47</v>
      </c>
      <c r="T148" s="40">
        <f t="shared" si="5"/>
        <v>0</v>
      </c>
    </row>
    <row r="149" spans="1:20" s="24" customFormat="1" ht="15">
      <c r="A149" s="72">
        <v>1</v>
      </c>
      <c r="B149" s="72">
        <v>2371</v>
      </c>
      <c r="C149" s="72" t="s">
        <v>144</v>
      </c>
      <c r="D149" s="73">
        <v>39310</v>
      </c>
      <c r="E149" s="72" t="s">
        <v>514</v>
      </c>
      <c r="F149" s="72">
        <v>2019</v>
      </c>
      <c r="G149" s="74">
        <v>1962.27</v>
      </c>
      <c r="H149" s="74">
        <v>0</v>
      </c>
      <c r="I149" s="74" t="s">
        <v>516</v>
      </c>
      <c r="J149" s="74">
        <v>0</v>
      </c>
      <c r="K149" s="74">
        <v>0</v>
      </c>
      <c r="L149" s="74">
        <v>0</v>
      </c>
      <c r="M149" s="74">
        <v>0</v>
      </c>
      <c r="N149" s="74">
        <v>0</v>
      </c>
      <c r="O149" s="74">
        <v>0</v>
      </c>
      <c r="P149" s="74">
        <v>0</v>
      </c>
      <c r="Q149" s="74">
        <v>0</v>
      </c>
      <c r="R149" s="74">
        <v>0</v>
      </c>
      <c r="S149" s="40">
        <f t="shared" si="4"/>
        <v>1962.27</v>
      </c>
      <c r="T149" s="40">
        <f t="shared" si="5"/>
        <v>0</v>
      </c>
    </row>
    <row r="150" spans="1:20" s="24" customFormat="1" ht="15">
      <c r="A150" s="72">
        <v>1</v>
      </c>
      <c r="B150" s="72">
        <v>2382</v>
      </c>
      <c r="C150" s="72" t="s">
        <v>145</v>
      </c>
      <c r="D150" s="73">
        <v>39342</v>
      </c>
      <c r="E150" s="72" t="s">
        <v>514</v>
      </c>
      <c r="F150" s="72">
        <v>2035</v>
      </c>
      <c r="G150" s="74">
        <v>4656.5600000000004</v>
      </c>
      <c r="H150" s="74">
        <v>0</v>
      </c>
      <c r="I150" s="74" t="s">
        <v>516</v>
      </c>
      <c r="J150" s="74">
        <v>5739.47</v>
      </c>
      <c r="K150" s="74">
        <v>0</v>
      </c>
      <c r="L150" s="74">
        <v>0</v>
      </c>
      <c r="M150" s="74">
        <v>0</v>
      </c>
      <c r="N150" s="74">
        <v>0</v>
      </c>
      <c r="O150" s="74">
        <v>0</v>
      </c>
      <c r="P150" s="74">
        <v>0</v>
      </c>
      <c r="Q150" s="74">
        <v>0</v>
      </c>
      <c r="R150" s="74">
        <v>0</v>
      </c>
      <c r="S150" s="40">
        <f t="shared" si="4"/>
        <v>4656.5600000000004</v>
      </c>
      <c r="T150" s="40">
        <f t="shared" si="5"/>
        <v>5739.47</v>
      </c>
    </row>
    <row r="151" spans="1:20" s="24" customFormat="1" ht="15">
      <c r="A151" s="72">
        <v>1</v>
      </c>
      <c r="B151" s="72">
        <v>2384</v>
      </c>
      <c r="C151" s="72" t="s">
        <v>146</v>
      </c>
      <c r="D151" s="73">
        <v>39342</v>
      </c>
      <c r="E151" s="72" t="s">
        <v>514</v>
      </c>
      <c r="F151" s="72">
        <v>2018</v>
      </c>
      <c r="G151" s="74">
        <v>1537.47</v>
      </c>
      <c r="H151" s="74">
        <v>0</v>
      </c>
      <c r="I151" s="74" t="s">
        <v>516</v>
      </c>
      <c r="J151" s="74">
        <v>0</v>
      </c>
      <c r="K151" s="74">
        <v>0</v>
      </c>
      <c r="L151" s="74">
        <v>0</v>
      </c>
      <c r="M151" s="74">
        <v>0</v>
      </c>
      <c r="N151" s="74">
        <v>0</v>
      </c>
      <c r="O151" s="74">
        <v>0</v>
      </c>
      <c r="P151" s="74">
        <v>0</v>
      </c>
      <c r="Q151" s="74">
        <v>0</v>
      </c>
      <c r="R151" s="74">
        <v>0</v>
      </c>
      <c r="S151" s="40">
        <f t="shared" si="4"/>
        <v>1537.47</v>
      </c>
      <c r="T151" s="40">
        <f t="shared" si="5"/>
        <v>0</v>
      </c>
    </row>
    <row r="152" spans="1:20" s="24" customFormat="1" ht="15">
      <c r="A152" s="72">
        <v>1</v>
      </c>
      <c r="B152" s="72">
        <v>2392</v>
      </c>
      <c r="C152" s="72" t="s">
        <v>147</v>
      </c>
      <c r="D152" s="73">
        <v>39342</v>
      </c>
      <c r="E152" s="72" t="s">
        <v>514</v>
      </c>
      <c r="F152" s="72">
        <v>2021</v>
      </c>
      <c r="G152" s="74">
        <v>1537.47</v>
      </c>
      <c r="H152" s="74">
        <v>0</v>
      </c>
      <c r="I152" s="74" t="s">
        <v>516</v>
      </c>
      <c r="J152" s="74">
        <v>1993.92</v>
      </c>
      <c r="K152" s="74">
        <v>0</v>
      </c>
      <c r="L152" s="74">
        <v>0</v>
      </c>
      <c r="M152" s="74">
        <v>0</v>
      </c>
      <c r="N152" s="74">
        <v>0</v>
      </c>
      <c r="O152" s="74">
        <v>0</v>
      </c>
      <c r="P152" s="74">
        <v>0</v>
      </c>
      <c r="Q152" s="74">
        <v>0</v>
      </c>
      <c r="R152" s="74">
        <v>0</v>
      </c>
      <c r="S152" s="40">
        <f t="shared" si="4"/>
        <v>1537.47</v>
      </c>
      <c r="T152" s="40">
        <f t="shared" si="5"/>
        <v>1993.92</v>
      </c>
    </row>
    <row r="153" spans="1:20" s="24" customFormat="1" ht="15">
      <c r="A153" s="72">
        <v>1</v>
      </c>
      <c r="B153" s="72">
        <v>2403</v>
      </c>
      <c r="C153" s="72" t="s">
        <v>148</v>
      </c>
      <c r="D153" s="73">
        <v>39349</v>
      </c>
      <c r="E153" s="72" t="s">
        <v>514</v>
      </c>
      <c r="F153" s="72">
        <v>2003</v>
      </c>
      <c r="G153" s="74">
        <v>1543.95</v>
      </c>
      <c r="H153" s="74">
        <v>0</v>
      </c>
      <c r="I153" s="74" t="s">
        <v>516</v>
      </c>
      <c r="J153" s="74">
        <v>0</v>
      </c>
      <c r="K153" s="74">
        <v>0</v>
      </c>
      <c r="L153" s="74">
        <v>0</v>
      </c>
      <c r="M153" s="74">
        <v>0</v>
      </c>
      <c r="N153" s="74">
        <v>0</v>
      </c>
      <c r="O153" s="74">
        <v>0</v>
      </c>
      <c r="P153" s="74">
        <v>0</v>
      </c>
      <c r="Q153" s="74">
        <v>0</v>
      </c>
      <c r="R153" s="74">
        <v>0</v>
      </c>
      <c r="S153" s="40">
        <f t="shared" si="4"/>
        <v>1543.95</v>
      </c>
      <c r="T153" s="40">
        <f t="shared" si="5"/>
        <v>0</v>
      </c>
    </row>
    <row r="154" spans="1:20" s="24" customFormat="1" ht="15">
      <c r="A154" s="72">
        <v>1</v>
      </c>
      <c r="B154" s="72">
        <v>2406</v>
      </c>
      <c r="C154" s="72" t="s">
        <v>149</v>
      </c>
      <c r="D154" s="73">
        <v>39349</v>
      </c>
      <c r="E154" s="72" t="s">
        <v>514</v>
      </c>
      <c r="F154" s="72">
        <v>2003</v>
      </c>
      <c r="G154" s="74">
        <v>1209.72</v>
      </c>
      <c r="H154" s="74">
        <v>0</v>
      </c>
      <c r="I154" s="74" t="s">
        <v>516</v>
      </c>
      <c r="J154" s="74">
        <v>0</v>
      </c>
      <c r="K154" s="74">
        <v>0</v>
      </c>
      <c r="L154" s="74">
        <v>0</v>
      </c>
      <c r="M154" s="74">
        <v>0</v>
      </c>
      <c r="N154" s="74">
        <v>0</v>
      </c>
      <c r="O154" s="74">
        <v>0</v>
      </c>
      <c r="P154" s="74">
        <v>0</v>
      </c>
      <c r="Q154" s="74">
        <v>0</v>
      </c>
      <c r="R154" s="74">
        <v>0</v>
      </c>
      <c r="S154" s="40">
        <f t="shared" si="4"/>
        <v>1209.72</v>
      </c>
      <c r="T154" s="40">
        <f t="shared" si="5"/>
        <v>0</v>
      </c>
    </row>
    <row r="155" spans="1:20" s="24" customFormat="1" ht="15">
      <c r="A155" s="72">
        <v>1</v>
      </c>
      <c r="B155" s="72">
        <v>2414</v>
      </c>
      <c r="C155" s="72" t="s">
        <v>150</v>
      </c>
      <c r="D155" s="73">
        <v>39349</v>
      </c>
      <c r="E155" s="72" t="s">
        <v>514</v>
      </c>
      <c r="F155" s="72">
        <v>2003</v>
      </c>
      <c r="G155" s="74">
        <v>1097.25</v>
      </c>
      <c r="H155" s="74">
        <v>0</v>
      </c>
      <c r="I155" s="74" t="s">
        <v>516</v>
      </c>
      <c r="J155" s="74">
        <v>0</v>
      </c>
      <c r="K155" s="74">
        <v>0</v>
      </c>
      <c r="L155" s="74">
        <v>0</v>
      </c>
      <c r="M155" s="74">
        <v>0</v>
      </c>
      <c r="N155" s="74">
        <v>0</v>
      </c>
      <c r="O155" s="74">
        <v>0</v>
      </c>
      <c r="P155" s="74">
        <v>0</v>
      </c>
      <c r="Q155" s="74">
        <v>0</v>
      </c>
      <c r="R155" s="74">
        <v>0</v>
      </c>
      <c r="S155" s="40">
        <f t="shared" si="4"/>
        <v>1097.25</v>
      </c>
      <c r="T155" s="40">
        <f t="shared" si="5"/>
        <v>0</v>
      </c>
    </row>
    <row r="156" spans="1:20" s="24" customFormat="1" ht="15">
      <c r="A156" s="72">
        <v>1</v>
      </c>
      <c r="B156" s="72">
        <v>2415</v>
      </c>
      <c r="C156" s="72" t="s">
        <v>151</v>
      </c>
      <c r="D156" s="73">
        <v>39349</v>
      </c>
      <c r="E156" s="72" t="s">
        <v>514</v>
      </c>
      <c r="F156" s="72">
        <v>2035</v>
      </c>
      <c r="G156" s="74">
        <v>4656.5600000000004</v>
      </c>
      <c r="H156" s="74">
        <v>0</v>
      </c>
      <c r="I156" s="74" t="s">
        <v>516</v>
      </c>
      <c r="J156" s="74">
        <v>5739.47</v>
      </c>
      <c r="K156" s="74">
        <v>0</v>
      </c>
      <c r="L156" s="74">
        <v>0</v>
      </c>
      <c r="M156" s="74">
        <v>0</v>
      </c>
      <c r="N156" s="74">
        <v>0</v>
      </c>
      <c r="O156" s="74">
        <v>0</v>
      </c>
      <c r="P156" s="74">
        <v>0</v>
      </c>
      <c r="Q156" s="74">
        <v>0</v>
      </c>
      <c r="R156" s="74">
        <v>0</v>
      </c>
      <c r="S156" s="40">
        <f t="shared" si="4"/>
        <v>4656.5600000000004</v>
      </c>
      <c r="T156" s="40">
        <f t="shared" si="5"/>
        <v>5739.47</v>
      </c>
    </row>
    <row r="157" spans="1:20" s="24" customFormat="1" ht="15">
      <c r="A157" s="72">
        <v>1</v>
      </c>
      <c r="B157" s="72">
        <v>2417</v>
      </c>
      <c r="C157" s="72" t="s">
        <v>152</v>
      </c>
      <c r="D157" s="73">
        <v>39349</v>
      </c>
      <c r="E157" s="72" t="s">
        <v>514</v>
      </c>
      <c r="F157" s="72">
        <v>2003</v>
      </c>
      <c r="G157" s="74">
        <v>1333.73</v>
      </c>
      <c r="H157" s="74">
        <v>0</v>
      </c>
      <c r="I157" s="74" t="s">
        <v>516</v>
      </c>
      <c r="J157" s="74">
        <v>0</v>
      </c>
      <c r="K157" s="74">
        <v>0</v>
      </c>
      <c r="L157" s="74">
        <v>0</v>
      </c>
      <c r="M157" s="74">
        <v>0</v>
      </c>
      <c r="N157" s="74">
        <v>0</v>
      </c>
      <c r="O157" s="74">
        <v>0</v>
      </c>
      <c r="P157" s="74">
        <v>0</v>
      </c>
      <c r="Q157" s="74">
        <v>0</v>
      </c>
      <c r="R157" s="74">
        <v>0</v>
      </c>
      <c r="S157" s="40">
        <f t="shared" si="4"/>
        <v>1333.73</v>
      </c>
      <c r="T157" s="40">
        <f t="shared" si="5"/>
        <v>0</v>
      </c>
    </row>
    <row r="158" spans="1:20" s="24" customFormat="1" ht="15">
      <c r="A158" s="72">
        <v>1</v>
      </c>
      <c r="B158" s="72">
        <v>2420</v>
      </c>
      <c r="C158" s="72" t="s">
        <v>153</v>
      </c>
      <c r="D158" s="73">
        <v>39356</v>
      </c>
      <c r="E158" s="72" t="s">
        <v>514</v>
      </c>
      <c r="F158" s="72">
        <v>2035</v>
      </c>
      <c r="G158" s="74">
        <v>4656.5600000000004</v>
      </c>
      <c r="H158" s="74">
        <v>0</v>
      </c>
      <c r="I158" s="74" t="s">
        <v>516</v>
      </c>
      <c r="J158" s="74">
        <v>5739.47</v>
      </c>
      <c r="K158" s="74">
        <v>0</v>
      </c>
      <c r="L158" s="74">
        <v>0</v>
      </c>
      <c r="M158" s="74">
        <v>0</v>
      </c>
      <c r="N158" s="74">
        <v>0</v>
      </c>
      <c r="O158" s="74">
        <v>0</v>
      </c>
      <c r="P158" s="74">
        <v>0</v>
      </c>
      <c r="Q158" s="74">
        <v>0</v>
      </c>
      <c r="R158" s="74">
        <v>0</v>
      </c>
      <c r="S158" s="40">
        <f t="shared" si="4"/>
        <v>4656.5600000000004</v>
      </c>
      <c r="T158" s="40">
        <f t="shared" si="5"/>
        <v>5739.47</v>
      </c>
    </row>
    <row r="159" spans="1:20" s="24" customFormat="1" ht="15">
      <c r="A159" s="72">
        <v>1</v>
      </c>
      <c r="B159" s="72">
        <v>2421</v>
      </c>
      <c r="C159" s="72" t="s">
        <v>154</v>
      </c>
      <c r="D159" s="73">
        <v>39370</v>
      </c>
      <c r="E159" s="72" t="s">
        <v>514</v>
      </c>
      <c r="F159" s="72">
        <v>2029</v>
      </c>
      <c r="G159" s="74">
        <v>2949.24</v>
      </c>
      <c r="H159" s="74">
        <v>0</v>
      </c>
      <c r="I159" s="74" t="s">
        <v>516</v>
      </c>
      <c r="J159" s="74">
        <v>1993.92</v>
      </c>
      <c r="K159" s="74">
        <v>0</v>
      </c>
      <c r="L159" s="74">
        <v>0</v>
      </c>
      <c r="M159" s="74">
        <v>0</v>
      </c>
      <c r="N159" s="74">
        <v>0</v>
      </c>
      <c r="O159" s="74">
        <v>0</v>
      </c>
      <c r="P159" s="74">
        <v>0</v>
      </c>
      <c r="Q159" s="74">
        <v>0</v>
      </c>
      <c r="R159" s="74">
        <v>0</v>
      </c>
      <c r="S159" s="40">
        <f t="shared" si="4"/>
        <v>2949.24</v>
      </c>
      <c r="T159" s="40">
        <f t="shared" si="5"/>
        <v>1993.92</v>
      </c>
    </row>
    <row r="160" spans="1:20" s="24" customFormat="1" ht="15">
      <c r="A160" s="72">
        <v>1</v>
      </c>
      <c r="B160" s="72">
        <v>2437</v>
      </c>
      <c r="C160" s="72" t="s">
        <v>155</v>
      </c>
      <c r="D160" s="73">
        <v>39371</v>
      </c>
      <c r="E160" s="72" t="s">
        <v>514</v>
      </c>
      <c r="F160" s="72">
        <v>2018</v>
      </c>
      <c r="G160" s="74">
        <v>1537.47</v>
      </c>
      <c r="H160" s="74">
        <v>0</v>
      </c>
      <c r="I160" s="74" t="s">
        <v>516</v>
      </c>
      <c r="J160" s="74">
        <v>0</v>
      </c>
      <c r="K160" s="74">
        <v>0</v>
      </c>
      <c r="L160" s="74">
        <v>0</v>
      </c>
      <c r="M160" s="74">
        <v>0</v>
      </c>
      <c r="N160" s="74">
        <v>0</v>
      </c>
      <c r="O160" s="74">
        <v>0</v>
      </c>
      <c r="P160" s="74">
        <v>0</v>
      </c>
      <c r="Q160" s="74">
        <v>0</v>
      </c>
      <c r="R160" s="74">
        <v>0</v>
      </c>
      <c r="S160" s="40">
        <f t="shared" si="4"/>
        <v>1537.47</v>
      </c>
      <c r="T160" s="40">
        <f t="shared" si="5"/>
        <v>0</v>
      </c>
    </row>
    <row r="161" spans="1:20" s="24" customFormat="1" ht="15">
      <c r="A161" s="72">
        <v>1</v>
      </c>
      <c r="B161" s="72">
        <v>2440</v>
      </c>
      <c r="C161" s="72" t="s">
        <v>156</v>
      </c>
      <c r="D161" s="73">
        <v>39371</v>
      </c>
      <c r="E161" s="72" t="s">
        <v>514</v>
      </c>
      <c r="F161" s="72">
        <v>2003</v>
      </c>
      <c r="G161" s="74">
        <v>1333.73</v>
      </c>
      <c r="H161" s="74">
        <v>0</v>
      </c>
      <c r="I161" s="74" t="s">
        <v>516</v>
      </c>
      <c r="J161" s="74">
        <v>1107.73</v>
      </c>
      <c r="K161" s="74">
        <v>0</v>
      </c>
      <c r="L161" s="74">
        <v>0</v>
      </c>
      <c r="M161" s="74">
        <v>0</v>
      </c>
      <c r="N161" s="74">
        <v>0</v>
      </c>
      <c r="O161" s="74">
        <v>0</v>
      </c>
      <c r="P161" s="74">
        <v>0</v>
      </c>
      <c r="Q161" s="74">
        <v>0</v>
      </c>
      <c r="R161" s="74">
        <v>0</v>
      </c>
      <c r="S161" s="40">
        <f t="shared" si="4"/>
        <v>1333.73</v>
      </c>
      <c r="T161" s="40">
        <f t="shared" si="5"/>
        <v>1107.73</v>
      </c>
    </row>
    <row r="162" spans="1:20" s="24" customFormat="1" ht="15">
      <c r="A162" s="72">
        <v>1</v>
      </c>
      <c r="B162" s="72">
        <v>2441</v>
      </c>
      <c r="C162" s="72" t="s">
        <v>157</v>
      </c>
      <c r="D162" s="73">
        <v>39371</v>
      </c>
      <c r="E162" s="72" t="s">
        <v>514</v>
      </c>
      <c r="F162" s="72">
        <v>2043</v>
      </c>
      <c r="G162" s="74">
        <v>1470.45</v>
      </c>
      <c r="H162" s="74">
        <v>0</v>
      </c>
      <c r="I162" s="74" t="s">
        <v>516</v>
      </c>
      <c r="J162" s="74">
        <v>0</v>
      </c>
      <c r="K162" s="74">
        <v>0</v>
      </c>
      <c r="L162" s="74">
        <v>0</v>
      </c>
      <c r="M162" s="74">
        <v>0</v>
      </c>
      <c r="N162" s="74">
        <v>0</v>
      </c>
      <c r="O162" s="74">
        <v>0</v>
      </c>
      <c r="P162" s="74">
        <v>0</v>
      </c>
      <c r="Q162" s="74">
        <v>0</v>
      </c>
      <c r="R162" s="74">
        <v>0</v>
      </c>
      <c r="S162" s="40">
        <f t="shared" si="4"/>
        <v>1470.45</v>
      </c>
      <c r="T162" s="40">
        <f t="shared" si="5"/>
        <v>0</v>
      </c>
    </row>
    <row r="163" spans="1:20" s="24" customFormat="1" ht="15">
      <c r="A163" s="72">
        <v>1</v>
      </c>
      <c r="B163" s="72">
        <v>2443</v>
      </c>
      <c r="C163" s="72" t="s">
        <v>158</v>
      </c>
      <c r="D163" s="73">
        <v>39371</v>
      </c>
      <c r="E163" s="72" t="s">
        <v>514</v>
      </c>
      <c r="F163" s="72">
        <v>2003</v>
      </c>
      <c r="G163" s="74">
        <v>1333.73</v>
      </c>
      <c r="H163" s="74">
        <v>0</v>
      </c>
      <c r="I163" s="74" t="s">
        <v>516</v>
      </c>
      <c r="J163" s="74">
        <v>0</v>
      </c>
      <c r="K163" s="74">
        <v>0</v>
      </c>
      <c r="L163" s="74">
        <v>0</v>
      </c>
      <c r="M163" s="74">
        <v>0</v>
      </c>
      <c r="N163" s="74">
        <v>0</v>
      </c>
      <c r="O163" s="74">
        <v>0</v>
      </c>
      <c r="P163" s="74">
        <v>0</v>
      </c>
      <c r="Q163" s="74">
        <v>0</v>
      </c>
      <c r="R163" s="74">
        <v>0</v>
      </c>
      <c r="S163" s="40">
        <f t="shared" si="4"/>
        <v>1333.73</v>
      </c>
      <c r="T163" s="40">
        <f t="shared" si="5"/>
        <v>0</v>
      </c>
    </row>
    <row r="164" spans="1:20" s="24" customFormat="1" ht="15">
      <c r="A164" s="72">
        <v>1</v>
      </c>
      <c r="B164" s="72">
        <v>2448</v>
      </c>
      <c r="C164" s="72" t="s">
        <v>159</v>
      </c>
      <c r="D164" s="73">
        <v>39371</v>
      </c>
      <c r="E164" s="72" t="s">
        <v>514</v>
      </c>
      <c r="F164" s="72">
        <v>2003</v>
      </c>
      <c r="G164" s="74">
        <v>1333.73</v>
      </c>
      <c r="H164" s="74">
        <v>0</v>
      </c>
      <c r="I164" s="74" t="s">
        <v>516</v>
      </c>
      <c r="J164" s="74">
        <v>1107.73</v>
      </c>
      <c r="K164" s="74">
        <v>0</v>
      </c>
      <c r="L164" s="74">
        <v>0</v>
      </c>
      <c r="M164" s="74">
        <v>0</v>
      </c>
      <c r="N164" s="74">
        <v>0</v>
      </c>
      <c r="O164" s="74">
        <v>0</v>
      </c>
      <c r="P164" s="74">
        <v>0</v>
      </c>
      <c r="Q164" s="74">
        <v>0</v>
      </c>
      <c r="R164" s="74">
        <v>0</v>
      </c>
      <c r="S164" s="40">
        <f t="shared" si="4"/>
        <v>1333.73</v>
      </c>
      <c r="T164" s="40">
        <f t="shared" si="5"/>
        <v>1107.73</v>
      </c>
    </row>
    <row r="165" spans="1:20" s="24" customFormat="1" ht="15">
      <c r="A165" s="72">
        <v>1</v>
      </c>
      <c r="B165" s="72">
        <v>2451</v>
      </c>
      <c r="C165" s="72" t="s">
        <v>160</v>
      </c>
      <c r="D165" s="73">
        <v>39371</v>
      </c>
      <c r="E165" s="72" t="s">
        <v>514</v>
      </c>
      <c r="F165" s="72">
        <v>2003</v>
      </c>
      <c r="G165" s="74">
        <v>1333.73</v>
      </c>
      <c r="H165" s="74">
        <v>0</v>
      </c>
      <c r="I165" s="74" t="s">
        <v>516</v>
      </c>
      <c r="J165" s="74">
        <v>0</v>
      </c>
      <c r="K165" s="74">
        <v>0</v>
      </c>
      <c r="L165" s="74">
        <v>0</v>
      </c>
      <c r="M165" s="74">
        <v>0</v>
      </c>
      <c r="N165" s="74">
        <v>0</v>
      </c>
      <c r="O165" s="74">
        <v>0</v>
      </c>
      <c r="P165" s="74">
        <v>0</v>
      </c>
      <c r="Q165" s="74">
        <v>0</v>
      </c>
      <c r="R165" s="74">
        <v>0</v>
      </c>
      <c r="S165" s="40">
        <f t="shared" si="4"/>
        <v>1333.73</v>
      </c>
      <c r="T165" s="40">
        <f t="shared" si="5"/>
        <v>0</v>
      </c>
    </row>
    <row r="166" spans="1:20" s="24" customFormat="1" ht="15">
      <c r="A166" s="72">
        <v>1</v>
      </c>
      <c r="B166" s="72">
        <v>2460</v>
      </c>
      <c r="C166" s="72" t="s">
        <v>161</v>
      </c>
      <c r="D166" s="73">
        <v>39371</v>
      </c>
      <c r="E166" s="72" t="s">
        <v>514</v>
      </c>
      <c r="F166" s="72">
        <v>2003</v>
      </c>
      <c r="G166" s="74">
        <v>1333.73</v>
      </c>
      <c r="H166" s="74">
        <v>0</v>
      </c>
      <c r="I166" s="74" t="s">
        <v>516</v>
      </c>
      <c r="J166" s="74">
        <v>0</v>
      </c>
      <c r="K166" s="74">
        <v>0</v>
      </c>
      <c r="L166" s="74">
        <v>0</v>
      </c>
      <c r="M166" s="74">
        <v>0</v>
      </c>
      <c r="N166" s="74">
        <v>0</v>
      </c>
      <c r="O166" s="74">
        <v>0</v>
      </c>
      <c r="P166" s="74">
        <v>0</v>
      </c>
      <c r="Q166" s="74">
        <v>0</v>
      </c>
      <c r="R166" s="74">
        <v>0</v>
      </c>
      <c r="S166" s="40">
        <f t="shared" si="4"/>
        <v>1333.73</v>
      </c>
      <c r="T166" s="40">
        <f t="shared" si="5"/>
        <v>0</v>
      </c>
    </row>
    <row r="167" spans="1:20" s="24" customFormat="1" ht="15">
      <c r="A167" s="72">
        <v>1</v>
      </c>
      <c r="B167" s="72">
        <v>2468</v>
      </c>
      <c r="C167" s="72" t="s">
        <v>162</v>
      </c>
      <c r="D167" s="73">
        <v>39485</v>
      </c>
      <c r="E167" s="72" t="s">
        <v>514</v>
      </c>
      <c r="F167" s="72">
        <v>2009</v>
      </c>
      <c r="G167" s="74">
        <v>1614.36</v>
      </c>
      <c r="H167" s="74">
        <v>0</v>
      </c>
      <c r="I167" s="74" t="s">
        <v>516</v>
      </c>
      <c r="J167" s="74">
        <v>1993.92</v>
      </c>
      <c r="K167" s="74">
        <v>0</v>
      </c>
      <c r="L167" s="74">
        <v>0</v>
      </c>
      <c r="M167" s="74">
        <v>0</v>
      </c>
      <c r="N167" s="74">
        <v>3000</v>
      </c>
      <c r="O167" s="74">
        <v>0</v>
      </c>
      <c r="P167" s="74">
        <v>0</v>
      </c>
      <c r="Q167" s="74">
        <v>0</v>
      </c>
      <c r="R167" s="74">
        <v>0</v>
      </c>
      <c r="S167" s="40">
        <f t="shared" si="4"/>
        <v>1614.36</v>
      </c>
      <c r="T167" s="40">
        <f t="shared" si="5"/>
        <v>4993.92</v>
      </c>
    </row>
    <row r="168" spans="1:20" s="24" customFormat="1" ht="15">
      <c r="A168" s="72">
        <v>1</v>
      </c>
      <c r="B168" s="72">
        <v>2474</v>
      </c>
      <c r="C168" s="72" t="s">
        <v>163</v>
      </c>
      <c r="D168" s="73">
        <v>39491</v>
      </c>
      <c r="E168" s="72" t="s">
        <v>514</v>
      </c>
      <c r="F168" s="72">
        <v>2035</v>
      </c>
      <c r="G168" s="74">
        <v>4656.5600000000004</v>
      </c>
      <c r="H168" s="74">
        <v>0</v>
      </c>
      <c r="I168" s="74" t="s">
        <v>516</v>
      </c>
      <c r="J168" s="74">
        <v>6245.89</v>
      </c>
      <c r="K168" s="74">
        <v>0</v>
      </c>
      <c r="L168" s="74">
        <v>0</v>
      </c>
      <c r="M168" s="74">
        <v>0</v>
      </c>
      <c r="N168" s="74">
        <v>0</v>
      </c>
      <c r="O168" s="74">
        <v>0</v>
      </c>
      <c r="P168" s="74">
        <v>0</v>
      </c>
      <c r="Q168" s="74">
        <v>0</v>
      </c>
      <c r="R168" s="74">
        <v>0</v>
      </c>
      <c r="S168" s="40">
        <f t="shared" si="4"/>
        <v>4656.5600000000004</v>
      </c>
      <c r="T168" s="40">
        <f t="shared" si="5"/>
        <v>6245.89</v>
      </c>
    </row>
    <row r="169" spans="1:20" s="24" customFormat="1" ht="15">
      <c r="A169" s="72">
        <v>50</v>
      </c>
      <c r="B169" s="72">
        <v>2478</v>
      </c>
      <c r="C169" s="72" t="s">
        <v>478</v>
      </c>
      <c r="D169" s="73">
        <v>39524</v>
      </c>
      <c r="E169" s="72" t="s">
        <v>514</v>
      </c>
      <c r="F169" s="72">
        <v>2037</v>
      </c>
      <c r="G169" s="74">
        <v>4149.8900000000003</v>
      </c>
      <c r="H169" s="74">
        <v>0</v>
      </c>
      <c r="I169" s="74" t="s">
        <v>516</v>
      </c>
      <c r="J169" s="74">
        <v>0</v>
      </c>
      <c r="K169" s="74">
        <v>0</v>
      </c>
      <c r="L169" s="74">
        <v>0</v>
      </c>
      <c r="M169" s="74">
        <v>0</v>
      </c>
      <c r="N169" s="74">
        <v>0</v>
      </c>
      <c r="O169" s="74">
        <v>0</v>
      </c>
      <c r="P169" s="74">
        <v>0</v>
      </c>
      <c r="Q169" s="74">
        <v>0</v>
      </c>
      <c r="R169" s="74">
        <v>0</v>
      </c>
      <c r="S169" s="40">
        <f t="shared" si="4"/>
        <v>4149.8900000000003</v>
      </c>
      <c r="T169" s="40">
        <f t="shared" si="5"/>
        <v>0</v>
      </c>
    </row>
    <row r="170" spans="1:20" s="24" customFormat="1" ht="15">
      <c r="A170" s="72">
        <v>20</v>
      </c>
      <c r="B170" s="72">
        <v>2481</v>
      </c>
      <c r="C170" s="72" t="s">
        <v>450</v>
      </c>
      <c r="D170" s="73">
        <v>39524</v>
      </c>
      <c r="E170" s="72" t="s">
        <v>514</v>
      </c>
      <c r="F170" s="72">
        <v>2037</v>
      </c>
      <c r="G170" s="74">
        <v>4149.8900000000003</v>
      </c>
      <c r="H170" s="74">
        <v>0</v>
      </c>
      <c r="I170" s="74" t="s">
        <v>516</v>
      </c>
      <c r="J170" s="74">
        <v>0</v>
      </c>
      <c r="K170" s="74">
        <v>0</v>
      </c>
      <c r="L170" s="74">
        <v>0</v>
      </c>
      <c r="M170" s="74">
        <v>0</v>
      </c>
      <c r="N170" s="74">
        <v>0</v>
      </c>
      <c r="O170" s="74">
        <v>0</v>
      </c>
      <c r="P170" s="74">
        <v>0</v>
      </c>
      <c r="Q170" s="74">
        <v>0</v>
      </c>
      <c r="R170" s="74">
        <v>0</v>
      </c>
      <c r="S170" s="40">
        <f t="shared" si="4"/>
        <v>4149.8900000000003</v>
      </c>
      <c r="T170" s="40">
        <f t="shared" si="5"/>
        <v>0</v>
      </c>
    </row>
    <row r="171" spans="1:20" s="24" customFormat="1" ht="15">
      <c r="A171" s="72">
        <v>39</v>
      </c>
      <c r="B171" s="72">
        <v>2484</v>
      </c>
      <c r="C171" s="72" t="s">
        <v>471</v>
      </c>
      <c r="D171" s="73">
        <v>39524</v>
      </c>
      <c r="E171" s="72" t="s">
        <v>514</v>
      </c>
      <c r="F171" s="72">
        <v>2037</v>
      </c>
      <c r="G171" s="74">
        <v>4357.38</v>
      </c>
      <c r="H171" s="74">
        <v>0</v>
      </c>
      <c r="I171" s="74" t="s">
        <v>516</v>
      </c>
      <c r="J171" s="74">
        <v>0</v>
      </c>
      <c r="K171" s="74">
        <v>0</v>
      </c>
      <c r="L171" s="74">
        <v>0</v>
      </c>
      <c r="M171" s="74">
        <v>0</v>
      </c>
      <c r="N171" s="74">
        <v>0</v>
      </c>
      <c r="O171" s="74">
        <v>0</v>
      </c>
      <c r="P171" s="74">
        <v>0</v>
      </c>
      <c r="Q171" s="74">
        <v>0</v>
      </c>
      <c r="R171" s="74">
        <v>0</v>
      </c>
      <c r="S171" s="40">
        <f t="shared" si="4"/>
        <v>4357.38</v>
      </c>
      <c r="T171" s="40">
        <f t="shared" si="5"/>
        <v>0</v>
      </c>
    </row>
    <row r="172" spans="1:20" s="24" customFormat="1" ht="15">
      <c r="A172" s="72">
        <v>1</v>
      </c>
      <c r="B172" s="72">
        <v>2490</v>
      </c>
      <c r="C172" s="72" t="s">
        <v>164</v>
      </c>
      <c r="D172" s="73">
        <v>39524</v>
      </c>
      <c r="E172" s="72" t="s">
        <v>514</v>
      </c>
      <c r="F172" s="72">
        <v>2009</v>
      </c>
      <c r="G172" s="74">
        <v>1614.36</v>
      </c>
      <c r="H172" s="74">
        <v>0</v>
      </c>
      <c r="I172" s="74" t="s">
        <v>516</v>
      </c>
      <c r="J172" s="74">
        <v>708.95</v>
      </c>
      <c r="K172" s="74">
        <v>0</v>
      </c>
      <c r="L172" s="74">
        <v>0</v>
      </c>
      <c r="M172" s="74">
        <v>0</v>
      </c>
      <c r="N172" s="74">
        <v>0</v>
      </c>
      <c r="O172" s="74">
        <v>0</v>
      </c>
      <c r="P172" s="74">
        <v>0</v>
      </c>
      <c r="Q172" s="74">
        <v>0</v>
      </c>
      <c r="R172" s="74">
        <v>0</v>
      </c>
      <c r="S172" s="40">
        <f t="shared" si="4"/>
        <v>1614.36</v>
      </c>
      <c r="T172" s="40">
        <f t="shared" si="5"/>
        <v>708.95</v>
      </c>
    </row>
    <row r="173" spans="1:20" s="24" customFormat="1" ht="15">
      <c r="A173" s="72">
        <v>1</v>
      </c>
      <c r="B173" s="72">
        <v>2493</v>
      </c>
      <c r="C173" s="72" t="s">
        <v>165</v>
      </c>
      <c r="D173" s="73">
        <v>39539</v>
      </c>
      <c r="E173" s="72" t="s">
        <v>514</v>
      </c>
      <c r="F173" s="72">
        <v>2009</v>
      </c>
      <c r="G173" s="74">
        <v>1614.36</v>
      </c>
      <c r="H173" s="74">
        <v>0</v>
      </c>
      <c r="I173" s="74" t="s">
        <v>516</v>
      </c>
      <c r="J173" s="74">
        <v>1993.92</v>
      </c>
      <c r="K173" s="74">
        <v>0</v>
      </c>
      <c r="L173" s="74">
        <v>0</v>
      </c>
      <c r="M173" s="74">
        <v>0</v>
      </c>
      <c r="N173" s="74">
        <v>0</v>
      </c>
      <c r="O173" s="74">
        <v>0</v>
      </c>
      <c r="P173" s="74">
        <v>0</v>
      </c>
      <c r="Q173" s="74">
        <v>0</v>
      </c>
      <c r="R173" s="74">
        <v>0</v>
      </c>
      <c r="S173" s="40">
        <f t="shared" si="4"/>
        <v>1614.36</v>
      </c>
      <c r="T173" s="40">
        <f t="shared" si="5"/>
        <v>1993.92</v>
      </c>
    </row>
    <row r="174" spans="1:20" s="24" customFormat="1" ht="15">
      <c r="A174" s="72">
        <v>1</v>
      </c>
      <c r="B174" s="72">
        <v>2498</v>
      </c>
      <c r="C174" s="72" t="s">
        <v>166</v>
      </c>
      <c r="D174" s="73">
        <v>39539</v>
      </c>
      <c r="E174" s="72" t="s">
        <v>514</v>
      </c>
      <c r="F174" s="72">
        <v>2017</v>
      </c>
      <c r="G174" s="74">
        <v>1537.47</v>
      </c>
      <c r="H174" s="74">
        <v>0</v>
      </c>
      <c r="I174" s="74" t="s">
        <v>516</v>
      </c>
      <c r="J174" s="74">
        <v>0</v>
      </c>
      <c r="K174" s="74">
        <v>0</v>
      </c>
      <c r="L174" s="74">
        <v>0</v>
      </c>
      <c r="M174" s="74">
        <v>0</v>
      </c>
      <c r="N174" s="74">
        <v>0</v>
      </c>
      <c r="O174" s="74">
        <v>0</v>
      </c>
      <c r="P174" s="74">
        <v>0</v>
      </c>
      <c r="Q174" s="74">
        <v>0</v>
      </c>
      <c r="R174" s="74">
        <v>0</v>
      </c>
      <c r="S174" s="40">
        <f t="shared" si="4"/>
        <v>1537.47</v>
      </c>
      <c r="T174" s="40">
        <f t="shared" si="5"/>
        <v>0</v>
      </c>
    </row>
    <row r="175" spans="1:20" s="24" customFormat="1" ht="15">
      <c r="A175" s="72">
        <v>1</v>
      </c>
      <c r="B175" s="72">
        <v>2502</v>
      </c>
      <c r="C175" s="72" t="s">
        <v>167</v>
      </c>
      <c r="D175" s="73">
        <v>39553</v>
      </c>
      <c r="E175" s="72" t="s">
        <v>514</v>
      </c>
      <c r="F175" s="72">
        <v>2017</v>
      </c>
      <c r="G175" s="74">
        <v>1537.47</v>
      </c>
      <c r="H175" s="74">
        <v>0</v>
      </c>
      <c r="I175" s="74" t="s">
        <v>516</v>
      </c>
      <c r="J175" s="74">
        <v>0</v>
      </c>
      <c r="K175" s="74">
        <v>0</v>
      </c>
      <c r="L175" s="74">
        <v>0</v>
      </c>
      <c r="M175" s="74">
        <v>0</v>
      </c>
      <c r="N175" s="74">
        <v>0</v>
      </c>
      <c r="O175" s="74">
        <v>0</v>
      </c>
      <c r="P175" s="74">
        <v>0</v>
      </c>
      <c r="Q175" s="74">
        <v>0</v>
      </c>
      <c r="R175" s="74">
        <v>0</v>
      </c>
      <c r="S175" s="40">
        <f t="shared" si="4"/>
        <v>1537.47</v>
      </c>
      <c r="T175" s="40">
        <f t="shared" si="5"/>
        <v>0</v>
      </c>
    </row>
    <row r="176" spans="1:20" s="24" customFormat="1" ht="15">
      <c r="A176" s="72">
        <v>1</v>
      </c>
      <c r="B176" s="72">
        <v>2503</v>
      </c>
      <c r="C176" s="72" t="s">
        <v>168</v>
      </c>
      <c r="D176" s="73">
        <v>39553</v>
      </c>
      <c r="E176" s="72" t="s">
        <v>514</v>
      </c>
      <c r="F176" s="72">
        <v>2037</v>
      </c>
      <c r="G176" s="74">
        <v>4149.8900000000003</v>
      </c>
      <c r="H176" s="74">
        <v>0</v>
      </c>
      <c r="I176" s="74" t="s">
        <v>516</v>
      </c>
      <c r="J176" s="74">
        <v>0</v>
      </c>
      <c r="K176" s="74">
        <v>0</v>
      </c>
      <c r="L176" s="74">
        <v>0</v>
      </c>
      <c r="M176" s="74">
        <v>0</v>
      </c>
      <c r="N176" s="74">
        <v>0</v>
      </c>
      <c r="O176" s="74">
        <v>0</v>
      </c>
      <c r="P176" s="74">
        <v>0</v>
      </c>
      <c r="Q176" s="74">
        <v>0</v>
      </c>
      <c r="R176" s="74">
        <v>0</v>
      </c>
      <c r="S176" s="40">
        <f t="shared" si="4"/>
        <v>4149.8900000000003</v>
      </c>
      <c r="T176" s="40">
        <f t="shared" si="5"/>
        <v>0</v>
      </c>
    </row>
    <row r="177" spans="1:20" s="24" customFormat="1" ht="15">
      <c r="A177" s="72">
        <v>27</v>
      </c>
      <c r="B177" s="72">
        <v>2512</v>
      </c>
      <c r="C177" s="72" t="s">
        <v>462</v>
      </c>
      <c r="D177" s="73">
        <v>39582</v>
      </c>
      <c r="E177" s="72" t="s">
        <v>514</v>
      </c>
      <c r="F177" s="72">
        <v>2037</v>
      </c>
      <c r="G177" s="74">
        <v>4149.8900000000003</v>
      </c>
      <c r="H177" s="74">
        <v>0</v>
      </c>
      <c r="I177" s="74" t="s">
        <v>516</v>
      </c>
      <c r="J177" s="74">
        <v>0</v>
      </c>
      <c r="K177" s="74">
        <v>0</v>
      </c>
      <c r="L177" s="74">
        <v>0</v>
      </c>
      <c r="M177" s="74">
        <v>0</v>
      </c>
      <c r="N177" s="74">
        <v>0</v>
      </c>
      <c r="O177" s="74">
        <v>0</v>
      </c>
      <c r="P177" s="74">
        <v>0</v>
      </c>
      <c r="Q177" s="74">
        <v>0</v>
      </c>
      <c r="R177" s="74">
        <v>0</v>
      </c>
      <c r="S177" s="40">
        <f t="shared" si="4"/>
        <v>4149.8900000000003</v>
      </c>
      <c r="T177" s="40">
        <f t="shared" si="5"/>
        <v>0</v>
      </c>
    </row>
    <row r="178" spans="1:20" s="24" customFormat="1" ht="15">
      <c r="A178" s="72">
        <v>1</v>
      </c>
      <c r="B178" s="72">
        <v>2513</v>
      </c>
      <c r="C178" s="72" t="s">
        <v>174</v>
      </c>
      <c r="D178" s="73">
        <v>39582</v>
      </c>
      <c r="E178" s="72" t="s">
        <v>514</v>
      </c>
      <c r="F178" s="72">
        <v>2009</v>
      </c>
      <c r="G178" s="74">
        <v>1614.36</v>
      </c>
      <c r="H178" s="74">
        <v>0</v>
      </c>
      <c r="I178" s="74" t="s">
        <v>516</v>
      </c>
      <c r="J178" s="74">
        <v>930.5</v>
      </c>
      <c r="K178" s="74">
        <v>0</v>
      </c>
      <c r="L178" s="74">
        <v>0</v>
      </c>
      <c r="M178" s="74">
        <v>0</v>
      </c>
      <c r="N178" s="74">
        <v>0</v>
      </c>
      <c r="O178" s="74">
        <v>0</v>
      </c>
      <c r="P178" s="74">
        <v>0</v>
      </c>
      <c r="Q178" s="74">
        <v>0</v>
      </c>
      <c r="R178" s="74">
        <v>0</v>
      </c>
      <c r="S178" s="40">
        <f t="shared" si="4"/>
        <v>1614.36</v>
      </c>
      <c r="T178" s="40">
        <f t="shared" si="5"/>
        <v>930.5</v>
      </c>
    </row>
    <row r="179" spans="1:20" s="24" customFormat="1" ht="15">
      <c r="A179" s="72">
        <v>1</v>
      </c>
      <c r="B179" s="72">
        <v>2514</v>
      </c>
      <c r="C179" s="72" t="s">
        <v>175</v>
      </c>
      <c r="D179" s="73">
        <v>39582</v>
      </c>
      <c r="E179" s="72" t="s">
        <v>514</v>
      </c>
      <c r="F179" s="72">
        <v>2009</v>
      </c>
      <c r="G179" s="74">
        <v>1614.37</v>
      </c>
      <c r="H179" s="74">
        <v>0</v>
      </c>
      <c r="I179" s="74" t="s">
        <v>516</v>
      </c>
      <c r="J179" s="74">
        <v>0</v>
      </c>
      <c r="K179" s="74">
        <v>0</v>
      </c>
      <c r="L179" s="74">
        <v>0</v>
      </c>
      <c r="M179" s="74">
        <v>0</v>
      </c>
      <c r="N179" s="74">
        <v>0</v>
      </c>
      <c r="O179" s="74">
        <v>0</v>
      </c>
      <c r="P179" s="74">
        <v>0</v>
      </c>
      <c r="Q179" s="74">
        <v>0</v>
      </c>
      <c r="R179" s="74">
        <v>0</v>
      </c>
      <c r="S179" s="40">
        <f t="shared" si="4"/>
        <v>1614.37</v>
      </c>
      <c r="T179" s="40">
        <f t="shared" si="5"/>
        <v>0</v>
      </c>
    </row>
    <row r="180" spans="1:20" s="24" customFormat="1" ht="15">
      <c r="A180" s="72">
        <v>26</v>
      </c>
      <c r="B180" s="72">
        <v>2518</v>
      </c>
      <c r="C180" s="72" t="s">
        <v>461</v>
      </c>
      <c r="D180" s="73">
        <v>39582</v>
      </c>
      <c r="E180" s="72" t="s">
        <v>514</v>
      </c>
      <c r="F180" s="72">
        <v>2009</v>
      </c>
      <c r="G180" s="74">
        <v>1614.36</v>
      </c>
      <c r="H180" s="74">
        <v>0</v>
      </c>
      <c r="I180" s="74" t="s">
        <v>516</v>
      </c>
      <c r="J180" s="74">
        <v>0</v>
      </c>
      <c r="K180" s="74">
        <v>0</v>
      </c>
      <c r="L180" s="74">
        <v>174.95</v>
      </c>
      <c r="M180" s="74">
        <v>0</v>
      </c>
      <c r="N180" s="74">
        <v>0</v>
      </c>
      <c r="O180" s="74">
        <v>0</v>
      </c>
      <c r="P180" s="74">
        <v>0</v>
      </c>
      <c r="Q180" s="74">
        <v>0</v>
      </c>
      <c r="R180" s="74">
        <v>0</v>
      </c>
      <c r="S180" s="40">
        <f t="shared" si="4"/>
        <v>1614.36</v>
      </c>
      <c r="T180" s="40">
        <f t="shared" si="5"/>
        <v>174.95</v>
      </c>
    </row>
    <row r="181" spans="1:20" s="24" customFormat="1" ht="15">
      <c r="A181" s="72">
        <v>27</v>
      </c>
      <c r="B181" s="72">
        <v>2520</v>
      </c>
      <c r="C181" s="72" t="s">
        <v>463</v>
      </c>
      <c r="D181" s="73">
        <v>39582</v>
      </c>
      <c r="E181" s="72" t="s">
        <v>514</v>
      </c>
      <c r="F181" s="72">
        <v>2009</v>
      </c>
      <c r="G181" s="74">
        <v>1614.36</v>
      </c>
      <c r="H181" s="74">
        <v>0</v>
      </c>
      <c r="I181" s="74" t="s">
        <v>516</v>
      </c>
      <c r="J181" s="74">
        <v>0</v>
      </c>
      <c r="K181" s="74">
        <v>0</v>
      </c>
      <c r="L181" s="74">
        <v>174.95</v>
      </c>
      <c r="M181" s="74">
        <v>0</v>
      </c>
      <c r="N181" s="74">
        <v>0</v>
      </c>
      <c r="O181" s="74">
        <v>0</v>
      </c>
      <c r="P181" s="74">
        <v>0</v>
      </c>
      <c r="Q181" s="74">
        <v>0</v>
      </c>
      <c r="R181" s="74">
        <v>0</v>
      </c>
      <c r="S181" s="40">
        <f t="shared" si="4"/>
        <v>1614.36</v>
      </c>
      <c r="T181" s="40">
        <f t="shared" si="5"/>
        <v>174.95</v>
      </c>
    </row>
    <row r="182" spans="1:20" s="24" customFormat="1" ht="15">
      <c r="A182" s="72">
        <v>39</v>
      </c>
      <c r="B182" s="72">
        <v>2523</v>
      </c>
      <c r="C182" s="72" t="s">
        <v>472</v>
      </c>
      <c r="D182" s="73">
        <v>39582</v>
      </c>
      <c r="E182" s="72" t="s">
        <v>514</v>
      </c>
      <c r="F182" s="72">
        <v>2009</v>
      </c>
      <c r="G182" s="74">
        <v>1614.36</v>
      </c>
      <c r="H182" s="74">
        <v>0</v>
      </c>
      <c r="I182" s="74" t="s">
        <v>516</v>
      </c>
      <c r="J182" s="74">
        <v>0</v>
      </c>
      <c r="K182" s="74">
        <v>0</v>
      </c>
      <c r="L182" s="74">
        <v>174.95</v>
      </c>
      <c r="M182" s="74">
        <v>0</v>
      </c>
      <c r="N182" s="74">
        <v>0</v>
      </c>
      <c r="O182" s="74">
        <v>0</v>
      </c>
      <c r="P182" s="74">
        <v>0</v>
      </c>
      <c r="Q182" s="74">
        <v>0</v>
      </c>
      <c r="R182" s="74">
        <v>0</v>
      </c>
      <c r="S182" s="40">
        <f t="shared" si="4"/>
        <v>1614.36</v>
      </c>
      <c r="T182" s="40">
        <f t="shared" si="5"/>
        <v>174.95</v>
      </c>
    </row>
    <row r="183" spans="1:20" s="24" customFormat="1" ht="15">
      <c r="A183" s="72">
        <v>2</v>
      </c>
      <c r="B183" s="72">
        <v>2525</v>
      </c>
      <c r="C183" s="72" t="s">
        <v>425</v>
      </c>
      <c r="D183" s="73">
        <v>39588</v>
      </c>
      <c r="E183" s="72" t="s">
        <v>514</v>
      </c>
      <c r="F183" s="72">
        <v>2009</v>
      </c>
      <c r="G183" s="74">
        <v>1614.36</v>
      </c>
      <c r="H183" s="74">
        <v>0</v>
      </c>
      <c r="I183" s="74" t="s">
        <v>516</v>
      </c>
      <c r="J183" s="74">
        <v>0</v>
      </c>
      <c r="K183" s="74">
        <v>0</v>
      </c>
      <c r="L183" s="74">
        <v>174.95</v>
      </c>
      <c r="M183" s="74">
        <v>0</v>
      </c>
      <c r="N183" s="74">
        <v>0</v>
      </c>
      <c r="O183" s="74">
        <v>0</v>
      </c>
      <c r="P183" s="74">
        <v>0</v>
      </c>
      <c r="Q183" s="74">
        <v>0</v>
      </c>
      <c r="R183" s="74">
        <v>0</v>
      </c>
      <c r="S183" s="40">
        <f t="shared" si="4"/>
        <v>1614.36</v>
      </c>
      <c r="T183" s="40">
        <f t="shared" si="5"/>
        <v>174.95</v>
      </c>
    </row>
    <row r="184" spans="1:20" s="24" customFormat="1" ht="15">
      <c r="A184" s="72">
        <v>1</v>
      </c>
      <c r="B184" s="72">
        <v>2526</v>
      </c>
      <c r="C184" s="72" t="s">
        <v>176</v>
      </c>
      <c r="D184" s="73">
        <v>39588</v>
      </c>
      <c r="E184" s="72" t="s">
        <v>514</v>
      </c>
      <c r="F184" s="72">
        <v>2014</v>
      </c>
      <c r="G184" s="74">
        <v>1537.47</v>
      </c>
      <c r="H184" s="74">
        <v>0</v>
      </c>
      <c r="I184" s="74" t="s">
        <v>516</v>
      </c>
      <c r="J184" s="74">
        <v>0</v>
      </c>
      <c r="K184" s="74">
        <v>0</v>
      </c>
      <c r="L184" s="74">
        <v>0</v>
      </c>
      <c r="M184" s="74">
        <v>0</v>
      </c>
      <c r="N184" s="74">
        <v>0</v>
      </c>
      <c r="O184" s="74">
        <v>0</v>
      </c>
      <c r="P184" s="74">
        <v>0</v>
      </c>
      <c r="Q184" s="74">
        <v>0</v>
      </c>
      <c r="R184" s="74">
        <v>0</v>
      </c>
      <c r="S184" s="40">
        <f t="shared" si="4"/>
        <v>1537.47</v>
      </c>
      <c r="T184" s="40">
        <f t="shared" si="5"/>
        <v>0</v>
      </c>
    </row>
    <row r="185" spans="1:20" s="24" customFormat="1" ht="15">
      <c r="A185" s="72">
        <v>1</v>
      </c>
      <c r="B185" s="72">
        <v>2530</v>
      </c>
      <c r="C185" s="72" t="s">
        <v>177</v>
      </c>
      <c r="D185" s="73">
        <v>39601</v>
      </c>
      <c r="E185" s="72" t="s">
        <v>514</v>
      </c>
      <c r="F185" s="72">
        <v>2003</v>
      </c>
      <c r="G185" s="74">
        <v>1333.73</v>
      </c>
      <c r="H185" s="74">
        <v>0</v>
      </c>
      <c r="I185" s="74" t="s">
        <v>516</v>
      </c>
      <c r="J185" s="74">
        <v>0</v>
      </c>
      <c r="K185" s="74">
        <v>0</v>
      </c>
      <c r="L185" s="74">
        <v>0</v>
      </c>
      <c r="M185" s="74">
        <v>0</v>
      </c>
      <c r="N185" s="74">
        <v>0</v>
      </c>
      <c r="O185" s="74">
        <v>0</v>
      </c>
      <c r="P185" s="74">
        <v>0</v>
      </c>
      <c r="Q185" s="74">
        <v>0</v>
      </c>
      <c r="R185" s="74">
        <v>0</v>
      </c>
      <c r="S185" s="40">
        <f t="shared" si="4"/>
        <v>1333.73</v>
      </c>
      <c r="T185" s="40">
        <f t="shared" si="5"/>
        <v>0</v>
      </c>
    </row>
    <row r="186" spans="1:20" s="24" customFormat="1" ht="15">
      <c r="A186" s="72">
        <v>1</v>
      </c>
      <c r="B186" s="72">
        <v>2534</v>
      </c>
      <c r="C186" s="72" t="s">
        <v>178</v>
      </c>
      <c r="D186" s="73">
        <v>39601</v>
      </c>
      <c r="E186" s="72" t="s">
        <v>514</v>
      </c>
      <c r="F186" s="72">
        <v>2003</v>
      </c>
      <c r="G186" s="74">
        <v>1333.73</v>
      </c>
      <c r="H186" s="74">
        <v>0</v>
      </c>
      <c r="I186" s="74" t="s">
        <v>516</v>
      </c>
      <c r="J186" s="74">
        <v>0</v>
      </c>
      <c r="K186" s="74">
        <v>0</v>
      </c>
      <c r="L186" s="74">
        <v>0</v>
      </c>
      <c r="M186" s="74">
        <v>0</v>
      </c>
      <c r="N186" s="74">
        <v>0</v>
      </c>
      <c r="O186" s="74">
        <v>0</v>
      </c>
      <c r="P186" s="74">
        <v>0</v>
      </c>
      <c r="Q186" s="74">
        <v>0</v>
      </c>
      <c r="R186" s="74">
        <v>0</v>
      </c>
      <c r="S186" s="40">
        <f t="shared" si="4"/>
        <v>1333.73</v>
      </c>
      <c r="T186" s="40">
        <f t="shared" si="5"/>
        <v>0</v>
      </c>
    </row>
    <row r="187" spans="1:20" s="24" customFormat="1" ht="15">
      <c r="A187" s="72">
        <v>1</v>
      </c>
      <c r="B187" s="72">
        <v>2539</v>
      </c>
      <c r="C187" s="72" t="s">
        <v>179</v>
      </c>
      <c r="D187" s="73">
        <v>39601</v>
      </c>
      <c r="E187" s="72" t="s">
        <v>514</v>
      </c>
      <c r="F187" s="72">
        <v>2043</v>
      </c>
      <c r="G187" s="74">
        <v>1543.96</v>
      </c>
      <c r="H187" s="74">
        <v>0</v>
      </c>
      <c r="I187" s="74" t="s">
        <v>516</v>
      </c>
      <c r="J187" s="74">
        <v>0</v>
      </c>
      <c r="K187" s="74">
        <v>0</v>
      </c>
      <c r="L187" s="74">
        <v>0</v>
      </c>
      <c r="M187" s="74">
        <v>0</v>
      </c>
      <c r="N187" s="74">
        <v>0</v>
      </c>
      <c r="O187" s="74">
        <v>0</v>
      </c>
      <c r="P187" s="74">
        <v>0</v>
      </c>
      <c r="Q187" s="74">
        <v>0</v>
      </c>
      <c r="R187" s="74">
        <v>0</v>
      </c>
      <c r="S187" s="40">
        <f t="shared" si="4"/>
        <v>1543.96</v>
      </c>
      <c r="T187" s="40">
        <f t="shared" si="5"/>
        <v>0</v>
      </c>
    </row>
    <row r="188" spans="1:20" s="24" customFormat="1" ht="15">
      <c r="A188" s="72">
        <v>1</v>
      </c>
      <c r="B188" s="72">
        <v>2541</v>
      </c>
      <c r="C188" s="72" t="s">
        <v>180</v>
      </c>
      <c r="D188" s="73">
        <v>39601</v>
      </c>
      <c r="E188" s="72" t="s">
        <v>514</v>
      </c>
      <c r="F188" s="72">
        <v>2003</v>
      </c>
      <c r="G188" s="74">
        <v>1333.73</v>
      </c>
      <c r="H188" s="74">
        <v>0</v>
      </c>
      <c r="I188" s="74" t="s">
        <v>516</v>
      </c>
      <c r="J188" s="74">
        <v>0</v>
      </c>
      <c r="K188" s="74">
        <v>0</v>
      </c>
      <c r="L188" s="74">
        <v>0</v>
      </c>
      <c r="M188" s="74">
        <v>0</v>
      </c>
      <c r="N188" s="74">
        <v>0</v>
      </c>
      <c r="O188" s="74">
        <v>0</v>
      </c>
      <c r="P188" s="74">
        <v>0</v>
      </c>
      <c r="Q188" s="74">
        <v>0</v>
      </c>
      <c r="R188" s="74">
        <v>0</v>
      </c>
      <c r="S188" s="40">
        <f t="shared" si="4"/>
        <v>1333.73</v>
      </c>
      <c r="T188" s="40">
        <f t="shared" si="5"/>
        <v>0</v>
      </c>
    </row>
    <row r="189" spans="1:20" s="24" customFormat="1" ht="15">
      <c r="A189" s="72">
        <v>59</v>
      </c>
      <c r="B189" s="72">
        <v>2547</v>
      </c>
      <c r="C189" s="72" t="s">
        <v>491</v>
      </c>
      <c r="D189" s="73">
        <v>39601</v>
      </c>
      <c r="E189" s="72" t="s">
        <v>514</v>
      </c>
      <c r="F189" s="72">
        <v>2009</v>
      </c>
      <c r="G189" s="74">
        <v>1614.37</v>
      </c>
      <c r="H189" s="74">
        <v>0</v>
      </c>
      <c r="I189" s="74" t="s">
        <v>516</v>
      </c>
      <c r="J189" s="74">
        <v>0</v>
      </c>
      <c r="K189" s="74">
        <v>0</v>
      </c>
      <c r="L189" s="74">
        <v>0</v>
      </c>
      <c r="M189" s="74">
        <v>0</v>
      </c>
      <c r="N189" s="74">
        <v>0</v>
      </c>
      <c r="O189" s="74">
        <v>0</v>
      </c>
      <c r="P189" s="74">
        <v>0</v>
      </c>
      <c r="Q189" s="74">
        <v>0</v>
      </c>
      <c r="R189" s="74">
        <v>0</v>
      </c>
      <c r="S189" s="40">
        <f t="shared" si="4"/>
        <v>1614.37</v>
      </c>
      <c r="T189" s="40">
        <f t="shared" si="5"/>
        <v>0</v>
      </c>
    </row>
    <row r="190" spans="1:20" s="24" customFormat="1" ht="15">
      <c r="A190" s="72">
        <v>1</v>
      </c>
      <c r="B190" s="72">
        <v>2548</v>
      </c>
      <c r="C190" s="72" t="s">
        <v>181</v>
      </c>
      <c r="D190" s="73">
        <v>39601</v>
      </c>
      <c r="E190" s="72" t="s">
        <v>514</v>
      </c>
      <c r="F190" s="72">
        <v>2009</v>
      </c>
      <c r="G190" s="74">
        <v>1695.09</v>
      </c>
      <c r="H190" s="74">
        <v>0</v>
      </c>
      <c r="I190" s="74" t="s">
        <v>516</v>
      </c>
      <c r="J190" s="74">
        <v>1350.38</v>
      </c>
      <c r="K190" s="74">
        <v>0</v>
      </c>
      <c r="L190" s="74">
        <v>0</v>
      </c>
      <c r="M190" s="74">
        <v>0</v>
      </c>
      <c r="N190" s="74">
        <v>0</v>
      </c>
      <c r="O190" s="74">
        <v>0</v>
      </c>
      <c r="P190" s="74">
        <v>0</v>
      </c>
      <c r="Q190" s="74">
        <v>0</v>
      </c>
      <c r="R190" s="74">
        <v>0</v>
      </c>
      <c r="S190" s="40">
        <f t="shared" si="4"/>
        <v>1695.09</v>
      </c>
      <c r="T190" s="40">
        <f t="shared" si="5"/>
        <v>1350.38</v>
      </c>
    </row>
    <row r="191" spans="1:20" s="24" customFormat="1" ht="15">
      <c r="A191" s="72">
        <v>1</v>
      </c>
      <c r="B191" s="72">
        <v>2553</v>
      </c>
      <c r="C191" s="72" t="s">
        <v>182</v>
      </c>
      <c r="D191" s="73">
        <v>39601</v>
      </c>
      <c r="E191" s="72" t="s">
        <v>514</v>
      </c>
      <c r="F191" s="72">
        <v>2009</v>
      </c>
      <c r="G191" s="74">
        <v>1614.36</v>
      </c>
      <c r="H191" s="74">
        <v>0</v>
      </c>
      <c r="I191" s="74" t="s">
        <v>516</v>
      </c>
      <c r="J191" s="74">
        <v>1993.92</v>
      </c>
      <c r="K191" s="74">
        <v>0</v>
      </c>
      <c r="L191" s="74">
        <v>0</v>
      </c>
      <c r="M191" s="74">
        <v>0</v>
      </c>
      <c r="N191" s="74">
        <v>0</v>
      </c>
      <c r="O191" s="74">
        <v>0</v>
      </c>
      <c r="P191" s="74">
        <v>0</v>
      </c>
      <c r="Q191" s="74">
        <v>0</v>
      </c>
      <c r="R191" s="74">
        <v>0</v>
      </c>
      <c r="S191" s="40">
        <f t="shared" si="4"/>
        <v>1614.36</v>
      </c>
      <c r="T191" s="40">
        <f t="shared" si="5"/>
        <v>1993.92</v>
      </c>
    </row>
    <row r="192" spans="1:20" s="24" customFormat="1" ht="15">
      <c r="A192" s="72">
        <v>1</v>
      </c>
      <c r="B192" s="72">
        <v>2559</v>
      </c>
      <c r="C192" s="72" t="s">
        <v>433</v>
      </c>
      <c r="D192" s="73">
        <v>39601</v>
      </c>
      <c r="E192" s="72" t="s">
        <v>514</v>
      </c>
      <c r="F192" s="72">
        <v>2009</v>
      </c>
      <c r="G192" s="74">
        <v>1614.36</v>
      </c>
      <c r="H192" s="74">
        <v>0</v>
      </c>
      <c r="I192" s="74" t="s">
        <v>516</v>
      </c>
      <c r="J192" s="74">
        <v>0</v>
      </c>
      <c r="K192" s="74">
        <v>0</v>
      </c>
      <c r="L192" s="74">
        <v>0</v>
      </c>
      <c r="M192" s="74">
        <v>0</v>
      </c>
      <c r="N192" s="74">
        <v>0</v>
      </c>
      <c r="O192" s="74">
        <v>0</v>
      </c>
      <c r="P192" s="74">
        <v>0</v>
      </c>
      <c r="Q192" s="74">
        <v>0</v>
      </c>
      <c r="R192" s="74">
        <v>0</v>
      </c>
      <c r="S192" s="40">
        <f t="shared" si="4"/>
        <v>1614.36</v>
      </c>
      <c r="T192" s="40">
        <f t="shared" si="5"/>
        <v>0</v>
      </c>
    </row>
    <row r="193" spans="1:20" s="24" customFormat="1" ht="15">
      <c r="A193" s="72">
        <v>22</v>
      </c>
      <c r="B193" s="72">
        <v>2562</v>
      </c>
      <c r="C193" s="72" t="s">
        <v>452</v>
      </c>
      <c r="D193" s="73">
        <v>39601</v>
      </c>
      <c r="E193" s="72" t="s">
        <v>514</v>
      </c>
      <c r="F193" s="72">
        <v>2037</v>
      </c>
      <c r="G193" s="74">
        <v>4149.8900000000003</v>
      </c>
      <c r="H193" s="74">
        <v>0</v>
      </c>
      <c r="I193" s="74" t="s">
        <v>516</v>
      </c>
      <c r="J193" s="74">
        <v>0</v>
      </c>
      <c r="K193" s="74">
        <v>0</v>
      </c>
      <c r="L193" s="74">
        <v>0</v>
      </c>
      <c r="M193" s="74">
        <v>0</v>
      </c>
      <c r="N193" s="74">
        <v>0</v>
      </c>
      <c r="O193" s="74">
        <v>0</v>
      </c>
      <c r="P193" s="74">
        <v>0</v>
      </c>
      <c r="Q193" s="74">
        <v>0</v>
      </c>
      <c r="R193" s="74">
        <v>0</v>
      </c>
      <c r="S193" s="40">
        <f t="shared" si="4"/>
        <v>4149.8900000000003</v>
      </c>
      <c r="T193" s="40">
        <f t="shared" si="5"/>
        <v>0</v>
      </c>
    </row>
    <row r="194" spans="1:20" s="24" customFormat="1" ht="15">
      <c r="A194" s="72">
        <v>50</v>
      </c>
      <c r="B194" s="72">
        <v>2568</v>
      </c>
      <c r="C194" s="72" t="s">
        <v>490</v>
      </c>
      <c r="D194" s="73">
        <v>39608</v>
      </c>
      <c r="E194" s="72" t="s">
        <v>514</v>
      </c>
      <c r="F194" s="72">
        <v>2037</v>
      </c>
      <c r="G194" s="74">
        <v>4149.8900000000003</v>
      </c>
      <c r="H194" s="74">
        <v>0</v>
      </c>
      <c r="I194" s="74" t="s">
        <v>516</v>
      </c>
      <c r="J194" s="74">
        <v>0</v>
      </c>
      <c r="K194" s="74">
        <v>0</v>
      </c>
      <c r="L194" s="74">
        <v>0</v>
      </c>
      <c r="M194" s="74">
        <v>0</v>
      </c>
      <c r="N194" s="74">
        <v>0</v>
      </c>
      <c r="O194" s="74">
        <v>0</v>
      </c>
      <c r="P194" s="74">
        <v>0</v>
      </c>
      <c r="Q194" s="74">
        <v>0</v>
      </c>
      <c r="R194" s="74">
        <v>0</v>
      </c>
      <c r="S194" s="40">
        <f t="shared" si="4"/>
        <v>4149.8900000000003</v>
      </c>
      <c r="T194" s="40">
        <f t="shared" si="5"/>
        <v>0</v>
      </c>
    </row>
    <row r="195" spans="1:20" s="24" customFormat="1" ht="15">
      <c r="A195" s="72">
        <v>1</v>
      </c>
      <c r="B195" s="72">
        <v>2574</v>
      </c>
      <c r="C195" s="72" t="s">
        <v>183</v>
      </c>
      <c r="D195" s="73">
        <v>39615</v>
      </c>
      <c r="E195" s="72" t="s">
        <v>514</v>
      </c>
      <c r="F195" s="72">
        <v>2009</v>
      </c>
      <c r="G195" s="74">
        <v>1695.09</v>
      </c>
      <c r="H195" s="74">
        <v>0</v>
      </c>
      <c r="I195" s="74" t="s">
        <v>516</v>
      </c>
      <c r="J195" s="74">
        <v>1993.92</v>
      </c>
      <c r="K195" s="74">
        <v>0</v>
      </c>
      <c r="L195" s="74">
        <v>0</v>
      </c>
      <c r="M195" s="74">
        <v>0</v>
      </c>
      <c r="N195" s="74">
        <v>0</v>
      </c>
      <c r="O195" s="74">
        <v>0</v>
      </c>
      <c r="P195" s="74">
        <v>0</v>
      </c>
      <c r="Q195" s="74">
        <v>0</v>
      </c>
      <c r="R195" s="74">
        <v>0</v>
      </c>
      <c r="S195" s="40">
        <f t="shared" si="4"/>
        <v>1695.09</v>
      </c>
      <c r="T195" s="40">
        <f t="shared" si="5"/>
        <v>1993.92</v>
      </c>
    </row>
    <row r="196" spans="1:20" s="24" customFormat="1" ht="15">
      <c r="A196" s="72">
        <v>1</v>
      </c>
      <c r="B196" s="72">
        <v>2577</v>
      </c>
      <c r="C196" s="72" t="s">
        <v>184</v>
      </c>
      <c r="D196" s="73">
        <v>39615</v>
      </c>
      <c r="E196" s="72" t="s">
        <v>514</v>
      </c>
      <c r="F196" s="72">
        <v>2009</v>
      </c>
      <c r="G196" s="74">
        <v>1614.36</v>
      </c>
      <c r="H196" s="74">
        <v>0</v>
      </c>
      <c r="I196" s="74" t="s">
        <v>516</v>
      </c>
      <c r="J196" s="74">
        <v>708.95</v>
      </c>
      <c r="K196" s="74">
        <v>0</v>
      </c>
      <c r="L196" s="74">
        <v>0</v>
      </c>
      <c r="M196" s="74">
        <v>0</v>
      </c>
      <c r="N196" s="74">
        <v>0</v>
      </c>
      <c r="O196" s="74">
        <v>0</v>
      </c>
      <c r="P196" s="74">
        <v>0</v>
      </c>
      <c r="Q196" s="74">
        <v>0</v>
      </c>
      <c r="R196" s="74">
        <v>0</v>
      </c>
      <c r="S196" s="40">
        <f t="shared" si="4"/>
        <v>1614.36</v>
      </c>
      <c r="T196" s="40">
        <f t="shared" si="5"/>
        <v>708.95</v>
      </c>
    </row>
    <row r="197" spans="1:20" s="24" customFormat="1" ht="15">
      <c r="A197" s="72">
        <v>1</v>
      </c>
      <c r="B197" s="72">
        <v>2584</v>
      </c>
      <c r="C197" s="72" t="s">
        <v>185</v>
      </c>
      <c r="D197" s="73">
        <v>39615</v>
      </c>
      <c r="E197" s="72" t="s">
        <v>514</v>
      </c>
      <c r="F197" s="72">
        <v>2009</v>
      </c>
      <c r="G197" s="74">
        <v>1614.37</v>
      </c>
      <c r="H197" s="74">
        <v>0</v>
      </c>
      <c r="I197" s="74" t="s">
        <v>516</v>
      </c>
      <c r="J197" s="74">
        <v>0</v>
      </c>
      <c r="K197" s="74">
        <v>0</v>
      </c>
      <c r="L197" s="74">
        <v>0</v>
      </c>
      <c r="M197" s="74">
        <v>0</v>
      </c>
      <c r="N197" s="74">
        <v>0</v>
      </c>
      <c r="O197" s="74">
        <v>0</v>
      </c>
      <c r="P197" s="74">
        <v>0</v>
      </c>
      <c r="Q197" s="74">
        <v>0</v>
      </c>
      <c r="R197" s="74">
        <v>0</v>
      </c>
      <c r="S197" s="40">
        <f t="shared" ref="S197:S260" si="6">G197+H197</f>
        <v>1614.37</v>
      </c>
      <c r="T197" s="40">
        <f t="shared" ref="T197:T260" si="7">SUM(J197:N197)+P197+R197</f>
        <v>0</v>
      </c>
    </row>
    <row r="198" spans="1:20" s="24" customFormat="1" ht="15">
      <c r="A198" s="72">
        <v>1</v>
      </c>
      <c r="B198" s="72">
        <v>2585</v>
      </c>
      <c r="C198" s="72" t="s">
        <v>186</v>
      </c>
      <c r="D198" s="73">
        <v>39615</v>
      </c>
      <c r="E198" s="72" t="s">
        <v>514</v>
      </c>
      <c r="F198" s="72">
        <v>2009</v>
      </c>
      <c r="G198" s="74">
        <v>1614.36</v>
      </c>
      <c r="H198" s="74">
        <v>0</v>
      </c>
      <c r="I198" s="74" t="s">
        <v>516</v>
      </c>
      <c r="J198" s="74">
        <v>0</v>
      </c>
      <c r="K198" s="74">
        <v>0</v>
      </c>
      <c r="L198" s="74">
        <v>0</v>
      </c>
      <c r="M198" s="74">
        <v>0</v>
      </c>
      <c r="N198" s="74">
        <v>0</v>
      </c>
      <c r="O198" s="74">
        <v>0</v>
      </c>
      <c r="P198" s="74">
        <v>0</v>
      </c>
      <c r="Q198" s="74">
        <v>0</v>
      </c>
      <c r="R198" s="74">
        <v>0</v>
      </c>
      <c r="S198" s="40">
        <f t="shared" si="6"/>
        <v>1614.36</v>
      </c>
      <c r="T198" s="40">
        <f t="shared" si="7"/>
        <v>0</v>
      </c>
    </row>
    <row r="199" spans="1:20" s="24" customFormat="1" ht="15">
      <c r="A199" s="72">
        <v>1</v>
      </c>
      <c r="B199" s="72">
        <v>2586</v>
      </c>
      <c r="C199" s="72" t="s">
        <v>434</v>
      </c>
      <c r="D199" s="73">
        <v>39615</v>
      </c>
      <c r="E199" s="72" t="s">
        <v>514</v>
      </c>
      <c r="F199" s="72">
        <v>2009</v>
      </c>
      <c r="G199" s="74">
        <v>1614.36</v>
      </c>
      <c r="H199" s="74">
        <v>0</v>
      </c>
      <c r="I199" s="74" t="s">
        <v>516</v>
      </c>
      <c r="J199" s="74">
        <v>0</v>
      </c>
      <c r="K199" s="74">
        <v>0</v>
      </c>
      <c r="L199" s="74">
        <v>0</v>
      </c>
      <c r="M199" s="74">
        <v>0</v>
      </c>
      <c r="N199" s="74">
        <v>0</v>
      </c>
      <c r="O199" s="74">
        <v>0</v>
      </c>
      <c r="P199" s="74">
        <v>0</v>
      </c>
      <c r="Q199" s="74">
        <v>0</v>
      </c>
      <c r="R199" s="74">
        <v>0</v>
      </c>
      <c r="S199" s="40">
        <f t="shared" si="6"/>
        <v>1614.36</v>
      </c>
      <c r="T199" s="40">
        <f t="shared" si="7"/>
        <v>0</v>
      </c>
    </row>
    <row r="200" spans="1:20" s="24" customFormat="1" ht="15">
      <c r="A200" s="72">
        <v>1</v>
      </c>
      <c r="B200" s="72">
        <v>2588</v>
      </c>
      <c r="C200" s="72" t="s">
        <v>187</v>
      </c>
      <c r="D200" s="73">
        <v>39615</v>
      </c>
      <c r="E200" s="72" t="s">
        <v>514</v>
      </c>
      <c r="F200" s="72">
        <v>2009</v>
      </c>
      <c r="G200" s="74">
        <v>1614.36</v>
      </c>
      <c r="H200" s="74">
        <v>0</v>
      </c>
      <c r="I200" s="74" t="s">
        <v>516</v>
      </c>
      <c r="J200" s="74">
        <v>1993.92</v>
      </c>
      <c r="K200" s="74">
        <v>0</v>
      </c>
      <c r="L200" s="74">
        <v>0</v>
      </c>
      <c r="M200" s="74">
        <v>0</v>
      </c>
      <c r="N200" s="74">
        <v>0</v>
      </c>
      <c r="O200" s="74">
        <v>0</v>
      </c>
      <c r="P200" s="74">
        <v>0</v>
      </c>
      <c r="Q200" s="74">
        <v>0</v>
      </c>
      <c r="R200" s="74">
        <v>0</v>
      </c>
      <c r="S200" s="40">
        <f t="shared" si="6"/>
        <v>1614.36</v>
      </c>
      <c r="T200" s="40">
        <f t="shared" si="7"/>
        <v>1993.92</v>
      </c>
    </row>
    <row r="201" spans="1:20" s="24" customFormat="1" ht="15">
      <c r="A201" s="72">
        <v>35</v>
      </c>
      <c r="B201" s="72">
        <v>2596</v>
      </c>
      <c r="C201" s="72" t="s">
        <v>464</v>
      </c>
      <c r="D201" s="73">
        <v>39615</v>
      </c>
      <c r="E201" s="72" t="s">
        <v>514</v>
      </c>
      <c r="F201" s="72">
        <v>2009</v>
      </c>
      <c r="G201" s="74">
        <v>1614.36</v>
      </c>
      <c r="H201" s="74">
        <v>0</v>
      </c>
      <c r="I201" s="74" t="s">
        <v>516</v>
      </c>
      <c r="J201" s="74">
        <v>0</v>
      </c>
      <c r="K201" s="74">
        <v>0</v>
      </c>
      <c r="L201" s="74">
        <v>174.95</v>
      </c>
      <c r="M201" s="74">
        <v>0</v>
      </c>
      <c r="N201" s="74">
        <v>0</v>
      </c>
      <c r="O201" s="74">
        <v>0</v>
      </c>
      <c r="P201" s="74">
        <v>0</v>
      </c>
      <c r="Q201" s="74">
        <v>0</v>
      </c>
      <c r="R201" s="74">
        <v>0</v>
      </c>
      <c r="S201" s="40">
        <f t="shared" si="6"/>
        <v>1614.36</v>
      </c>
      <c r="T201" s="40">
        <f t="shared" si="7"/>
        <v>174.95</v>
      </c>
    </row>
    <row r="202" spans="1:20" s="24" customFormat="1" ht="15">
      <c r="A202" s="72">
        <v>47</v>
      </c>
      <c r="B202" s="72">
        <v>2602</v>
      </c>
      <c r="C202" s="72" t="s">
        <v>473</v>
      </c>
      <c r="D202" s="73">
        <v>39615</v>
      </c>
      <c r="E202" s="72" t="s">
        <v>514</v>
      </c>
      <c r="F202" s="72">
        <v>2037</v>
      </c>
      <c r="G202" s="74">
        <v>4149.8900000000003</v>
      </c>
      <c r="H202" s="74">
        <v>0</v>
      </c>
      <c r="I202" s="74" t="s">
        <v>516</v>
      </c>
      <c r="J202" s="74">
        <v>0</v>
      </c>
      <c r="K202" s="74">
        <v>0</v>
      </c>
      <c r="L202" s="74">
        <v>0</v>
      </c>
      <c r="M202" s="74">
        <v>0</v>
      </c>
      <c r="N202" s="74">
        <v>0</v>
      </c>
      <c r="O202" s="74">
        <v>0</v>
      </c>
      <c r="P202" s="74">
        <v>0</v>
      </c>
      <c r="Q202" s="74">
        <v>0</v>
      </c>
      <c r="R202" s="74">
        <v>0</v>
      </c>
      <c r="S202" s="40">
        <f t="shared" si="6"/>
        <v>4149.8900000000003</v>
      </c>
      <c r="T202" s="40">
        <f t="shared" si="7"/>
        <v>0</v>
      </c>
    </row>
    <row r="203" spans="1:20" s="24" customFormat="1" ht="15">
      <c r="A203" s="72">
        <v>59</v>
      </c>
      <c r="B203" s="72">
        <v>2604</v>
      </c>
      <c r="C203" s="72" t="s">
        <v>492</v>
      </c>
      <c r="D203" s="73">
        <v>39615</v>
      </c>
      <c r="E203" s="72" t="s">
        <v>514</v>
      </c>
      <c r="F203" s="72">
        <v>2037</v>
      </c>
      <c r="G203" s="74">
        <v>4149.8900000000003</v>
      </c>
      <c r="H203" s="74">
        <v>0</v>
      </c>
      <c r="I203" s="74" t="s">
        <v>516</v>
      </c>
      <c r="J203" s="74">
        <v>0</v>
      </c>
      <c r="K203" s="74">
        <v>0</v>
      </c>
      <c r="L203" s="74">
        <v>0</v>
      </c>
      <c r="M203" s="74">
        <v>0</v>
      </c>
      <c r="N203" s="74">
        <v>0</v>
      </c>
      <c r="O203" s="74">
        <v>0</v>
      </c>
      <c r="P203" s="74">
        <v>0</v>
      </c>
      <c r="Q203" s="74">
        <v>0</v>
      </c>
      <c r="R203" s="74">
        <v>0</v>
      </c>
      <c r="S203" s="40">
        <f t="shared" si="6"/>
        <v>4149.8900000000003</v>
      </c>
      <c r="T203" s="40">
        <f t="shared" si="7"/>
        <v>0</v>
      </c>
    </row>
    <row r="204" spans="1:20" s="24" customFormat="1" ht="15">
      <c r="A204" s="72">
        <v>1</v>
      </c>
      <c r="B204" s="72">
        <v>2614</v>
      </c>
      <c r="C204" s="72" t="s">
        <v>188</v>
      </c>
      <c r="D204" s="73">
        <v>39615</v>
      </c>
      <c r="E204" s="72" t="s">
        <v>514</v>
      </c>
      <c r="F204" s="72">
        <v>2003</v>
      </c>
      <c r="G204" s="74">
        <v>1333.73</v>
      </c>
      <c r="H204" s="74">
        <v>0</v>
      </c>
      <c r="I204" s="74" t="s">
        <v>516</v>
      </c>
      <c r="J204" s="74">
        <v>708.95</v>
      </c>
      <c r="K204" s="74">
        <v>0</v>
      </c>
      <c r="L204" s="74">
        <v>0</v>
      </c>
      <c r="M204" s="74">
        <v>0</v>
      </c>
      <c r="N204" s="74">
        <v>0</v>
      </c>
      <c r="O204" s="74">
        <v>0</v>
      </c>
      <c r="P204" s="74">
        <v>0</v>
      </c>
      <c r="Q204" s="74">
        <v>0</v>
      </c>
      <c r="R204" s="74">
        <v>0</v>
      </c>
      <c r="S204" s="40">
        <f t="shared" si="6"/>
        <v>1333.73</v>
      </c>
      <c r="T204" s="40">
        <f t="shared" si="7"/>
        <v>708.95</v>
      </c>
    </row>
    <row r="205" spans="1:20" s="24" customFormat="1" ht="15">
      <c r="A205" s="72">
        <v>1</v>
      </c>
      <c r="B205" s="72">
        <v>2618</v>
      </c>
      <c r="C205" s="72" t="s">
        <v>189</v>
      </c>
      <c r="D205" s="73">
        <v>39615</v>
      </c>
      <c r="E205" s="72" t="s">
        <v>514</v>
      </c>
      <c r="F205" s="72">
        <v>2003</v>
      </c>
      <c r="G205" s="74">
        <v>1333.73</v>
      </c>
      <c r="H205" s="74">
        <v>0</v>
      </c>
      <c r="I205" s="74" t="s">
        <v>516</v>
      </c>
      <c r="J205" s="74">
        <v>0</v>
      </c>
      <c r="K205" s="74">
        <v>0</v>
      </c>
      <c r="L205" s="74">
        <v>0</v>
      </c>
      <c r="M205" s="74">
        <v>0</v>
      </c>
      <c r="N205" s="74">
        <v>0</v>
      </c>
      <c r="O205" s="74">
        <v>0</v>
      </c>
      <c r="P205" s="74">
        <v>0</v>
      </c>
      <c r="Q205" s="74">
        <v>0</v>
      </c>
      <c r="R205" s="74">
        <v>0</v>
      </c>
      <c r="S205" s="40">
        <f t="shared" si="6"/>
        <v>1333.73</v>
      </c>
      <c r="T205" s="40">
        <f t="shared" si="7"/>
        <v>0</v>
      </c>
    </row>
    <row r="206" spans="1:20" s="24" customFormat="1" ht="15">
      <c r="A206" s="72">
        <v>1</v>
      </c>
      <c r="B206" s="72">
        <v>2623</v>
      </c>
      <c r="C206" s="72" t="s">
        <v>190</v>
      </c>
      <c r="D206" s="73">
        <v>39615</v>
      </c>
      <c r="E206" s="72" t="s">
        <v>514</v>
      </c>
      <c r="F206" s="72">
        <v>2003</v>
      </c>
      <c r="G206" s="74">
        <v>1209.71</v>
      </c>
      <c r="H206" s="74">
        <v>0</v>
      </c>
      <c r="I206" s="74" t="s">
        <v>516</v>
      </c>
      <c r="J206" s="74">
        <v>0</v>
      </c>
      <c r="K206" s="74">
        <v>0</v>
      </c>
      <c r="L206" s="74">
        <v>0</v>
      </c>
      <c r="M206" s="74">
        <v>0</v>
      </c>
      <c r="N206" s="74">
        <v>0</v>
      </c>
      <c r="O206" s="74">
        <v>0</v>
      </c>
      <c r="P206" s="74">
        <v>0</v>
      </c>
      <c r="Q206" s="74">
        <v>0</v>
      </c>
      <c r="R206" s="74">
        <v>0</v>
      </c>
      <c r="S206" s="40">
        <f t="shared" si="6"/>
        <v>1209.71</v>
      </c>
      <c r="T206" s="40">
        <f t="shared" si="7"/>
        <v>0</v>
      </c>
    </row>
    <row r="207" spans="1:20" s="24" customFormat="1" ht="15">
      <c r="A207" s="72">
        <v>1</v>
      </c>
      <c r="B207" s="72">
        <v>2627</v>
      </c>
      <c r="C207" s="72" t="s">
        <v>427</v>
      </c>
      <c r="D207" s="73">
        <v>39619</v>
      </c>
      <c r="E207" s="72" t="s">
        <v>514</v>
      </c>
      <c r="F207" s="72">
        <v>2037</v>
      </c>
      <c r="G207" s="74">
        <v>4149.8900000000003</v>
      </c>
      <c r="H207" s="74">
        <v>0</v>
      </c>
      <c r="I207" s="74" t="s">
        <v>516</v>
      </c>
      <c r="J207" s="74">
        <v>0</v>
      </c>
      <c r="K207" s="74">
        <v>0</v>
      </c>
      <c r="L207" s="74">
        <v>0</v>
      </c>
      <c r="M207" s="74">
        <v>0</v>
      </c>
      <c r="N207" s="74">
        <v>0</v>
      </c>
      <c r="O207" s="74">
        <v>0</v>
      </c>
      <c r="P207" s="74">
        <v>0</v>
      </c>
      <c r="Q207" s="74">
        <v>0</v>
      </c>
      <c r="R207" s="74">
        <v>0</v>
      </c>
      <c r="S207" s="40">
        <f t="shared" si="6"/>
        <v>4149.8900000000003</v>
      </c>
      <c r="T207" s="40">
        <f t="shared" si="7"/>
        <v>0</v>
      </c>
    </row>
    <row r="208" spans="1:20" s="24" customFormat="1" ht="15">
      <c r="A208" s="72">
        <v>1</v>
      </c>
      <c r="B208" s="72">
        <v>2628</v>
      </c>
      <c r="C208" s="72" t="s">
        <v>191</v>
      </c>
      <c r="D208" s="73">
        <v>39630</v>
      </c>
      <c r="E208" s="72" t="s">
        <v>514</v>
      </c>
      <c r="F208" s="72">
        <v>2009</v>
      </c>
      <c r="G208" s="74">
        <v>1614.36</v>
      </c>
      <c r="H208" s="74">
        <v>0</v>
      </c>
      <c r="I208" s="74" t="s">
        <v>516</v>
      </c>
      <c r="J208" s="74">
        <v>0</v>
      </c>
      <c r="K208" s="74">
        <v>0</v>
      </c>
      <c r="L208" s="74">
        <v>0</v>
      </c>
      <c r="M208" s="74">
        <v>1250</v>
      </c>
      <c r="N208" s="74">
        <v>0</v>
      </c>
      <c r="O208" s="74">
        <v>0</v>
      </c>
      <c r="P208" s="74">
        <v>0</v>
      </c>
      <c r="Q208" s="74">
        <v>0</v>
      </c>
      <c r="R208" s="74">
        <v>0</v>
      </c>
      <c r="S208" s="40">
        <f t="shared" si="6"/>
        <v>1614.36</v>
      </c>
      <c r="T208" s="40">
        <f t="shared" si="7"/>
        <v>1250</v>
      </c>
    </row>
    <row r="209" spans="1:20" s="24" customFormat="1" ht="15">
      <c r="A209" s="72">
        <v>35</v>
      </c>
      <c r="B209" s="72">
        <v>2634</v>
      </c>
      <c r="C209" s="72" t="s">
        <v>465</v>
      </c>
      <c r="D209" s="73">
        <v>39630</v>
      </c>
      <c r="E209" s="72" t="s">
        <v>514</v>
      </c>
      <c r="F209" s="72">
        <v>2009</v>
      </c>
      <c r="G209" s="74">
        <v>1614.36</v>
      </c>
      <c r="H209" s="74">
        <v>0</v>
      </c>
      <c r="I209" s="74" t="s">
        <v>516</v>
      </c>
      <c r="J209" s="74">
        <v>0</v>
      </c>
      <c r="K209" s="74">
        <v>0</v>
      </c>
      <c r="L209" s="74">
        <v>0</v>
      </c>
      <c r="M209" s="74">
        <v>0</v>
      </c>
      <c r="N209" s="74">
        <v>0</v>
      </c>
      <c r="O209" s="74">
        <v>0</v>
      </c>
      <c r="P209" s="74">
        <v>0</v>
      </c>
      <c r="Q209" s="74">
        <v>0</v>
      </c>
      <c r="R209" s="74">
        <v>0</v>
      </c>
      <c r="S209" s="40">
        <f t="shared" si="6"/>
        <v>1614.36</v>
      </c>
      <c r="T209" s="40">
        <f t="shared" si="7"/>
        <v>0</v>
      </c>
    </row>
    <row r="210" spans="1:20" s="24" customFormat="1" ht="15">
      <c r="A210" s="72">
        <v>1</v>
      </c>
      <c r="B210" s="72">
        <v>2642</v>
      </c>
      <c r="C210" s="72" t="s">
        <v>192</v>
      </c>
      <c r="D210" s="73">
        <v>39630</v>
      </c>
      <c r="E210" s="72" t="s">
        <v>514</v>
      </c>
      <c r="F210" s="72">
        <v>2009</v>
      </c>
      <c r="G210" s="74">
        <v>1695.09</v>
      </c>
      <c r="H210" s="74">
        <v>0</v>
      </c>
      <c r="I210" s="74" t="s">
        <v>516</v>
      </c>
      <c r="J210" s="74">
        <v>930.5</v>
      </c>
      <c r="K210" s="74">
        <v>0</v>
      </c>
      <c r="L210" s="74">
        <v>0</v>
      </c>
      <c r="M210" s="74">
        <v>0</v>
      </c>
      <c r="N210" s="74">
        <v>0</v>
      </c>
      <c r="O210" s="74">
        <v>0</v>
      </c>
      <c r="P210" s="74">
        <v>0</v>
      </c>
      <c r="Q210" s="74">
        <v>0</v>
      </c>
      <c r="R210" s="74">
        <v>0</v>
      </c>
      <c r="S210" s="40">
        <f t="shared" si="6"/>
        <v>1695.09</v>
      </c>
      <c r="T210" s="40">
        <f t="shared" si="7"/>
        <v>930.5</v>
      </c>
    </row>
    <row r="211" spans="1:20" s="24" customFormat="1" ht="15">
      <c r="A211" s="72">
        <v>48</v>
      </c>
      <c r="B211" s="72">
        <v>2644</v>
      </c>
      <c r="C211" s="72" t="s">
        <v>476</v>
      </c>
      <c r="D211" s="73">
        <v>39630</v>
      </c>
      <c r="E211" s="72" t="s">
        <v>514</v>
      </c>
      <c r="F211" s="72">
        <v>2037</v>
      </c>
      <c r="G211" s="74">
        <v>4149.8900000000003</v>
      </c>
      <c r="H211" s="74">
        <v>0</v>
      </c>
      <c r="I211" s="74" t="s">
        <v>516</v>
      </c>
      <c r="J211" s="74">
        <v>0</v>
      </c>
      <c r="K211" s="74">
        <v>0</v>
      </c>
      <c r="L211" s="74">
        <v>0</v>
      </c>
      <c r="M211" s="74">
        <v>0</v>
      </c>
      <c r="N211" s="74">
        <v>0</v>
      </c>
      <c r="O211" s="74">
        <v>0</v>
      </c>
      <c r="P211" s="74">
        <v>0</v>
      </c>
      <c r="Q211" s="74">
        <v>0</v>
      </c>
      <c r="R211" s="74">
        <v>0</v>
      </c>
      <c r="S211" s="40">
        <f t="shared" si="6"/>
        <v>4149.8900000000003</v>
      </c>
      <c r="T211" s="40">
        <f t="shared" si="7"/>
        <v>0</v>
      </c>
    </row>
    <row r="212" spans="1:20" s="24" customFormat="1" ht="15">
      <c r="A212" s="72">
        <v>59</v>
      </c>
      <c r="B212" s="72">
        <v>2651</v>
      </c>
      <c r="C212" s="72" t="s">
        <v>477</v>
      </c>
      <c r="D212" s="73">
        <v>39644</v>
      </c>
      <c r="E212" s="72" t="s">
        <v>514</v>
      </c>
      <c r="F212" s="72">
        <v>2037</v>
      </c>
      <c r="G212" s="74">
        <v>4149.8900000000003</v>
      </c>
      <c r="H212" s="74">
        <v>0</v>
      </c>
      <c r="I212" s="74" t="s">
        <v>516</v>
      </c>
      <c r="J212" s="74">
        <v>0</v>
      </c>
      <c r="K212" s="74">
        <v>0</v>
      </c>
      <c r="L212" s="74">
        <v>0</v>
      </c>
      <c r="M212" s="74">
        <v>0</v>
      </c>
      <c r="N212" s="74">
        <v>0</v>
      </c>
      <c r="O212" s="74">
        <v>0</v>
      </c>
      <c r="P212" s="74">
        <v>0</v>
      </c>
      <c r="Q212" s="74">
        <v>0</v>
      </c>
      <c r="R212" s="74">
        <v>0</v>
      </c>
      <c r="S212" s="40">
        <f t="shared" si="6"/>
        <v>4149.8900000000003</v>
      </c>
      <c r="T212" s="40">
        <f t="shared" si="7"/>
        <v>0</v>
      </c>
    </row>
    <row r="213" spans="1:20" s="24" customFormat="1" ht="15">
      <c r="A213" s="72">
        <v>1</v>
      </c>
      <c r="B213" s="72">
        <v>2656</v>
      </c>
      <c r="C213" s="72" t="s">
        <v>193</v>
      </c>
      <c r="D213" s="73">
        <v>39646</v>
      </c>
      <c r="E213" s="72" t="s">
        <v>514</v>
      </c>
      <c r="F213" s="72">
        <v>2009</v>
      </c>
      <c r="G213" s="74">
        <v>1614.36</v>
      </c>
      <c r="H213" s="74">
        <v>0</v>
      </c>
      <c r="I213" s="74" t="s">
        <v>516</v>
      </c>
      <c r="J213" s="74">
        <v>708.95</v>
      </c>
      <c r="K213" s="74">
        <v>0</v>
      </c>
      <c r="L213" s="74">
        <v>0</v>
      </c>
      <c r="M213" s="74">
        <v>0</v>
      </c>
      <c r="N213" s="74">
        <v>0</v>
      </c>
      <c r="O213" s="74">
        <v>0</v>
      </c>
      <c r="P213" s="74">
        <v>0</v>
      </c>
      <c r="Q213" s="74">
        <v>0</v>
      </c>
      <c r="R213" s="74">
        <v>0</v>
      </c>
      <c r="S213" s="40">
        <f t="shared" si="6"/>
        <v>1614.36</v>
      </c>
      <c r="T213" s="40">
        <f t="shared" si="7"/>
        <v>708.95</v>
      </c>
    </row>
    <row r="214" spans="1:20" s="24" customFormat="1" ht="15">
      <c r="A214" s="72">
        <v>1</v>
      </c>
      <c r="B214" s="72">
        <v>2659</v>
      </c>
      <c r="C214" s="72" t="s">
        <v>194</v>
      </c>
      <c r="D214" s="73">
        <v>39646</v>
      </c>
      <c r="E214" s="72" t="s">
        <v>514</v>
      </c>
      <c r="F214" s="72">
        <v>2009</v>
      </c>
      <c r="G214" s="74">
        <v>1614.36</v>
      </c>
      <c r="H214" s="74">
        <v>0</v>
      </c>
      <c r="I214" s="74" t="s">
        <v>516</v>
      </c>
      <c r="J214" s="74">
        <v>1993.92</v>
      </c>
      <c r="K214" s="74">
        <v>0</v>
      </c>
      <c r="L214" s="74">
        <v>0</v>
      </c>
      <c r="M214" s="74">
        <v>0</v>
      </c>
      <c r="N214" s="74">
        <v>0</v>
      </c>
      <c r="O214" s="74">
        <v>0</v>
      </c>
      <c r="P214" s="74">
        <v>0</v>
      </c>
      <c r="Q214" s="74">
        <v>0</v>
      </c>
      <c r="R214" s="74">
        <v>0</v>
      </c>
      <c r="S214" s="40">
        <f t="shared" si="6"/>
        <v>1614.36</v>
      </c>
      <c r="T214" s="40">
        <f t="shared" si="7"/>
        <v>1993.92</v>
      </c>
    </row>
    <row r="215" spans="1:20" s="24" customFormat="1" ht="15">
      <c r="A215" s="72">
        <v>1</v>
      </c>
      <c r="B215" s="72">
        <v>2661</v>
      </c>
      <c r="C215" s="72" t="s">
        <v>195</v>
      </c>
      <c r="D215" s="73">
        <v>39646</v>
      </c>
      <c r="E215" s="72" t="s">
        <v>514</v>
      </c>
      <c r="F215" s="72">
        <v>2003</v>
      </c>
      <c r="G215" s="74">
        <v>1270.2</v>
      </c>
      <c r="H215" s="74">
        <v>0</v>
      </c>
      <c r="I215" s="74" t="s">
        <v>516</v>
      </c>
      <c r="J215" s="74">
        <v>0</v>
      </c>
      <c r="K215" s="74">
        <v>0</v>
      </c>
      <c r="L215" s="74">
        <v>0</v>
      </c>
      <c r="M215" s="74">
        <v>0</v>
      </c>
      <c r="N215" s="74">
        <v>0</v>
      </c>
      <c r="O215" s="74">
        <v>0</v>
      </c>
      <c r="P215" s="74">
        <v>0</v>
      </c>
      <c r="Q215" s="74">
        <v>0</v>
      </c>
      <c r="R215" s="74">
        <v>0</v>
      </c>
      <c r="S215" s="40">
        <f t="shared" si="6"/>
        <v>1270.2</v>
      </c>
      <c r="T215" s="40">
        <f t="shared" si="7"/>
        <v>0</v>
      </c>
    </row>
    <row r="216" spans="1:20" s="24" customFormat="1" ht="15">
      <c r="A216" s="72">
        <v>1</v>
      </c>
      <c r="B216" s="72">
        <v>2664</v>
      </c>
      <c r="C216" s="72" t="s">
        <v>196</v>
      </c>
      <c r="D216" s="73">
        <v>39661</v>
      </c>
      <c r="E216" s="72" t="s">
        <v>514</v>
      </c>
      <c r="F216" s="72">
        <v>2035</v>
      </c>
      <c r="G216" s="74">
        <v>4656.5600000000004</v>
      </c>
      <c r="H216" s="74">
        <v>0</v>
      </c>
      <c r="I216" s="74" t="s">
        <v>516</v>
      </c>
      <c r="J216" s="74">
        <v>1993.92</v>
      </c>
      <c r="K216" s="74">
        <v>0</v>
      </c>
      <c r="L216" s="74">
        <v>0</v>
      </c>
      <c r="M216" s="74">
        <v>0</v>
      </c>
      <c r="N216" s="74">
        <v>0</v>
      </c>
      <c r="O216" s="74">
        <v>0</v>
      </c>
      <c r="P216" s="74">
        <v>0</v>
      </c>
      <c r="Q216" s="74">
        <v>0</v>
      </c>
      <c r="R216" s="74">
        <v>0</v>
      </c>
      <c r="S216" s="40">
        <f t="shared" si="6"/>
        <v>4656.5600000000004</v>
      </c>
      <c r="T216" s="40">
        <f t="shared" si="7"/>
        <v>1993.92</v>
      </c>
    </row>
    <row r="217" spans="1:20" s="24" customFormat="1" ht="15">
      <c r="A217" s="72">
        <v>1</v>
      </c>
      <c r="B217" s="72">
        <v>2665</v>
      </c>
      <c r="C217" s="72" t="s">
        <v>197</v>
      </c>
      <c r="D217" s="73">
        <v>39666</v>
      </c>
      <c r="E217" s="72" t="s">
        <v>514</v>
      </c>
      <c r="F217" s="72">
        <v>2009</v>
      </c>
      <c r="G217" s="74">
        <v>1614.36</v>
      </c>
      <c r="H217" s="74">
        <v>0</v>
      </c>
      <c r="I217" s="74" t="s">
        <v>516</v>
      </c>
      <c r="J217" s="74">
        <v>708.95</v>
      </c>
      <c r="K217" s="74">
        <v>0</v>
      </c>
      <c r="L217" s="74">
        <v>0</v>
      </c>
      <c r="M217" s="74">
        <v>0</v>
      </c>
      <c r="N217" s="74">
        <v>0</v>
      </c>
      <c r="O217" s="74">
        <v>0</v>
      </c>
      <c r="P217" s="74">
        <v>0</v>
      </c>
      <c r="Q217" s="74">
        <v>0</v>
      </c>
      <c r="R217" s="74">
        <v>0</v>
      </c>
      <c r="S217" s="40">
        <f t="shared" si="6"/>
        <v>1614.36</v>
      </c>
      <c r="T217" s="40">
        <f t="shared" si="7"/>
        <v>708.95</v>
      </c>
    </row>
    <row r="218" spans="1:20" s="24" customFormat="1" ht="15">
      <c r="A218" s="72">
        <v>1</v>
      </c>
      <c r="B218" s="72">
        <v>2666</v>
      </c>
      <c r="C218" s="72" t="s">
        <v>198</v>
      </c>
      <c r="D218" s="73">
        <v>39666</v>
      </c>
      <c r="E218" s="72" t="s">
        <v>514</v>
      </c>
      <c r="F218" s="72">
        <v>2009</v>
      </c>
      <c r="G218" s="74">
        <v>1614.36</v>
      </c>
      <c r="H218" s="74">
        <v>0</v>
      </c>
      <c r="I218" s="74" t="s">
        <v>516</v>
      </c>
      <c r="J218" s="74">
        <v>1993.92</v>
      </c>
      <c r="K218" s="74">
        <v>0</v>
      </c>
      <c r="L218" s="74">
        <v>0</v>
      </c>
      <c r="M218" s="74">
        <v>0</v>
      </c>
      <c r="N218" s="74">
        <v>0</v>
      </c>
      <c r="O218" s="74">
        <v>0</v>
      </c>
      <c r="P218" s="74">
        <v>0</v>
      </c>
      <c r="Q218" s="74">
        <v>0</v>
      </c>
      <c r="R218" s="74">
        <v>0</v>
      </c>
      <c r="S218" s="40">
        <f t="shared" si="6"/>
        <v>1614.36</v>
      </c>
      <c r="T218" s="40">
        <f t="shared" si="7"/>
        <v>1993.92</v>
      </c>
    </row>
    <row r="219" spans="1:20" s="24" customFormat="1" ht="15">
      <c r="A219" s="72">
        <v>1</v>
      </c>
      <c r="B219" s="72">
        <v>2668</v>
      </c>
      <c r="C219" s="72" t="s">
        <v>199</v>
      </c>
      <c r="D219" s="73">
        <v>39666</v>
      </c>
      <c r="E219" s="72" t="s">
        <v>514</v>
      </c>
      <c r="F219" s="72">
        <v>2009</v>
      </c>
      <c r="G219" s="74">
        <v>1614.36</v>
      </c>
      <c r="H219" s="74">
        <v>0</v>
      </c>
      <c r="I219" s="74" t="s">
        <v>516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  <c r="O219" s="74">
        <v>0</v>
      </c>
      <c r="P219" s="74">
        <v>0</v>
      </c>
      <c r="Q219" s="74">
        <v>0</v>
      </c>
      <c r="R219" s="74">
        <v>0</v>
      </c>
      <c r="S219" s="40">
        <f t="shared" si="6"/>
        <v>1614.36</v>
      </c>
      <c r="T219" s="40">
        <f t="shared" si="7"/>
        <v>0</v>
      </c>
    </row>
    <row r="220" spans="1:20" s="24" customFormat="1" ht="15">
      <c r="A220" s="72">
        <v>1</v>
      </c>
      <c r="B220" s="72">
        <v>2671</v>
      </c>
      <c r="C220" s="72" t="s">
        <v>200</v>
      </c>
      <c r="D220" s="73">
        <v>39667</v>
      </c>
      <c r="E220" s="72" t="s">
        <v>514</v>
      </c>
      <c r="F220" s="72">
        <v>2003</v>
      </c>
      <c r="G220" s="74">
        <v>1333.73</v>
      </c>
      <c r="H220" s="74">
        <v>0</v>
      </c>
      <c r="I220" s="74" t="s">
        <v>516</v>
      </c>
      <c r="J220" s="74">
        <v>0</v>
      </c>
      <c r="K220" s="74">
        <v>0</v>
      </c>
      <c r="L220" s="74">
        <v>0</v>
      </c>
      <c r="M220" s="74">
        <v>0</v>
      </c>
      <c r="N220" s="74">
        <v>0</v>
      </c>
      <c r="O220" s="74">
        <v>0</v>
      </c>
      <c r="P220" s="74">
        <v>0</v>
      </c>
      <c r="Q220" s="74">
        <v>0</v>
      </c>
      <c r="R220" s="74">
        <v>0</v>
      </c>
      <c r="S220" s="40">
        <f t="shared" si="6"/>
        <v>1333.73</v>
      </c>
      <c r="T220" s="40">
        <f t="shared" si="7"/>
        <v>0</v>
      </c>
    </row>
    <row r="221" spans="1:20" s="24" customFormat="1" ht="15">
      <c r="A221" s="72">
        <v>1</v>
      </c>
      <c r="B221" s="72">
        <v>2672</v>
      </c>
      <c r="C221" s="72" t="s">
        <v>201</v>
      </c>
      <c r="D221" s="73">
        <v>39667</v>
      </c>
      <c r="E221" s="72" t="s">
        <v>514</v>
      </c>
      <c r="F221" s="72">
        <v>2003</v>
      </c>
      <c r="G221" s="74">
        <v>1270.21</v>
      </c>
      <c r="H221" s="74">
        <v>0</v>
      </c>
      <c r="I221" s="74" t="s">
        <v>516</v>
      </c>
      <c r="J221" s="74">
        <v>0</v>
      </c>
      <c r="K221" s="74">
        <v>0</v>
      </c>
      <c r="L221" s="74">
        <v>0</v>
      </c>
      <c r="M221" s="74">
        <v>0</v>
      </c>
      <c r="N221" s="74">
        <v>0</v>
      </c>
      <c r="O221" s="74">
        <v>0</v>
      </c>
      <c r="P221" s="74">
        <v>0</v>
      </c>
      <c r="Q221" s="74">
        <v>0</v>
      </c>
      <c r="R221" s="74">
        <v>0</v>
      </c>
      <c r="S221" s="40">
        <f t="shared" si="6"/>
        <v>1270.21</v>
      </c>
      <c r="T221" s="40">
        <f t="shared" si="7"/>
        <v>0</v>
      </c>
    </row>
    <row r="222" spans="1:20" s="24" customFormat="1" ht="15">
      <c r="A222" s="72">
        <v>1</v>
      </c>
      <c r="B222" s="72">
        <v>2675</v>
      </c>
      <c r="C222" s="72" t="s">
        <v>202</v>
      </c>
      <c r="D222" s="73">
        <v>39667</v>
      </c>
      <c r="E222" s="72" t="s">
        <v>514</v>
      </c>
      <c r="F222" s="72">
        <v>2003</v>
      </c>
      <c r="G222" s="74">
        <v>1209.71</v>
      </c>
      <c r="H222" s="74">
        <v>0</v>
      </c>
      <c r="I222" s="74" t="s">
        <v>516</v>
      </c>
      <c r="J222" s="74">
        <v>0</v>
      </c>
      <c r="K222" s="74">
        <v>0</v>
      </c>
      <c r="L222" s="74">
        <v>0</v>
      </c>
      <c r="M222" s="74">
        <v>0</v>
      </c>
      <c r="N222" s="74">
        <v>0</v>
      </c>
      <c r="O222" s="74">
        <v>0</v>
      </c>
      <c r="P222" s="74">
        <v>0</v>
      </c>
      <c r="Q222" s="74">
        <v>0</v>
      </c>
      <c r="R222" s="74">
        <v>0</v>
      </c>
      <c r="S222" s="40">
        <f t="shared" si="6"/>
        <v>1209.71</v>
      </c>
      <c r="T222" s="40">
        <f t="shared" si="7"/>
        <v>0</v>
      </c>
    </row>
    <row r="223" spans="1:20" s="24" customFormat="1" ht="15">
      <c r="A223" s="72">
        <v>1</v>
      </c>
      <c r="B223" s="72">
        <v>2682</v>
      </c>
      <c r="C223" s="72" t="s">
        <v>203</v>
      </c>
      <c r="D223" s="73">
        <v>39675</v>
      </c>
      <c r="E223" s="72" t="s">
        <v>514</v>
      </c>
      <c r="F223" s="72">
        <v>2009</v>
      </c>
      <c r="G223" s="74">
        <v>1614.37</v>
      </c>
      <c r="H223" s="74">
        <v>0</v>
      </c>
      <c r="I223" s="74" t="s">
        <v>516</v>
      </c>
      <c r="J223" s="74">
        <v>0</v>
      </c>
      <c r="K223" s="74">
        <v>0</v>
      </c>
      <c r="L223" s="74">
        <v>0</v>
      </c>
      <c r="M223" s="74">
        <v>0</v>
      </c>
      <c r="N223" s="74">
        <v>0</v>
      </c>
      <c r="O223" s="74">
        <v>0</v>
      </c>
      <c r="P223" s="74">
        <v>0</v>
      </c>
      <c r="Q223" s="74">
        <v>0</v>
      </c>
      <c r="R223" s="74">
        <v>0</v>
      </c>
      <c r="S223" s="40">
        <f t="shared" si="6"/>
        <v>1614.37</v>
      </c>
      <c r="T223" s="40">
        <f t="shared" si="7"/>
        <v>0</v>
      </c>
    </row>
    <row r="224" spans="1:20" s="24" customFormat="1" ht="15">
      <c r="A224" s="72">
        <v>3</v>
      </c>
      <c r="B224" s="72">
        <v>2684</v>
      </c>
      <c r="C224" s="72" t="s">
        <v>437</v>
      </c>
      <c r="D224" s="73">
        <v>39692</v>
      </c>
      <c r="E224" s="72" t="s">
        <v>514</v>
      </c>
      <c r="F224" s="72">
        <v>2037</v>
      </c>
      <c r="G224" s="74">
        <v>4149.8900000000003</v>
      </c>
      <c r="H224" s="74">
        <v>0</v>
      </c>
      <c r="I224" s="74" t="s">
        <v>516</v>
      </c>
      <c r="J224" s="74">
        <v>0</v>
      </c>
      <c r="K224" s="74">
        <v>0</v>
      </c>
      <c r="L224" s="74">
        <v>0</v>
      </c>
      <c r="M224" s="74">
        <v>0</v>
      </c>
      <c r="N224" s="74">
        <v>0</v>
      </c>
      <c r="O224" s="74">
        <v>0</v>
      </c>
      <c r="P224" s="74">
        <v>0</v>
      </c>
      <c r="Q224" s="74">
        <v>0</v>
      </c>
      <c r="R224" s="74">
        <v>0</v>
      </c>
      <c r="S224" s="40">
        <f t="shared" si="6"/>
        <v>4149.8900000000003</v>
      </c>
      <c r="T224" s="40">
        <f t="shared" si="7"/>
        <v>0</v>
      </c>
    </row>
    <row r="225" spans="1:20" s="24" customFormat="1" ht="15">
      <c r="A225" s="72">
        <v>1</v>
      </c>
      <c r="B225" s="72">
        <v>2687</v>
      </c>
      <c r="C225" s="72" t="s">
        <v>204</v>
      </c>
      <c r="D225" s="73">
        <v>39700</v>
      </c>
      <c r="E225" s="72" t="s">
        <v>514</v>
      </c>
      <c r="F225" s="72">
        <v>2009</v>
      </c>
      <c r="G225" s="74">
        <v>1614.36</v>
      </c>
      <c r="H225" s="74">
        <v>0</v>
      </c>
      <c r="I225" s="74" t="s">
        <v>516</v>
      </c>
      <c r="J225" s="74">
        <v>0</v>
      </c>
      <c r="K225" s="74">
        <v>0</v>
      </c>
      <c r="L225" s="74">
        <v>0</v>
      </c>
      <c r="M225" s="74">
        <v>0</v>
      </c>
      <c r="N225" s="74">
        <v>0</v>
      </c>
      <c r="O225" s="74">
        <v>0</v>
      </c>
      <c r="P225" s="74">
        <v>0</v>
      </c>
      <c r="Q225" s="74">
        <v>0</v>
      </c>
      <c r="R225" s="74">
        <v>0</v>
      </c>
      <c r="S225" s="40">
        <f t="shared" si="6"/>
        <v>1614.36</v>
      </c>
      <c r="T225" s="40">
        <f t="shared" si="7"/>
        <v>0</v>
      </c>
    </row>
    <row r="226" spans="1:20" s="24" customFormat="1" ht="15">
      <c r="A226" s="72">
        <v>1</v>
      </c>
      <c r="B226" s="72">
        <v>2689</v>
      </c>
      <c r="C226" s="72" t="s">
        <v>205</v>
      </c>
      <c r="D226" s="73">
        <v>39707</v>
      </c>
      <c r="E226" s="72" t="s">
        <v>514</v>
      </c>
      <c r="F226" s="72">
        <v>2009</v>
      </c>
      <c r="G226" s="74">
        <v>1614.36</v>
      </c>
      <c r="H226" s="74">
        <v>0</v>
      </c>
      <c r="I226" s="74" t="s">
        <v>516</v>
      </c>
      <c r="J226" s="74">
        <v>930.5</v>
      </c>
      <c r="K226" s="74">
        <v>0</v>
      </c>
      <c r="L226" s="74">
        <v>0</v>
      </c>
      <c r="M226" s="74">
        <v>0</v>
      </c>
      <c r="N226" s="74">
        <v>0</v>
      </c>
      <c r="O226" s="74">
        <v>0</v>
      </c>
      <c r="P226" s="74">
        <v>0</v>
      </c>
      <c r="Q226" s="74">
        <v>0</v>
      </c>
      <c r="R226" s="74">
        <v>0</v>
      </c>
      <c r="S226" s="40">
        <f t="shared" si="6"/>
        <v>1614.36</v>
      </c>
      <c r="T226" s="40">
        <f t="shared" si="7"/>
        <v>930.5</v>
      </c>
    </row>
    <row r="227" spans="1:20" s="24" customFormat="1" ht="15">
      <c r="A227" s="72">
        <v>25</v>
      </c>
      <c r="B227" s="72">
        <v>2692</v>
      </c>
      <c r="C227" s="72" t="s">
        <v>448</v>
      </c>
      <c r="D227" s="73">
        <v>39716</v>
      </c>
      <c r="E227" s="72" t="s">
        <v>514</v>
      </c>
      <c r="F227" s="72">
        <v>2009</v>
      </c>
      <c r="G227" s="74">
        <v>1614.36</v>
      </c>
      <c r="H227" s="74">
        <v>0</v>
      </c>
      <c r="I227" s="74" t="s">
        <v>516</v>
      </c>
      <c r="J227" s="74">
        <v>0</v>
      </c>
      <c r="K227" s="74">
        <v>0</v>
      </c>
      <c r="L227" s="74">
        <v>0</v>
      </c>
      <c r="M227" s="74">
        <v>0</v>
      </c>
      <c r="N227" s="74">
        <v>0</v>
      </c>
      <c r="O227" s="74">
        <v>0</v>
      </c>
      <c r="P227" s="74">
        <v>0</v>
      </c>
      <c r="Q227" s="74">
        <v>0</v>
      </c>
      <c r="R227" s="74">
        <v>0</v>
      </c>
      <c r="S227" s="40">
        <f t="shared" si="6"/>
        <v>1614.36</v>
      </c>
      <c r="T227" s="40">
        <f t="shared" si="7"/>
        <v>0</v>
      </c>
    </row>
    <row r="228" spans="1:20" s="24" customFormat="1" ht="15">
      <c r="A228" s="72">
        <v>59</v>
      </c>
      <c r="B228" s="72">
        <v>2696</v>
      </c>
      <c r="C228" s="72" t="s">
        <v>493</v>
      </c>
      <c r="D228" s="73">
        <v>39716</v>
      </c>
      <c r="E228" s="72" t="s">
        <v>514</v>
      </c>
      <c r="F228" s="72">
        <v>2009</v>
      </c>
      <c r="G228" s="74">
        <v>1614.36</v>
      </c>
      <c r="H228" s="74">
        <v>0</v>
      </c>
      <c r="I228" s="74" t="s">
        <v>516</v>
      </c>
      <c r="J228" s="74">
        <v>0</v>
      </c>
      <c r="K228" s="74">
        <v>0</v>
      </c>
      <c r="L228" s="74">
        <v>0</v>
      </c>
      <c r="M228" s="74">
        <v>0</v>
      </c>
      <c r="N228" s="74">
        <v>0</v>
      </c>
      <c r="O228" s="74">
        <v>0</v>
      </c>
      <c r="P228" s="74">
        <v>0</v>
      </c>
      <c r="Q228" s="74">
        <v>0</v>
      </c>
      <c r="R228" s="74">
        <v>0</v>
      </c>
      <c r="S228" s="40">
        <f t="shared" si="6"/>
        <v>1614.36</v>
      </c>
      <c r="T228" s="40">
        <f t="shared" si="7"/>
        <v>0</v>
      </c>
    </row>
    <row r="229" spans="1:20" s="24" customFormat="1" ht="15">
      <c r="A229" s="72">
        <v>1</v>
      </c>
      <c r="B229" s="72">
        <v>2697</v>
      </c>
      <c r="C229" s="72" t="s">
        <v>206</v>
      </c>
      <c r="D229" s="73">
        <v>39716</v>
      </c>
      <c r="E229" s="72" t="s">
        <v>514</v>
      </c>
      <c r="F229" s="72">
        <v>2009</v>
      </c>
      <c r="G229" s="74">
        <v>1614.36</v>
      </c>
      <c r="H229" s="74">
        <v>0</v>
      </c>
      <c r="I229" s="74" t="s">
        <v>516</v>
      </c>
      <c r="J229" s="74">
        <v>0</v>
      </c>
      <c r="K229" s="74">
        <v>0</v>
      </c>
      <c r="L229" s="74">
        <v>0</v>
      </c>
      <c r="M229" s="74">
        <v>0</v>
      </c>
      <c r="N229" s="74">
        <v>0</v>
      </c>
      <c r="O229" s="74">
        <v>0</v>
      </c>
      <c r="P229" s="74">
        <v>0</v>
      </c>
      <c r="Q229" s="74">
        <v>0</v>
      </c>
      <c r="R229" s="74">
        <v>0</v>
      </c>
      <c r="S229" s="40">
        <f t="shared" si="6"/>
        <v>1614.36</v>
      </c>
      <c r="T229" s="40">
        <f t="shared" si="7"/>
        <v>0</v>
      </c>
    </row>
    <row r="230" spans="1:20" s="24" customFormat="1" ht="15">
      <c r="A230" s="72">
        <v>1</v>
      </c>
      <c r="B230" s="72">
        <v>2701</v>
      </c>
      <c r="C230" s="72" t="s">
        <v>207</v>
      </c>
      <c r="D230" s="73">
        <v>39720</v>
      </c>
      <c r="E230" s="72" t="s">
        <v>514</v>
      </c>
      <c r="F230" s="72">
        <v>2009</v>
      </c>
      <c r="G230" s="74">
        <v>1614.36</v>
      </c>
      <c r="H230" s="74">
        <v>0</v>
      </c>
      <c r="I230" s="74" t="s">
        <v>516</v>
      </c>
      <c r="J230" s="74">
        <v>0</v>
      </c>
      <c r="K230" s="74">
        <v>0</v>
      </c>
      <c r="L230" s="74">
        <v>0</v>
      </c>
      <c r="M230" s="74">
        <v>0</v>
      </c>
      <c r="N230" s="74">
        <v>0</v>
      </c>
      <c r="O230" s="74">
        <v>0</v>
      </c>
      <c r="P230" s="74">
        <v>0</v>
      </c>
      <c r="Q230" s="74">
        <v>0</v>
      </c>
      <c r="R230" s="74">
        <v>0</v>
      </c>
      <c r="S230" s="40">
        <f t="shared" si="6"/>
        <v>1614.36</v>
      </c>
      <c r="T230" s="40">
        <f t="shared" si="7"/>
        <v>0</v>
      </c>
    </row>
    <row r="231" spans="1:20" s="24" customFormat="1" ht="15">
      <c r="A231" s="72">
        <v>35</v>
      </c>
      <c r="B231" s="72">
        <v>2702</v>
      </c>
      <c r="C231" s="72" t="s">
        <v>466</v>
      </c>
      <c r="D231" s="73">
        <v>39722</v>
      </c>
      <c r="E231" s="72" t="s">
        <v>514</v>
      </c>
      <c r="F231" s="72">
        <v>2037</v>
      </c>
      <c r="G231" s="74">
        <v>4149.8900000000003</v>
      </c>
      <c r="H231" s="74">
        <v>0</v>
      </c>
      <c r="I231" s="74" t="s">
        <v>516</v>
      </c>
      <c r="J231" s="74">
        <v>0</v>
      </c>
      <c r="K231" s="74">
        <v>0</v>
      </c>
      <c r="L231" s="74">
        <v>0</v>
      </c>
      <c r="M231" s="74">
        <v>0</v>
      </c>
      <c r="N231" s="74">
        <v>0</v>
      </c>
      <c r="O231" s="74">
        <v>0</v>
      </c>
      <c r="P231" s="74">
        <v>0</v>
      </c>
      <c r="Q231" s="74">
        <v>0</v>
      </c>
      <c r="R231" s="74">
        <v>0</v>
      </c>
      <c r="S231" s="40">
        <f t="shared" si="6"/>
        <v>4149.8900000000003</v>
      </c>
      <c r="T231" s="40">
        <f t="shared" si="7"/>
        <v>0</v>
      </c>
    </row>
    <row r="232" spans="1:20" s="24" customFormat="1" ht="15">
      <c r="A232" s="72">
        <v>35</v>
      </c>
      <c r="B232" s="72">
        <v>2705</v>
      </c>
      <c r="C232" s="72" t="s">
        <v>467</v>
      </c>
      <c r="D232" s="73">
        <v>39728</v>
      </c>
      <c r="E232" s="72" t="s">
        <v>514</v>
      </c>
      <c r="F232" s="72">
        <v>2009</v>
      </c>
      <c r="G232" s="74">
        <v>1614.36</v>
      </c>
      <c r="H232" s="74">
        <v>0</v>
      </c>
      <c r="I232" s="74" t="s">
        <v>516</v>
      </c>
      <c r="J232" s="74">
        <v>0</v>
      </c>
      <c r="K232" s="74">
        <v>0</v>
      </c>
      <c r="L232" s="74">
        <v>0</v>
      </c>
      <c r="M232" s="74">
        <v>0</v>
      </c>
      <c r="N232" s="74">
        <v>0</v>
      </c>
      <c r="O232" s="74">
        <v>0</v>
      </c>
      <c r="P232" s="74">
        <v>0</v>
      </c>
      <c r="Q232" s="74">
        <v>0</v>
      </c>
      <c r="R232" s="74">
        <v>0</v>
      </c>
      <c r="S232" s="40">
        <f t="shared" si="6"/>
        <v>1614.36</v>
      </c>
      <c r="T232" s="40">
        <f t="shared" si="7"/>
        <v>0</v>
      </c>
    </row>
    <row r="233" spans="1:20" s="24" customFormat="1" ht="15">
      <c r="A233" s="72">
        <v>3</v>
      </c>
      <c r="B233" s="72">
        <v>2706</v>
      </c>
      <c r="C233" s="72" t="s">
        <v>455</v>
      </c>
      <c r="D233" s="73">
        <v>39730</v>
      </c>
      <c r="E233" s="72" t="s">
        <v>514</v>
      </c>
      <c r="F233" s="72">
        <v>2037</v>
      </c>
      <c r="G233" s="74">
        <v>4149.8900000000003</v>
      </c>
      <c r="H233" s="74">
        <v>0</v>
      </c>
      <c r="I233" s="74" t="s">
        <v>516</v>
      </c>
      <c r="J233" s="74">
        <v>0</v>
      </c>
      <c r="K233" s="74">
        <v>0</v>
      </c>
      <c r="L233" s="74">
        <v>0</v>
      </c>
      <c r="M233" s="74">
        <v>0</v>
      </c>
      <c r="N233" s="74">
        <v>0</v>
      </c>
      <c r="O233" s="74">
        <v>0</v>
      </c>
      <c r="P233" s="74">
        <v>0</v>
      </c>
      <c r="Q233" s="74">
        <v>0</v>
      </c>
      <c r="R233" s="74">
        <v>0</v>
      </c>
      <c r="S233" s="40">
        <f t="shared" si="6"/>
        <v>4149.8900000000003</v>
      </c>
      <c r="T233" s="40">
        <f t="shared" si="7"/>
        <v>0</v>
      </c>
    </row>
    <row r="234" spans="1:20" s="24" customFormat="1" ht="15">
      <c r="A234" s="72">
        <v>1</v>
      </c>
      <c r="B234" s="72">
        <v>2707</v>
      </c>
      <c r="C234" s="72" t="s">
        <v>208</v>
      </c>
      <c r="D234" s="73">
        <v>39734</v>
      </c>
      <c r="E234" s="72" t="s">
        <v>514</v>
      </c>
      <c r="F234" s="72">
        <v>2009</v>
      </c>
      <c r="G234" s="74">
        <v>1614.36</v>
      </c>
      <c r="H234" s="74">
        <v>0</v>
      </c>
      <c r="I234" s="74" t="s">
        <v>516</v>
      </c>
      <c r="J234" s="74">
        <v>708.95</v>
      </c>
      <c r="K234" s="74">
        <v>0</v>
      </c>
      <c r="L234" s="74">
        <v>0</v>
      </c>
      <c r="M234" s="74">
        <v>0</v>
      </c>
      <c r="N234" s="74">
        <v>0</v>
      </c>
      <c r="O234" s="74">
        <v>0</v>
      </c>
      <c r="P234" s="74">
        <v>0</v>
      </c>
      <c r="Q234" s="74">
        <v>0</v>
      </c>
      <c r="R234" s="74">
        <v>0</v>
      </c>
      <c r="S234" s="40">
        <f t="shared" si="6"/>
        <v>1614.36</v>
      </c>
      <c r="T234" s="40">
        <f t="shared" si="7"/>
        <v>708.95</v>
      </c>
    </row>
    <row r="235" spans="1:20" s="24" customFormat="1" ht="15">
      <c r="A235" s="72">
        <v>1</v>
      </c>
      <c r="B235" s="72">
        <v>2709</v>
      </c>
      <c r="C235" s="72" t="s">
        <v>209</v>
      </c>
      <c r="D235" s="73">
        <v>39734</v>
      </c>
      <c r="E235" s="72" t="s">
        <v>514</v>
      </c>
      <c r="F235" s="72">
        <v>2009</v>
      </c>
      <c r="G235" s="74">
        <v>1614.36</v>
      </c>
      <c r="H235" s="74">
        <v>0</v>
      </c>
      <c r="I235" s="74" t="s">
        <v>516</v>
      </c>
      <c r="J235" s="74">
        <v>708.95</v>
      </c>
      <c r="K235" s="74">
        <v>0</v>
      </c>
      <c r="L235" s="74">
        <v>0</v>
      </c>
      <c r="M235" s="74">
        <v>0</v>
      </c>
      <c r="N235" s="74">
        <v>0</v>
      </c>
      <c r="O235" s="74">
        <v>0</v>
      </c>
      <c r="P235" s="74">
        <v>0</v>
      </c>
      <c r="Q235" s="74">
        <v>0</v>
      </c>
      <c r="R235" s="74">
        <v>0</v>
      </c>
      <c r="S235" s="40">
        <f t="shared" si="6"/>
        <v>1614.36</v>
      </c>
      <c r="T235" s="40">
        <f t="shared" si="7"/>
        <v>708.95</v>
      </c>
    </row>
    <row r="236" spans="1:20" s="24" customFormat="1" ht="15">
      <c r="A236" s="72">
        <v>1</v>
      </c>
      <c r="B236" s="72">
        <v>2710</v>
      </c>
      <c r="C236" s="72" t="s">
        <v>210</v>
      </c>
      <c r="D236" s="73">
        <v>39734</v>
      </c>
      <c r="E236" s="72" t="s">
        <v>514</v>
      </c>
      <c r="F236" s="72">
        <v>2009</v>
      </c>
      <c r="G236" s="74">
        <v>1695.09</v>
      </c>
      <c r="H236" s="74">
        <v>0</v>
      </c>
      <c r="I236" s="74" t="s">
        <v>516</v>
      </c>
      <c r="J236" s="74">
        <v>708.95</v>
      </c>
      <c r="K236" s="74">
        <v>0</v>
      </c>
      <c r="L236" s="74">
        <v>0</v>
      </c>
      <c r="M236" s="74">
        <v>0</v>
      </c>
      <c r="N236" s="74">
        <v>0</v>
      </c>
      <c r="O236" s="74">
        <v>0</v>
      </c>
      <c r="P236" s="74">
        <v>0</v>
      </c>
      <c r="Q236" s="74">
        <v>0</v>
      </c>
      <c r="R236" s="74">
        <v>0</v>
      </c>
      <c r="S236" s="40">
        <f t="shared" si="6"/>
        <v>1695.09</v>
      </c>
      <c r="T236" s="40">
        <f t="shared" si="7"/>
        <v>708.95</v>
      </c>
    </row>
    <row r="237" spans="1:20" s="24" customFormat="1" ht="15">
      <c r="A237" s="72">
        <v>1</v>
      </c>
      <c r="B237" s="72">
        <v>2712</v>
      </c>
      <c r="C237" s="72" t="s">
        <v>211</v>
      </c>
      <c r="D237" s="73">
        <v>39734</v>
      </c>
      <c r="E237" s="72" t="s">
        <v>514</v>
      </c>
      <c r="F237" s="72">
        <v>2009</v>
      </c>
      <c r="G237" s="74">
        <v>1695.09</v>
      </c>
      <c r="H237" s="74">
        <v>0</v>
      </c>
      <c r="I237" s="74" t="s">
        <v>516</v>
      </c>
      <c r="J237" s="74">
        <v>0</v>
      </c>
      <c r="K237" s="74">
        <v>0</v>
      </c>
      <c r="L237" s="74">
        <v>0</v>
      </c>
      <c r="M237" s="74">
        <v>0</v>
      </c>
      <c r="N237" s="74">
        <v>0</v>
      </c>
      <c r="O237" s="74">
        <v>0</v>
      </c>
      <c r="P237" s="74">
        <v>0</v>
      </c>
      <c r="Q237" s="74">
        <v>0</v>
      </c>
      <c r="R237" s="74">
        <v>0</v>
      </c>
      <c r="S237" s="40">
        <f t="shared" si="6"/>
        <v>1695.09</v>
      </c>
      <c r="T237" s="40">
        <f t="shared" si="7"/>
        <v>0</v>
      </c>
    </row>
    <row r="238" spans="1:20" s="24" customFormat="1" ht="15">
      <c r="A238" s="72">
        <v>1</v>
      </c>
      <c r="B238" s="72">
        <v>2717</v>
      </c>
      <c r="C238" s="72" t="s">
        <v>213</v>
      </c>
      <c r="D238" s="73">
        <v>39748</v>
      </c>
      <c r="E238" s="72" t="s">
        <v>514</v>
      </c>
      <c r="F238" s="72">
        <v>2037</v>
      </c>
      <c r="G238" s="74">
        <v>4149.8900000000003</v>
      </c>
      <c r="H238" s="74">
        <v>0</v>
      </c>
      <c r="I238" s="74" t="s">
        <v>516</v>
      </c>
      <c r="J238" s="74">
        <v>0</v>
      </c>
      <c r="K238" s="74">
        <v>0</v>
      </c>
      <c r="L238" s="74">
        <v>0</v>
      </c>
      <c r="M238" s="74">
        <v>0</v>
      </c>
      <c r="N238" s="74">
        <v>0</v>
      </c>
      <c r="O238" s="74">
        <v>0</v>
      </c>
      <c r="P238" s="74">
        <v>0</v>
      </c>
      <c r="Q238" s="74">
        <v>0</v>
      </c>
      <c r="R238" s="74">
        <v>0</v>
      </c>
      <c r="S238" s="40">
        <f t="shared" si="6"/>
        <v>4149.8900000000003</v>
      </c>
      <c r="T238" s="40">
        <f t="shared" si="7"/>
        <v>0</v>
      </c>
    </row>
    <row r="239" spans="1:20" s="24" customFormat="1" ht="15">
      <c r="A239" s="72">
        <v>3</v>
      </c>
      <c r="B239" s="72">
        <v>2718</v>
      </c>
      <c r="C239" s="72" t="s">
        <v>456</v>
      </c>
      <c r="D239" s="73">
        <v>39749</v>
      </c>
      <c r="E239" s="72" t="s">
        <v>514</v>
      </c>
      <c r="F239" s="72">
        <v>2009</v>
      </c>
      <c r="G239" s="74">
        <v>1614.36</v>
      </c>
      <c r="H239" s="74">
        <v>0</v>
      </c>
      <c r="I239" s="74" t="s">
        <v>516</v>
      </c>
      <c r="J239" s="74">
        <v>0</v>
      </c>
      <c r="K239" s="74">
        <v>0</v>
      </c>
      <c r="L239" s="74">
        <v>0</v>
      </c>
      <c r="M239" s="74">
        <v>0</v>
      </c>
      <c r="N239" s="74">
        <v>0</v>
      </c>
      <c r="O239" s="74">
        <v>0</v>
      </c>
      <c r="P239" s="74">
        <v>0</v>
      </c>
      <c r="Q239" s="74">
        <v>0</v>
      </c>
      <c r="R239" s="74">
        <v>0</v>
      </c>
      <c r="S239" s="40">
        <f t="shared" si="6"/>
        <v>1614.36</v>
      </c>
      <c r="T239" s="40">
        <f t="shared" si="7"/>
        <v>0</v>
      </c>
    </row>
    <row r="240" spans="1:20" s="24" customFormat="1" ht="15">
      <c r="A240" s="72">
        <v>14</v>
      </c>
      <c r="B240" s="72">
        <v>2719</v>
      </c>
      <c r="C240" s="72" t="s">
        <v>441</v>
      </c>
      <c r="D240" s="73">
        <v>39749</v>
      </c>
      <c r="E240" s="72" t="s">
        <v>514</v>
      </c>
      <c r="F240" s="72">
        <v>2009</v>
      </c>
      <c r="G240" s="74">
        <v>1695.09</v>
      </c>
      <c r="H240" s="74">
        <v>0</v>
      </c>
      <c r="I240" s="74" t="s">
        <v>516</v>
      </c>
      <c r="J240" s="74">
        <v>0</v>
      </c>
      <c r="K240" s="74">
        <v>174.95</v>
      </c>
      <c r="L240" s="74">
        <v>0</v>
      </c>
      <c r="M240" s="74">
        <v>0</v>
      </c>
      <c r="N240" s="74">
        <v>0</v>
      </c>
      <c r="O240" s="74">
        <v>0</v>
      </c>
      <c r="P240" s="74">
        <v>0</v>
      </c>
      <c r="Q240" s="74">
        <v>0</v>
      </c>
      <c r="R240" s="74">
        <v>0</v>
      </c>
      <c r="S240" s="40">
        <f t="shared" si="6"/>
        <v>1695.09</v>
      </c>
      <c r="T240" s="40">
        <f t="shared" si="7"/>
        <v>174.95</v>
      </c>
    </row>
    <row r="241" spans="1:20" s="24" customFormat="1" ht="15">
      <c r="A241" s="72">
        <v>51</v>
      </c>
      <c r="B241" s="72">
        <v>2720</v>
      </c>
      <c r="C241" s="72" t="s">
        <v>468</v>
      </c>
      <c r="D241" s="73">
        <v>39751</v>
      </c>
      <c r="E241" s="72" t="s">
        <v>514</v>
      </c>
      <c r="F241" s="72">
        <v>2009</v>
      </c>
      <c r="G241" s="74">
        <v>1614.37</v>
      </c>
      <c r="H241" s="74">
        <v>0</v>
      </c>
      <c r="I241" s="74" t="s">
        <v>516</v>
      </c>
      <c r="J241" s="74">
        <v>0</v>
      </c>
      <c r="K241" s="74">
        <v>0</v>
      </c>
      <c r="L241" s="74">
        <v>0</v>
      </c>
      <c r="M241" s="74">
        <v>0</v>
      </c>
      <c r="N241" s="74">
        <v>0</v>
      </c>
      <c r="O241" s="74">
        <v>0</v>
      </c>
      <c r="P241" s="74">
        <v>0</v>
      </c>
      <c r="Q241" s="74">
        <v>0</v>
      </c>
      <c r="R241" s="74">
        <v>0</v>
      </c>
      <c r="S241" s="40">
        <f t="shared" si="6"/>
        <v>1614.37</v>
      </c>
      <c r="T241" s="40">
        <f t="shared" si="7"/>
        <v>0</v>
      </c>
    </row>
    <row r="242" spans="1:20" s="24" customFormat="1" ht="15">
      <c r="A242" s="72">
        <v>50</v>
      </c>
      <c r="B242" s="72">
        <v>2721</v>
      </c>
      <c r="C242" s="72" t="s">
        <v>479</v>
      </c>
      <c r="D242" s="73">
        <v>39753</v>
      </c>
      <c r="E242" s="72" t="s">
        <v>514</v>
      </c>
      <c r="F242" s="72">
        <v>2009</v>
      </c>
      <c r="G242" s="74">
        <v>1614.36</v>
      </c>
      <c r="H242" s="74">
        <v>0</v>
      </c>
      <c r="I242" s="74" t="s">
        <v>516</v>
      </c>
      <c r="J242" s="74">
        <v>0</v>
      </c>
      <c r="K242" s="74">
        <v>0</v>
      </c>
      <c r="L242" s="74">
        <v>174.95</v>
      </c>
      <c r="M242" s="74">
        <v>0</v>
      </c>
      <c r="N242" s="74">
        <v>0</v>
      </c>
      <c r="O242" s="74">
        <v>0</v>
      </c>
      <c r="P242" s="74">
        <v>0</v>
      </c>
      <c r="Q242" s="74">
        <v>0</v>
      </c>
      <c r="R242" s="74">
        <v>0</v>
      </c>
      <c r="S242" s="40">
        <f t="shared" si="6"/>
        <v>1614.36</v>
      </c>
      <c r="T242" s="40">
        <f t="shared" si="7"/>
        <v>174.95</v>
      </c>
    </row>
    <row r="243" spans="1:20" s="24" customFormat="1" ht="15">
      <c r="A243" s="72">
        <v>1</v>
      </c>
      <c r="B243" s="72">
        <v>2726</v>
      </c>
      <c r="C243" s="72" t="s">
        <v>214</v>
      </c>
      <c r="D243" s="73">
        <v>39818</v>
      </c>
      <c r="E243" s="72" t="s">
        <v>514</v>
      </c>
      <c r="F243" s="72">
        <v>2009</v>
      </c>
      <c r="G243" s="74">
        <v>1695.09</v>
      </c>
      <c r="H243" s="74">
        <v>0</v>
      </c>
      <c r="I243" s="74" t="s">
        <v>516</v>
      </c>
      <c r="J243" s="74">
        <v>0</v>
      </c>
      <c r="K243" s="74">
        <v>0</v>
      </c>
      <c r="L243" s="74">
        <v>0</v>
      </c>
      <c r="M243" s="74">
        <v>1250</v>
      </c>
      <c r="N243" s="74">
        <v>0</v>
      </c>
      <c r="O243" s="74">
        <v>0</v>
      </c>
      <c r="P243" s="74">
        <v>0</v>
      </c>
      <c r="Q243" s="74">
        <v>0</v>
      </c>
      <c r="R243" s="74">
        <v>0</v>
      </c>
      <c r="S243" s="40">
        <f t="shared" si="6"/>
        <v>1695.09</v>
      </c>
      <c r="T243" s="40">
        <f t="shared" si="7"/>
        <v>1250</v>
      </c>
    </row>
    <row r="244" spans="1:20" s="24" customFormat="1" ht="15">
      <c r="A244" s="72">
        <v>1</v>
      </c>
      <c r="B244" s="72">
        <v>2732</v>
      </c>
      <c r="C244" s="72" t="s">
        <v>215</v>
      </c>
      <c r="D244" s="73">
        <v>39874</v>
      </c>
      <c r="E244" s="72" t="s">
        <v>514</v>
      </c>
      <c r="F244" s="72">
        <v>2009</v>
      </c>
      <c r="G244" s="74">
        <v>1614.36</v>
      </c>
      <c r="H244" s="74">
        <v>0</v>
      </c>
      <c r="I244" s="74" t="s">
        <v>516</v>
      </c>
      <c r="J244" s="74">
        <v>0</v>
      </c>
      <c r="K244" s="74">
        <v>0</v>
      </c>
      <c r="L244" s="74">
        <v>0</v>
      </c>
      <c r="M244" s="74">
        <v>0</v>
      </c>
      <c r="N244" s="74">
        <v>0</v>
      </c>
      <c r="O244" s="74">
        <v>0</v>
      </c>
      <c r="P244" s="74">
        <v>0</v>
      </c>
      <c r="Q244" s="74">
        <v>0</v>
      </c>
      <c r="R244" s="74">
        <v>0</v>
      </c>
      <c r="S244" s="40">
        <f t="shared" si="6"/>
        <v>1614.36</v>
      </c>
      <c r="T244" s="40">
        <f t="shared" si="7"/>
        <v>0</v>
      </c>
    </row>
    <row r="245" spans="1:20" s="24" customFormat="1" ht="15">
      <c r="A245" s="72">
        <v>47</v>
      </c>
      <c r="B245" s="72">
        <v>2736</v>
      </c>
      <c r="C245" s="72" t="s">
        <v>474</v>
      </c>
      <c r="D245" s="73">
        <v>39881</v>
      </c>
      <c r="E245" s="72" t="s">
        <v>514</v>
      </c>
      <c r="F245" s="72">
        <v>2009</v>
      </c>
      <c r="G245" s="74">
        <v>1614.36</v>
      </c>
      <c r="H245" s="74">
        <v>0</v>
      </c>
      <c r="I245" s="74" t="s">
        <v>516</v>
      </c>
      <c r="J245" s="74">
        <v>0</v>
      </c>
      <c r="K245" s="74">
        <v>0</v>
      </c>
      <c r="L245" s="74">
        <v>174.95</v>
      </c>
      <c r="M245" s="74">
        <v>0</v>
      </c>
      <c r="N245" s="74">
        <v>0</v>
      </c>
      <c r="O245" s="74">
        <v>0</v>
      </c>
      <c r="P245" s="74">
        <v>0</v>
      </c>
      <c r="Q245" s="74">
        <v>0</v>
      </c>
      <c r="R245" s="74">
        <v>0</v>
      </c>
      <c r="S245" s="40">
        <f t="shared" si="6"/>
        <v>1614.36</v>
      </c>
      <c r="T245" s="40">
        <f t="shared" si="7"/>
        <v>174.95</v>
      </c>
    </row>
    <row r="246" spans="1:20" s="24" customFormat="1" ht="15">
      <c r="A246" s="72">
        <v>1</v>
      </c>
      <c r="B246" s="72">
        <v>2748</v>
      </c>
      <c r="C246" s="72" t="s">
        <v>216</v>
      </c>
      <c r="D246" s="73">
        <v>39948</v>
      </c>
      <c r="E246" s="72" t="s">
        <v>514</v>
      </c>
      <c r="F246" s="72">
        <v>2003</v>
      </c>
      <c r="G246" s="74">
        <v>1209.71</v>
      </c>
      <c r="H246" s="74">
        <v>0</v>
      </c>
      <c r="I246" s="74" t="s">
        <v>516</v>
      </c>
      <c r="J246" s="74">
        <v>0</v>
      </c>
      <c r="K246" s="74">
        <v>0</v>
      </c>
      <c r="L246" s="74">
        <v>0</v>
      </c>
      <c r="M246" s="74">
        <v>0</v>
      </c>
      <c r="N246" s="74">
        <v>0</v>
      </c>
      <c r="O246" s="74">
        <v>0</v>
      </c>
      <c r="P246" s="74">
        <v>0</v>
      </c>
      <c r="Q246" s="74">
        <v>0</v>
      </c>
      <c r="R246" s="74">
        <v>0</v>
      </c>
      <c r="S246" s="40">
        <f t="shared" si="6"/>
        <v>1209.71</v>
      </c>
      <c r="T246" s="40">
        <f t="shared" si="7"/>
        <v>0</v>
      </c>
    </row>
    <row r="247" spans="1:20" s="24" customFormat="1" ht="15">
      <c r="A247" s="72">
        <v>1</v>
      </c>
      <c r="B247" s="72">
        <v>2751</v>
      </c>
      <c r="C247" s="72" t="s">
        <v>217</v>
      </c>
      <c r="D247" s="73">
        <v>39948</v>
      </c>
      <c r="E247" s="72" t="s">
        <v>514</v>
      </c>
      <c r="F247" s="72">
        <v>2003</v>
      </c>
      <c r="G247" s="74">
        <v>1470.45</v>
      </c>
      <c r="H247" s="74">
        <v>0</v>
      </c>
      <c r="I247" s="74" t="s">
        <v>516</v>
      </c>
      <c r="J247" s="74">
        <v>0</v>
      </c>
      <c r="K247" s="74">
        <v>0</v>
      </c>
      <c r="L247" s="74">
        <v>0</v>
      </c>
      <c r="M247" s="74">
        <v>0</v>
      </c>
      <c r="N247" s="74">
        <v>0</v>
      </c>
      <c r="O247" s="74">
        <v>0</v>
      </c>
      <c r="P247" s="74">
        <v>0</v>
      </c>
      <c r="Q247" s="74">
        <v>0</v>
      </c>
      <c r="R247" s="74">
        <v>0</v>
      </c>
      <c r="S247" s="40">
        <f t="shared" si="6"/>
        <v>1470.45</v>
      </c>
      <c r="T247" s="40">
        <f t="shared" si="7"/>
        <v>0</v>
      </c>
    </row>
    <row r="248" spans="1:20" s="24" customFormat="1" ht="15">
      <c r="A248" s="72">
        <v>1</v>
      </c>
      <c r="B248" s="72">
        <v>2754</v>
      </c>
      <c r="C248" s="72" t="s">
        <v>518</v>
      </c>
      <c r="D248" s="73">
        <v>39948</v>
      </c>
      <c r="E248" s="72" t="s">
        <v>514</v>
      </c>
      <c r="F248" s="72">
        <v>2003</v>
      </c>
      <c r="G248" s="74">
        <v>1097.25</v>
      </c>
      <c r="H248" s="74">
        <v>0</v>
      </c>
      <c r="I248" s="74" t="s">
        <v>516</v>
      </c>
      <c r="J248" s="74">
        <v>0</v>
      </c>
      <c r="K248" s="74">
        <v>0</v>
      </c>
      <c r="L248" s="74">
        <v>0</v>
      </c>
      <c r="M248" s="74">
        <v>0</v>
      </c>
      <c r="N248" s="74">
        <v>0</v>
      </c>
      <c r="O248" s="74">
        <v>0</v>
      </c>
      <c r="P248" s="74">
        <v>0</v>
      </c>
      <c r="Q248" s="74">
        <v>0</v>
      </c>
      <c r="R248" s="74">
        <v>0</v>
      </c>
      <c r="S248" s="40">
        <f t="shared" si="6"/>
        <v>1097.25</v>
      </c>
      <c r="T248" s="40">
        <f t="shared" si="7"/>
        <v>0</v>
      </c>
    </row>
    <row r="249" spans="1:20" s="24" customFormat="1" ht="15">
      <c r="A249" s="72">
        <v>1</v>
      </c>
      <c r="B249" s="72">
        <v>2757</v>
      </c>
      <c r="C249" s="72" t="s">
        <v>218</v>
      </c>
      <c r="D249" s="73">
        <v>39948</v>
      </c>
      <c r="E249" s="72" t="s">
        <v>514</v>
      </c>
      <c r="F249" s="72">
        <v>2003</v>
      </c>
      <c r="G249" s="74">
        <v>1333.73</v>
      </c>
      <c r="H249" s="74">
        <v>0</v>
      </c>
      <c r="I249" s="74" t="s">
        <v>516</v>
      </c>
      <c r="J249" s="74">
        <v>0</v>
      </c>
      <c r="K249" s="74">
        <v>0</v>
      </c>
      <c r="L249" s="74">
        <v>0</v>
      </c>
      <c r="M249" s="74">
        <v>0</v>
      </c>
      <c r="N249" s="74">
        <v>0</v>
      </c>
      <c r="O249" s="74">
        <v>0</v>
      </c>
      <c r="P249" s="74">
        <v>0</v>
      </c>
      <c r="Q249" s="74">
        <v>0</v>
      </c>
      <c r="R249" s="74">
        <v>0</v>
      </c>
      <c r="S249" s="40">
        <f t="shared" si="6"/>
        <v>1333.73</v>
      </c>
      <c r="T249" s="40">
        <f t="shared" si="7"/>
        <v>0</v>
      </c>
    </row>
    <row r="250" spans="1:20" s="24" customFormat="1" ht="15">
      <c r="A250" s="72">
        <v>1</v>
      </c>
      <c r="B250" s="72">
        <v>2764</v>
      </c>
      <c r="C250" s="72" t="s">
        <v>219</v>
      </c>
      <c r="D250" s="73">
        <v>39948</v>
      </c>
      <c r="E250" s="72" t="s">
        <v>514</v>
      </c>
      <c r="F250" s="72">
        <v>2003</v>
      </c>
      <c r="G250" s="74">
        <v>1209.71</v>
      </c>
      <c r="H250" s="74">
        <v>0</v>
      </c>
      <c r="I250" s="74" t="s">
        <v>516</v>
      </c>
      <c r="J250" s="74">
        <v>0</v>
      </c>
      <c r="K250" s="74">
        <v>0</v>
      </c>
      <c r="L250" s="74">
        <v>0</v>
      </c>
      <c r="M250" s="74">
        <v>0</v>
      </c>
      <c r="N250" s="74">
        <v>0</v>
      </c>
      <c r="O250" s="74">
        <v>0</v>
      </c>
      <c r="P250" s="74">
        <v>0</v>
      </c>
      <c r="Q250" s="74">
        <v>0</v>
      </c>
      <c r="R250" s="74">
        <v>0</v>
      </c>
      <c r="S250" s="40">
        <f t="shared" si="6"/>
        <v>1209.71</v>
      </c>
      <c r="T250" s="40">
        <f t="shared" si="7"/>
        <v>0</v>
      </c>
    </row>
    <row r="251" spans="1:20" s="24" customFormat="1" ht="15">
      <c r="A251" s="72">
        <v>1</v>
      </c>
      <c r="B251" s="72">
        <v>2766</v>
      </c>
      <c r="C251" s="72" t="s">
        <v>220</v>
      </c>
      <c r="D251" s="73">
        <v>39952</v>
      </c>
      <c r="E251" s="72" t="s">
        <v>514</v>
      </c>
      <c r="F251" s="72">
        <v>2018</v>
      </c>
      <c r="G251" s="74">
        <v>1537.47</v>
      </c>
      <c r="H251" s="74">
        <v>0</v>
      </c>
      <c r="I251" s="74" t="s">
        <v>516</v>
      </c>
      <c r="J251" s="74">
        <v>0</v>
      </c>
      <c r="K251" s="74">
        <v>0</v>
      </c>
      <c r="L251" s="74">
        <v>0</v>
      </c>
      <c r="M251" s="74">
        <v>0</v>
      </c>
      <c r="N251" s="74">
        <v>0</v>
      </c>
      <c r="O251" s="74">
        <v>0</v>
      </c>
      <c r="P251" s="74">
        <v>0</v>
      </c>
      <c r="Q251" s="74">
        <v>0</v>
      </c>
      <c r="R251" s="74">
        <v>0</v>
      </c>
      <c r="S251" s="40">
        <f t="shared" si="6"/>
        <v>1537.47</v>
      </c>
      <c r="T251" s="40">
        <f t="shared" si="7"/>
        <v>0</v>
      </c>
    </row>
    <row r="252" spans="1:20" s="24" customFormat="1" ht="15">
      <c r="A252" s="72">
        <v>1</v>
      </c>
      <c r="B252" s="72">
        <v>2768</v>
      </c>
      <c r="C252" s="72" t="s">
        <v>221</v>
      </c>
      <c r="D252" s="73">
        <v>39965</v>
      </c>
      <c r="E252" s="72" t="s">
        <v>514</v>
      </c>
      <c r="F252" s="72">
        <v>2003</v>
      </c>
      <c r="G252" s="74">
        <v>1333.73</v>
      </c>
      <c r="H252" s="74">
        <v>0</v>
      </c>
      <c r="I252" s="74" t="s">
        <v>516</v>
      </c>
      <c r="J252" s="74">
        <v>0</v>
      </c>
      <c r="K252" s="74">
        <v>0</v>
      </c>
      <c r="L252" s="74">
        <v>0</v>
      </c>
      <c r="M252" s="74">
        <v>0</v>
      </c>
      <c r="N252" s="74">
        <v>0</v>
      </c>
      <c r="O252" s="74">
        <v>0</v>
      </c>
      <c r="P252" s="74">
        <v>0</v>
      </c>
      <c r="Q252" s="74">
        <v>0</v>
      </c>
      <c r="R252" s="74">
        <v>0</v>
      </c>
      <c r="S252" s="40">
        <f t="shared" si="6"/>
        <v>1333.73</v>
      </c>
      <c r="T252" s="40">
        <f t="shared" si="7"/>
        <v>0</v>
      </c>
    </row>
    <row r="253" spans="1:20" s="24" customFormat="1" ht="15">
      <c r="A253" s="72">
        <v>1</v>
      </c>
      <c r="B253" s="72">
        <v>2770</v>
      </c>
      <c r="C253" s="72" t="s">
        <v>222</v>
      </c>
      <c r="D253" s="73">
        <v>39965</v>
      </c>
      <c r="E253" s="72" t="s">
        <v>514</v>
      </c>
      <c r="F253" s="72">
        <v>2003</v>
      </c>
      <c r="G253" s="74">
        <v>1097.25</v>
      </c>
      <c r="H253" s="74">
        <v>0</v>
      </c>
      <c r="I253" s="74" t="s">
        <v>516</v>
      </c>
      <c r="J253" s="74">
        <v>0</v>
      </c>
      <c r="K253" s="74">
        <v>0</v>
      </c>
      <c r="L253" s="74">
        <v>0</v>
      </c>
      <c r="M253" s="74">
        <v>0</v>
      </c>
      <c r="N253" s="74">
        <v>0</v>
      </c>
      <c r="O253" s="74">
        <v>0</v>
      </c>
      <c r="P253" s="74">
        <v>0</v>
      </c>
      <c r="Q253" s="74">
        <v>0</v>
      </c>
      <c r="R253" s="74">
        <v>0</v>
      </c>
      <c r="S253" s="40">
        <f t="shared" si="6"/>
        <v>1097.25</v>
      </c>
      <c r="T253" s="40">
        <f t="shared" si="7"/>
        <v>0</v>
      </c>
    </row>
    <row r="254" spans="1:20" s="24" customFormat="1" ht="15">
      <c r="A254" s="72">
        <v>1</v>
      </c>
      <c r="B254" s="72">
        <v>2772</v>
      </c>
      <c r="C254" s="72" t="s">
        <v>457</v>
      </c>
      <c r="D254" s="73">
        <v>39972</v>
      </c>
      <c r="E254" s="72" t="s">
        <v>514</v>
      </c>
      <c r="F254" s="72">
        <v>2009</v>
      </c>
      <c r="G254" s="74">
        <v>1614.36</v>
      </c>
      <c r="H254" s="74">
        <v>0</v>
      </c>
      <c r="I254" s="74" t="s">
        <v>516</v>
      </c>
      <c r="J254" s="74">
        <v>0</v>
      </c>
      <c r="K254" s="74">
        <v>0</v>
      </c>
      <c r="L254" s="74">
        <v>0</v>
      </c>
      <c r="M254" s="74">
        <v>0</v>
      </c>
      <c r="N254" s="74">
        <v>0</v>
      </c>
      <c r="O254" s="74">
        <v>0</v>
      </c>
      <c r="P254" s="74">
        <v>0</v>
      </c>
      <c r="Q254" s="74">
        <v>0</v>
      </c>
      <c r="R254" s="74">
        <v>0</v>
      </c>
      <c r="S254" s="40">
        <f t="shared" si="6"/>
        <v>1614.36</v>
      </c>
      <c r="T254" s="40">
        <f t="shared" si="7"/>
        <v>0</v>
      </c>
    </row>
    <row r="255" spans="1:20" s="24" customFormat="1" ht="15">
      <c r="A255" s="72">
        <v>1</v>
      </c>
      <c r="B255" s="72">
        <v>2773</v>
      </c>
      <c r="C255" s="72" t="s">
        <v>223</v>
      </c>
      <c r="D255" s="73">
        <v>39979</v>
      </c>
      <c r="E255" s="72" t="s">
        <v>514</v>
      </c>
      <c r="F255" s="72">
        <v>2018</v>
      </c>
      <c r="G255" s="74">
        <v>1537.47</v>
      </c>
      <c r="H255" s="74">
        <v>0</v>
      </c>
      <c r="I255" s="74" t="s">
        <v>516</v>
      </c>
      <c r="J255" s="74">
        <v>0</v>
      </c>
      <c r="K255" s="74">
        <v>0</v>
      </c>
      <c r="L255" s="74">
        <v>0</v>
      </c>
      <c r="M255" s="74">
        <v>0</v>
      </c>
      <c r="N255" s="74">
        <v>0</v>
      </c>
      <c r="O255" s="74">
        <v>0</v>
      </c>
      <c r="P255" s="74">
        <v>0</v>
      </c>
      <c r="Q255" s="74">
        <v>0</v>
      </c>
      <c r="R255" s="74">
        <v>0</v>
      </c>
      <c r="S255" s="40">
        <f t="shared" si="6"/>
        <v>1537.47</v>
      </c>
      <c r="T255" s="40">
        <f t="shared" si="7"/>
        <v>0</v>
      </c>
    </row>
    <row r="256" spans="1:20" s="24" customFormat="1" ht="15">
      <c r="A256" s="72">
        <v>1</v>
      </c>
      <c r="B256" s="72">
        <v>2775</v>
      </c>
      <c r="C256" s="72" t="s">
        <v>224</v>
      </c>
      <c r="D256" s="73">
        <v>39981</v>
      </c>
      <c r="E256" s="72" t="s">
        <v>514</v>
      </c>
      <c r="F256" s="72">
        <v>2009</v>
      </c>
      <c r="G256" s="74">
        <v>1695.09</v>
      </c>
      <c r="H256" s="74">
        <v>0</v>
      </c>
      <c r="I256" s="74" t="s">
        <v>516</v>
      </c>
      <c r="J256" s="74">
        <v>708.95</v>
      </c>
      <c r="K256" s="74">
        <v>0</v>
      </c>
      <c r="L256" s="74">
        <v>0</v>
      </c>
      <c r="M256" s="74">
        <v>0</v>
      </c>
      <c r="N256" s="74">
        <v>0</v>
      </c>
      <c r="O256" s="74">
        <v>0</v>
      </c>
      <c r="P256" s="74">
        <v>0</v>
      </c>
      <c r="Q256" s="74">
        <v>0</v>
      </c>
      <c r="R256" s="74">
        <v>0</v>
      </c>
      <c r="S256" s="40">
        <f t="shared" si="6"/>
        <v>1695.09</v>
      </c>
      <c r="T256" s="40">
        <f t="shared" si="7"/>
        <v>708.95</v>
      </c>
    </row>
    <row r="257" spans="1:20" s="24" customFormat="1" ht="15">
      <c r="A257" s="72">
        <v>1</v>
      </c>
      <c r="B257" s="72">
        <v>2779</v>
      </c>
      <c r="C257" s="72" t="s">
        <v>225</v>
      </c>
      <c r="D257" s="73">
        <v>39995</v>
      </c>
      <c r="E257" s="72" t="s">
        <v>514</v>
      </c>
      <c r="F257" s="72">
        <v>2003</v>
      </c>
      <c r="G257" s="74">
        <v>1209.72</v>
      </c>
      <c r="H257" s="74">
        <v>0</v>
      </c>
      <c r="I257" s="74" t="s">
        <v>516</v>
      </c>
      <c r="J257" s="74">
        <v>708.95</v>
      </c>
      <c r="K257" s="74">
        <v>0</v>
      </c>
      <c r="L257" s="74">
        <v>0</v>
      </c>
      <c r="M257" s="74">
        <v>0</v>
      </c>
      <c r="N257" s="74">
        <v>0</v>
      </c>
      <c r="O257" s="74">
        <v>0</v>
      </c>
      <c r="P257" s="74">
        <v>0</v>
      </c>
      <c r="Q257" s="74">
        <v>0</v>
      </c>
      <c r="R257" s="74">
        <v>0</v>
      </c>
      <c r="S257" s="40">
        <f t="shared" si="6"/>
        <v>1209.72</v>
      </c>
      <c r="T257" s="40">
        <f t="shared" si="7"/>
        <v>708.95</v>
      </c>
    </row>
    <row r="258" spans="1:20" s="24" customFormat="1" ht="15">
      <c r="A258" s="72">
        <v>1</v>
      </c>
      <c r="B258" s="72">
        <v>2782</v>
      </c>
      <c r="C258" s="72" t="s">
        <v>226</v>
      </c>
      <c r="D258" s="73">
        <v>40042</v>
      </c>
      <c r="E258" s="72" t="s">
        <v>514</v>
      </c>
      <c r="F258" s="72">
        <v>2003</v>
      </c>
      <c r="G258" s="74">
        <v>1209.71</v>
      </c>
      <c r="H258" s="74">
        <v>0</v>
      </c>
      <c r="I258" s="74" t="s">
        <v>516</v>
      </c>
      <c r="J258" s="74">
        <v>0</v>
      </c>
      <c r="K258" s="74">
        <v>0</v>
      </c>
      <c r="L258" s="74">
        <v>0</v>
      </c>
      <c r="M258" s="74">
        <v>0</v>
      </c>
      <c r="N258" s="74">
        <v>0</v>
      </c>
      <c r="O258" s="74">
        <v>0</v>
      </c>
      <c r="P258" s="74">
        <v>0</v>
      </c>
      <c r="Q258" s="74">
        <v>0</v>
      </c>
      <c r="R258" s="74">
        <v>0</v>
      </c>
      <c r="S258" s="40">
        <f t="shared" si="6"/>
        <v>1209.71</v>
      </c>
      <c r="T258" s="40">
        <f t="shared" si="7"/>
        <v>0</v>
      </c>
    </row>
    <row r="259" spans="1:20" s="24" customFormat="1" ht="15">
      <c r="A259" s="72">
        <v>1</v>
      </c>
      <c r="B259" s="72">
        <v>2784</v>
      </c>
      <c r="C259" s="72" t="s">
        <v>227</v>
      </c>
      <c r="D259" s="73">
        <v>40042</v>
      </c>
      <c r="E259" s="72" t="s">
        <v>514</v>
      </c>
      <c r="F259" s="72">
        <v>2003</v>
      </c>
      <c r="G259" s="74">
        <v>1270.2</v>
      </c>
      <c r="H259" s="74">
        <v>0</v>
      </c>
      <c r="I259" s="74" t="s">
        <v>516</v>
      </c>
      <c r="J259" s="74">
        <v>0</v>
      </c>
      <c r="K259" s="74">
        <v>0</v>
      </c>
      <c r="L259" s="74">
        <v>0</v>
      </c>
      <c r="M259" s="74">
        <v>0</v>
      </c>
      <c r="N259" s="74">
        <v>0</v>
      </c>
      <c r="O259" s="74">
        <v>0</v>
      </c>
      <c r="P259" s="74">
        <v>0</v>
      </c>
      <c r="Q259" s="74">
        <v>0</v>
      </c>
      <c r="R259" s="74">
        <v>0</v>
      </c>
      <c r="S259" s="40">
        <f t="shared" si="6"/>
        <v>1270.2</v>
      </c>
      <c r="T259" s="40">
        <f t="shared" si="7"/>
        <v>0</v>
      </c>
    </row>
    <row r="260" spans="1:20" s="24" customFormat="1" ht="15">
      <c r="A260" s="72">
        <v>1</v>
      </c>
      <c r="B260" s="72">
        <v>2785</v>
      </c>
      <c r="C260" s="72" t="s">
        <v>228</v>
      </c>
      <c r="D260" s="73">
        <v>40042</v>
      </c>
      <c r="E260" s="72" t="s">
        <v>514</v>
      </c>
      <c r="F260" s="72">
        <v>2003</v>
      </c>
      <c r="G260" s="74">
        <v>1209.72</v>
      </c>
      <c r="H260" s="74">
        <v>0</v>
      </c>
      <c r="I260" s="74" t="s">
        <v>516</v>
      </c>
      <c r="J260" s="74">
        <v>0</v>
      </c>
      <c r="K260" s="74">
        <v>0</v>
      </c>
      <c r="L260" s="74">
        <v>0</v>
      </c>
      <c r="M260" s="74">
        <v>0</v>
      </c>
      <c r="N260" s="74">
        <v>0</v>
      </c>
      <c r="O260" s="74">
        <v>0</v>
      </c>
      <c r="P260" s="74">
        <v>0</v>
      </c>
      <c r="Q260" s="74">
        <v>0</v>
      </c>
      <c r="R260" s="74">
        <v>0</v>
      </c>
      <c r="S260" s="40">
        <f t="shared" si="6"/>
        <v>1209.72</v>
      </c>
      <c r="T260" s="40">
        <f t="shared" si="7"/>
        <v>0</v>
      </c>
    </row>
    <row r="261" spans="1:20" s="24" customFormat="1" ht="15">
      <c r="A261" s="72">
        <v>1</v>
      </c>
      <c r="B261" s="72">
        <v>2788</v>
      </c>
      <c r="C261" s="72" t="s">
        <v>229</v>
      </c>
      <c r="D261" s="73">
        <v>40042</v>
      </c>
      <c r="E261" s="72" t="s">
        <v>514</v>
      </c>
      <c r="F261" s="72">
        <v>2003</v>
      </c>
      <c r="G261" s="74">
        <v>1333.73</v>
      </c>
      <c r="H261" s="74">
        <v>0</v>
      </c>
      <c r="I261" s="74" t="s">
        <v>516</v>
      </c>
      <c r="J261" s="74">
        <v>0</v>
      </c>
      <c r="K261" s="74">
        <v>0</v>
      </c>
      <c r="L261" s="74">
        <v>0</v>
      </c>
      <c r="M261" s="74">
        <v>0</v>
      </c>
      <c r="N261" s="74">
        <v>0</v>
      </c>
      <c r="O261" s="74">
        <v>0</v>
      </c>
      <c r="P261" s="74">
        <v>0</v>
      </c>
      <c r="Q261" s="74">
        <v>0</v>
      </c>
      <c r="R261" s="74">
        <v>0</v>
      </c>
      <c r="S261" s="40">
        <f t="shared" ref="S261:S324" si="8">G261+H261</f>
        <v>1333.73</v>
      </c>
      <c r="T261" s="40">
        <f t="shared" ref="T261:T324" si="9">SUM(J261:N261)+P261+R261</f>
        <v>0</v>
      </c>
    </row>
    <row r="262" spans="1:20" s="24" customFormat="1" ht="15">
      <c r="A262" s="72">
        <v>1</v>
      </c>
      <c r="B262" s="72">
        <v>2790</v>
      </c>
      <c r="C262" s="72" t="s">
        <v>230</v>
      </c>
      <c r="D262" s="73">
        <v>40057</v>
      </c>
      <c r="E262" s="72" t="s">
        <v>514</v>
      </c>
      <c r="F262" s="72">
        <v>2009</v>
      </c>
      <c r="G262" s="74">
        <v>1614.36</v>
      </c>
      <c r="H262" s="74">
        <v>0</v>
      </c>
      <c r="I262" s="74" t="s">
        <v>516</v>
      </c>
      <c r="J262" s="74">
        <v>930.5</v>
      </c>
      <c r="K262" s="74">
        <v>0</v>
      </c>
      <c r="L262" s="74">
        <v>0</v>
      </c>
      <c r="M262" s="74">
        <v>0</v>
      </c>
      <c r="N262" s="74">
        <v>0</v>
      </c>
      <c r="O262" s="74">
        <v>0</v>
      </c>
      <c r="P262" s="74">
        <v>0</v>
      </c>
      <c r="Q262" s="74">
        <v>0</v>
      </c>
      <c r="R262" s="74">
        <v>0</v>
      </c>
      <c r="S262" s="40">
        <f t="shared" si="8"/>
        <v>1614.36</v>
      </c>
      <c r="T262" s="40">
        <f t="shared" si="9"/>
        <v>930.5</v>
      </c>
    </row>
    <row r="263" spans="1:20" s="24" customFormat="1" ht="15">
      <c r="A263" s="72">
        <v>1</v>
      </c>
      <c r="B263" s="72">
        <v>2791</v>
      </c>
      <c r="C263" s="72" t="s">
        <v>231</v>
      </c>
      <c r="D263" s="73">
        <v>40058</v>
      </c>
      <c r="E263" s="72" t="s">
        <v>514</v>
      </c>
      <c r="F263" s="72">
        <v>2035</v>
      </c>
      <c r="G263" s="74">
        <v>4656.5600000000004</v>
      </c>
      <c r="H263" s="74">
        <v>0</v>
      </c>
      <c r="I263" s="74" t="s">
        <v>516</v>
      </c>
      <c r="J263" s="74">
        <v>1993.92</v>
      </c>
      <c r="K263" s="74">
        <v>0</v>
      </c>
      <c r="L263" s="74">
        <v>0</v>
      </c>
      <c r="M263" s="74">
        <v>0</v>
      </c>
      <c r="N263" s="74">
        <v>0</v>
      </c>
      <c r="O263" s="74">
        <v>0</v>
      </c>
      <c r="P263" s="74">
        <v>0</v>
      </c>
      <c r="Q263" s="74">
        <v>0</v>
      </c>
      <c r="R263" s="74">
        <v>0</v>
      </c>
      <c r="S263" s="40">
        <f t="shared" si="8"/>
        <v>4656.5600000000004</v>
      </c>
      <c r="T263" s="40">
        <f t="shared" si="9"/>
        <v>1993.92</v>
      </c>
    </row>
    <row r="264" spans="1:20" s="24" customFormat="1" ht="15">
      <c r="A264" s="72">
        <v>1</v>
      </c>
      <c r="B264" s="72">
        <v>2797</v>
      </c>
      <c r="C264" s="72" t="s">
        <v>232</v>
      </c>
      <c r="D264" s="73">
        <v>40064</v>
      </c>
      <c r="E264" s="72" t="s">
        <v>514</v>
      </c>
      <c r="F264" s="72">
        <v>2009</v>
      </c>
      <c r="G264" s="74">
        <v>1614.36</v>
      </c>
      <c r="H264" s="74">
        <v>0</v>
      </c>
      <c r="I264" s="74" t="s">
        <v>516</v>
      </c>
      <c r="J264" s="74">
        <v>1993.92</v>
      </c>
      <c r="K264" s="74">
        <v>0</v>
      </c>
      <c r="L264" s="74">
        <v>0</v>
      </c>
      <c r="M264" s="74">
        <v>0</v>
      </c>
      <c r="N264" s="74">
        <v>0</v>
      </c>
      <c r="O264" s="74">
        <v>0</v>
      </c>
      <c r="P264" s="74">
        <v>0</v>
      </c>
      <c r="Q264" s="74">
        <v>0</v>
      </c>
      <c r="R264" s="74">
        <v>0</v>
      </c>
      <c r="S264" s="40">
        <f t="shared" si="8"/>
        <v>1614.36</v>
      </c>
      <c r="T264" s="40">
        <f t="shared" si="9"/>
        <v>1993.92</v>
      </c>
    </row>
    <row r="265" spans="1:20" s="24" customFormat="1" ht="15">
      <c r="A265" s="72">
        <v>1</v>
      </c>
      <c r="B265" s="72">
        <v>2798</v>
      </c>
      <c r="C265" s="72" t="s">
        <v>233</v>
      </c>
      <c r="D265" s="73">
        <v>40077</v>
      </c>
      <c r="E265" s="72" t="s">
        <v>514</v>
      </c>
      <c r="F265" s="72">
        <v>2009</v>
      </c>
      <c r="G265" s="74">
        <v>1614.36</v>
      </c>
      <c r="H265" s="74">
        <v>0</v>
      </c>
      <c r="I265" s="74" t="s">
        <v>516</v>
      </c>
      <c r="J265" s="74">
        <v>1993.92</v>
      </c>
      <c r="K265" s="74">
        <v>0</v>
      </c>
      <c r="L265" s="74">
        <v>0</v>
      </c>
      <c r="M265" s="74">
        <v>0</v>
      </c>
      <c r="N265" s="74">
        <v>0</v>
      </c>
      <c r="O265" s="74">
        <v>0</v>
      </c>
      <c r="P265" s="74">
        <v>0</v>
      </c>
      <c r="Q265" s="74">
        <v>0</v>
      </c>
      <c r="R265" s="74">
        <v>0</v>
      </c>
      <c r="S265" s="40">
        <f t="shared" si="8"/>
        <v>1614.36</v>
      </c>
      <c r="T265" s="40">
        <f t="shared" si="9"/>
        <v>1993.92</v>
      </c>
    </row>
    <row r="266" spans="1:20" s="24" customFormat="1" ht="15">
      <c r="A266" s="72">
        <v>20</v>
      </c>
      <c r="B266" s="72">
        <v>2799</v>
      </c>
      <c r="C266" s="72" t="s">
        <v>451</v>
      </c>
      <c r="D266" s="73">
        <v>40081</v>
      </c>
      <c r="E266" s="72" t="s">
        <v>514</v>
      </c>
      <c r="F266" s="72">
        <v>2009</v>
      </c>
      <c r="G266" s="74">
        <v>1614.36</v>
      </c>
      <c r="H266" s="74">
        <v>0</v>
      </c>
      <c r="I266" s="74" t="s">
        <v>516</v>
      </c>
      <c r="J266" s="74">
        <v>0</v>
      </c>
      <c r="K266" s="74">
        <v>0</v>
      </c>
      <c r="L266" s="74">
        <v>174.95</v>
      </c>
      <c r="M266" s="74">
        <v>0</v>
      </c>
      <c r="N266" s="74">
        <v>0</v>
      </c>
      <c r="O266" s="74">
        <v>0</v>
      </c>
      <c r="P266" s="74">
        <v>0</v>
      </c>
      <c r="Q266" s="74">
        <v>0</v>
      </c>
      <c r="R266" s="74">
        <v>0</v>
      </c>
      <c r="S266" s="40">
        <f t="shared" si="8"/>
        <v>1614.36</v>
      </c>
      <c r="T266" s="40">
        <f t="shared" si="9"/>
        <v>174.95</v>
      </c>
    </row>
    <row r="267" spans="1:20" s="24" customFormat="1" ht="15">
      <c r="A267" s="72">
        <v>1</v>
      </c>
      <c r="B267" s="72">
        <v>2801</v>
      </c>
      <c r="C267" s="72" t="s">
        <v>234</v>
      </c>
      <c r="D267" s="73">
        <v>40087</v>
      </c>
      <c r="E267" s="72" t="s">
        <v>514</v>
      </c>
      <c r="F267" s="72">
        <v>2008</v>
      </c>
      <c r="G267" s="74">
        <v>4498.01</v>
      </c>
      <c r="H267" s="74">
        <v>0</v>
      </c>
      <c r="I267" s="74" t="s">
        <v>516</v>
      </c>
      <c r="J267" s="74">
        <v>0</v>
      </c>
      <c r="K267" s="74">
        <v>0</v>
      </c>
      <c r="L267" s="74">
        <v>0</v>
      </c>
      <c r="M267" s="74">
        <v>0</v>
      </c>
      <c r="N267" s="74">
        <v>0</v>
      </c>
      <c r="O267" s="74">
        <v>0</v>
      </c>
      <c r="P267" s="74">
        <v>0</v>
      </c>
      <c r="Q267" s="74">
        <v>0</v>
      </c>
      <c r="R267" s="74">
        <v>0</v>
      </c>
      <c r="S267" s="40">
        <f t="shared" si="8"/>
        <v>4498.01</v>
      </c>
      <c r="T267" s="40">
        <f t="shared" si="9"/>
        <v>0</v>
      </c>
    </row>
    <row r="268" spans="1:20" s="24" customFormat="1" ht="15">
      <c r="A268" s="72">
        <v>1</v>
      </c>
      <c r="B268" s="72">
        <v>2806</v>
      </c>
      <c r="C268" s="72" t="s">
        <v>235</v>
      </c>
      <c r="D268" s="73">
        <v>40133</v>
      </c>
      <c r="E268" s="72" t="s">
        <v>514</v>
      </c>
      <c r="F268" s="72">
        <v>2008</v>
      </c>
      <c r="G268" s="74">
        <v>1868.82</v>
      </c>
      <c r="H268" s="74">
        <v>0</v>
      </c>
      <c r="I268" s="74" t="s">
        <v>516</v>
      </c>
      <c r="J268" s="74">
        <v>1993.92</v>
      </c>
      <c r="K268" s="74">
        <v>0</v>
      </c>
      <c r="L268" s="74">
        <v>0</v>
      </c>
      <c r="M268" s="74">
        <v>0</v>
      </c>
      <c r="N268" s="74">
        <v>0</v>
      </c>
      <c r="O268" s="74">
        <v>0</v>
      </c>
      <c r="P268" s="74">
        <v>0</v>
      </c>
      <c r="Q268" s="74">
        <v>0</v>
      </c>
      <c r="R268" s="74">
        <v>0</v>
      </c>
      <c r="S268" s="40">
        <f t="shared" si="8"/>
        <v>1868.82</v>
      </c>
      <c r="T268" s="40">
        <f t="shared" si="9"/>
        <v>1993.92</v>
      </c>
    </row>
    <row r="269" spans="1:20" s="24" customFormat="1" ht="15">
      <c r="A269" s="72">
        <v>16</v>
      </c>
      <c r="B269" s="72">
        <v>2808</v>
      </c>
      <c r="C269" s="72" t="s">
        <v>458</v>
      </c>
      <c r="D269" s="73">
        <v>40137</v>
      </c>
      <c r="E269" s="72" t="s">
        <v>514</v>
      </c>
      <c r="F269" s="72">
        <v>2009</v>
      </c>
      <c r="G269" s="74">
        <v>1695.09</v>
      </c>
      <c r="H269" s="74">
        <v>0</v>
      </c>
      <c r="I269" s="74" t="s">
        <v>516</v>
      </c>
      <c r="J269" s="74">
        <v>0</v>
      </c>
      <c r="K269" s="74">
        <v>0</v>
      </c>
      <c r="L269" s="74">
        <v>0</v>
      </c>
      <c r="M269" s="74">
        <v>0</v>
      </c>
      <c r="N269" s="74">
        <v>0</v>
      </c>
      <c r="O269" s="74">
        <v>0</v>
      </c>
      <c r="P269" s="74">
        <v>0</v>
      </c>
      <c r="Q269" s="74">
        <v>0</v>
      </c>
      <c r="R269" s="74">
        <v>0</v>
      </c>
      <c r="S269" s="40">
        <f t="shared" si="8"/>
        <v>1695.09</v>
      </c>
      <c r="T269" s="40">
        <f t="shared" si="9"/>
        <v>0</v>
      </c>
    </row>
    <row r="270" spans="1:20" s="24" customFormat="1" ht="15">
      <c r="A270" s="72">
        <v>1</v>
      </c>
      <c r="B270" s="72">
        <v>2816</v>
      </c>
      <c r="C270" s="72" t="s">
        <v>236</v>
      </c>
      <c r="D270" s="73">
        <v>40247</v>
      </c>
      <c r="E270" s="72" t="s">
        <v>514</v>
      </c>
      <c r="F270" s="72">
        <v>2018</v>
      </c>
      <c r="G270" s="74">
        <v>1537.47</v>
      </c>
      <c r="H270" s="74">
        <v>0</v>
      </c>
      <c r="I270" s="74" t="s">
        <v>516</v>
      </c>
      <c r="J270" s="74">
        <v>0</v>
      </c>
      <c r="K270" s="74">
        <v>0</v>
      </c>
      <c r="L270" s="74">
        <v>0</v>
      </c>
      <c r="M270" s="74">
        <v>0</v>
      </c>
      <c r="N270" s="74">
        <v>0</v>
      </c>
      <c r="O270" s="74">
        <v>0</v>
      </c>
      <c r="P270" s="74">
        <v>0</v>
      </c>
      <c r="Q270" s="74">
        <v>0</v>
      </c>
      <c r="R270" s="74">
        <v>0</v>
      </c>
      <c r="S270" s="40">
        <f t="shared" si="8"/>
        <v>1537.47</v>
      </c>
      <c r="T270" s="40">
        <f t="shared" si="9"/>
        <v>0</v>
      </c>
    </row>
    <row r="271" spans="1:20" s="24" customFormat="1" ht="15">
      <c r="A271" s="72">
        <v>1</v>
      </c>
      <c r="B271" s="72">
        <v>2819</v>
      </c>
      <c r="C271" s="72" t="s">
        <v>237</v>
      </c>
      <c r="D271" s="73">
        <v>40269</v>
      </c>
      <c r="E271" s="72" t="s">
        <v>514</v>
      </c>
      <c r="F271" s="72">
        <v>2009</v>
      </c>
      <c r="G271" s="74">
        <v>1614.36</v>
      </c>
      <c r="H271" s="74">
        <v>0</v>
      </c>
      <c r="I271" s="74" t="s">
        <v>516</v>
      </c>
      <c r="J271" s="74">
        <v>5739.47</v>
      </c>
      <c r="K271" s="74">
        <v>0</v>
      </c>
      <c r="L271" s="74">
        <v>0</v>
      </c>
      <c r="M271" s="74">
        <v>0</v>
      </c>
      <c r="N271" s="74">
        <v>0</v>
      </c>
      <c r="O271" s="74">
        <v>0</v>
      </c>
      <c r="P271" s="74">
        <v>0</v>
      </c>
      <c r="Q271" s="74">
        <v>0</v>
      </c>
      <c r="R271" s="74">
        <v>0</v>
      </c>
      <c r="S271" s="40">
        <f t="shared" si="8"/>
        <v>1614.36</v>
      </c>
      <c r="T271" s="40">
        <f t="shared" si="9"/>
        <v>5739.47</v>
      </c>
    </row>
    <row r="272" spans="1:20" s="24" customFormat="1" ht="15">
      <c r="A272" s="72">
        <v>1</v>
      </c>
      <c r="B272" s="72">
        <v>2820</v>
      </c>
      <c r="C272" s="72" t="s">
        <v>238</v>
      </c>
      <c r="D272" s="73">
        <v>40288</v>
      </c>
      <c r="E272" s="72" t="s">
        <v>514</v>
      </c>
      <c r="F272" s="72">
        <v>2009</v>
      </c>
      <c r="G272" s="74">
        <v>1614.36</v>
      </c>
      <c r="H272" s="74">
        <v>0</v>
      </c>
      <c r="I272" s="74" t="s">
        <v>516</v>
      </c>
      <c r="J272" s="74">
        <v>0</v>
      </c>
      <c r="K272" s="74">
        <v>0</v>
      </c>
      <c r="L272" s="74">
        <v>0</v>
      </c>
      <c r="M272" s="74">
        <v>0</v>
      </c>
      <c r="N272" s="74">
        <v>3000</v>
      </c>
      <c r="O272" s="74">
        <v>0</v>
      </c>
      <c r="P272" s="74">
        <v>0</v>
      </c>
      <c r="Q272" s="74">
        <v>0</v>
      </c>
      <c r="R272" s="74">
        <v>0</v>
      </c>
      <c r="S272" s="40">
        <f t="shared" si="8"/>
        <v>1614.36</v>
      </c>
      <c r="T272" s="40">
        <f t="shared" si="9"/>
        <v>3000</v>
      </c>
    </row>
    <row r="273" spans="1:20" s="24" customFormat="1" ht="15">
      <c r="A273" s="72">
        <v>25</v>
      </c>
      <c r="B273" s="72">
        <v>2821</v>
      </c>
      <c r="C273" s="72" t="s">
        <v>459</v>
      </c>
      <c r="D273" s="73">
        <v>40288</v>
      </c>
      <c r="E273" s="72" t="s">
        <v>514</v>
      </c>
      <c r="F273" s="72">
        <v>2037</v>
      </c>
      <c r="G273" s="74">
        <v>3952.27</v>
      </c>
      <c r="H273" s="74">
        <v>0</v>
      </c>
      <c r="I273" s="74" t="s">
        <v>516</v>
      </c>
      <c r="J273" s="74">
        <v>0</v>
      </c>
      <c r="K273" s="74">
        <v>0</v>
      </c>
      <c r="L273" s="74">
        <v>0</v>
      </c>
      <c r="M273" s="74">
        <v>0</v>
      </c>
      <c r="N273" s="74">
        <v>0</v>
      </c>
      <c r="O273" s="74">
        <v>0</v>
      </c>
      <c r="P273" s="74">
        <v>0</v>
      </c>
      <c r="Q273" s="74">
        <v>0</v>
      </c>
      <c r="R273" s="74">
        <v>0</v>
      </c>
      <c r="S273" s="40">
        <f t="shared" si="8"/>
        <v>3952.27</v>
      </c>
      <c r="T273" s="40">
        <f t="shared" si="9"/>
        <v>0</v>
      </c>
    </row>
    <row r="274" spans="1:20" s="24" customFormat="1" ht="15">
      <c r="A274" s="72">
        <v>37</v>
      </c>
      <c r="B274" s="72">
        <v>2823</v>
      </c>
      <c r="C274" s="72" t="s">
        <v>442</v>
      </c>
      <c r="D274" s="73">
        <v>40310</v>
      </c>
      <c r="E274" s="72" t="s">
        <v>514</v>
      </c>
      <c r="F274" s="72">
        <v>2009</v>
      </c>
      <c r="G274" s="74">
        <v>1614.36</v>
      </c>
      <c r="H274" s="74">
        <v>0</v>
      </c>
      <c r="I274" s="74" t="s">
        <v>516</v>
      </c>
      <c r="J274" s="74">
        <v>0</v>
      </c>
      <c r="K274" s="74">
        <v>0</v>
      </c>
      <c r="L274" s="74">
        <v>0</v>
      </c>
      <c r="M274" s="74">
        <v>0</v>
      </c>
      <c r="N274" s="74">
        <v>0</v>
      </c>
      <c r="O274" s="74">
        <v>0</v>
      </c>
      <c r="P274" s="74">
        <v>0</v>
      </c>
      <c r="Q274" s="74">
        <v>0</v>
      </c>
      <c r="R274" s="74">
        <v>0</v>
      </c>
      <c r="S274" s="40">
        <f t="shared" si="8"/>
        <v>1614.36</v>
      </c>
      <c r="T274" s="40">
        <f t="shared" si="9"/>
        <v>0</v>
      </c>
    </row>
    <row r="275" spans="1:20" s="24" customFormat="1" ht="15">
      <c r="A275" s="72">
        <v>25</v>
      </c>
      <c r="B275" s="72">
        <v>2824</v>
      </c>
      <c r="C275" s="72" t="s">
        <v>520</v>
      </c>
      <c r="D275" s="73">
        <v>40319</v>
      </c>
      <c r="E275" s="72" t="s">
        <v>514</v>
      </c>
      <c r="F275" s="72">
        <v>2037</v>
      </c>
      <c r="G275" s="74">
        <v>3952.26</v>
      </c>
      <c r="H275" s="74">
        <v>0</v>
      </c>
      <c r="I275" s="74" t="s">
        <v>516</v>
      </c>
      <c r="J275" s="74">
        <v>0</v>
      </c>
      <c r="K275" s="74">
        <v>0</v>
      </c>
      <c r="L275" s="74">
        <v>0</v>
      </c>
      <c r="M275" s="74">
        <v>0</v>
      </c>
      <c r="N275" s="74">
        <v>0</v>
      </c>
      <c r="O275" s="74">
        <v>0</v>
      </c>
      <c r="P275" s="74">
        <v>0</v>
      </c>
      <c r="Q275" s="74">
        <v>0</v>
      </c>
      <c r="R275" s="74">
        <v>0</v>
      </c>
      <c r="S275" s="40">
        <f t="shared" si="8"/>
        <v>3952.26</v>
      </c>
      <c r="T275" s="40">
        <f t="shared" si="9"/>
        <v>0</v>
      </c>
    </row>
    <row r="276" spans="1:20" s="24" customFormat="1" ht="15">
      <c r="A276" s="72">
        <v>37</v>
      </c>
      <c r="B276" s="72">
        <v>2827</v>
      </c>
      <c r="C276" s="72" t="s">
        <v>469</v>
      </c>
      <c r="D276" s="73">
        <v>40330</v>
      </c>
      <c r="E276" s="72" t="s">
        <v>514</v>
      </c>
      <c r="F276" s="72">
        <v>2009</v>
      </c>
      <c r="G276" s="74">
        <v>1614.36</v>
      </c>
      <c r="H276" s="74">
        <v>0</v>
      </c>
      <c r="I276" s="74" t="s">
        <v>516</v>
      </c>
      <c r="J276" s="74">
        <v>0</v>
      </c>
      <c r="K276" s="74">
        <v>0</v>
      </c>
      <c r="L276" s="74">
        <v>174.95</v>
      </c>
      <c r="M276" s="74">
        <v>0</v>
      </c>
      <c r="N276" s="74">
        <v>0</v>
      </c>
      <c r="O276" s="74">
        <v>0</v>
      </c>
      <c r="P276" s="74">
        <v>0</v>
      </c>
      <c r="Q276" s="74">
        <v>0</v>
      </c>
      <c r="R276" s="74">
        <v>0</v>
      </c>
      <c r="S276" s="40">
        <f t="shared" si="8"/>
        <v>1614.36</v>
      </c>
      <c r="T276" s="40">
        <f t="shared" si="9"/>
        <v>174.95</v>
      </c>
    </row>
    <row r="277" spans="1:20" s="24" customFormat="1" ht="15">
      <c r="A277" s="72">
        <v>1</v>
      </c>
      <c r="B277" s="72">
        <v>2831</v>
      </c>
      <c r="C277" s="72" t="s">
        <v>239</v>
      </c>
      <c r="D277" s="73">
        <v>40339</v>
      </c>
      <c r="E277" s="72" t="s">
        <v>514</v>
      </c>
      <c r="F277" s="72">
        <v>2009</v>
      </c>
      <c r="G277" s="74">
        <v>1614.36</v>
      </c>
      <c r="H277" s="74">
        <v>0</v>
      </c>
      <c r="I277" s="74" t="s">
        <v>516</v>
      </c>
      <c r="J277" s="74">
        <v>0</v>
      </c>
      <c r="K277" s="74">
        <v>0</v>
      </c>
      <c r="L277" s="74">
        <v>0</v>
      </c>
      <c r="M277" s="74">
        <v>0</v>
      </c>
      <c r="N277" s="74">
        <v>3000</v>
      </c>
      <c r="O277" s="74">
        <v>0</v>
      </c>
      <c r="P277" s="74">
        <v>0</v>
      </c>
      <c r="Q277" s="74">
        <v>0</v>
      </c>
      <c r="R277" s="74">
        <v>0</v>
      </c>
      <c r="S277" s="40">
        <f t="shared" si="8"/>
        <v>1614.36</v>
      </c>
      <c r="T277" s="40">
        <f t="shared" si="9"/>
        <v>3000</v>
      </c>
    </row>
    <row r="278" spans="1:20" s="24" customFormat="1" ht="15">
      <c r="A278" s="72">
        <v>1</v>
      </c>
      <c r="B278" s="72">
        <v>2833</v>
      </c>
      <c r="C278" s="72" t="s">
        <v>240</v>
      </c>
      <c r="D278" s="73">
        <v>40350</v>
      </c>
      <c r="E278" s="72" t="s">
        <v>514</v>
      </c>
      <c r="F278" s="72">
        <v>2009</v>
      </c>
      <c r="G278" s="74">
        <v>1695.09</v>
      </c>
      <c r="H278" s="74">
        <v>0</v>
      </c>
      <c r="I278" s="74" t="s">
        <v>516</v>
      </c>
      <c r="J278" s="74">
        <v>1993.92</v>
      </c>
      <c r="K278" s="74">
        <v>0</v>
      </c>
      <c r="L278" s="74">
        <v>0</v>
      </c>
      <c r="M278" s="74">
        <v>0</v>
      </c>
      <c r="N278" s="74">
        <v>0</v>
      </c>
      <c r="O278" s="74">
        <v>0</v>
      </c>
      <c r="P278" s="74">
        <v>0</v>
      </c>
      <c r="Q278" s="74">
        <v>0</v>
      </c>
      <c r="R278" s="74">
        <v>0</v>
      </c>
      <c r="S278" s="40">
        <f t="shared" si="8"/>
        <v>1695.09</v>
      </c>
      <c r="T278" s="40">
        <f t="shared" si="9"/>
        <v>1993.92</v>
      </c>
    </row>
    <row r="279" spans="1:20" s="24" customFormat="1" ht="15">
      <c r="A279" s="72">
        <v>1</v>
      </c>
      <c r="B279" s="72">
        <v>2834</v>
      </c>
      <c r="C279" s="72" t="s">
        <v>241</v>
      </c>
      <c r="D279" s="73">
        <v>40350</v>
      </c>
      <c r="E279" s="72" t="s">
        <v>514</v>
      </c>
      <c r="F279" s="72">
        <v>2009</v>
      </c>
      <c r="G279" s="74">
        <v>1614.36</v>
      </c>
      <c r="H279" s="74">
        <v>0</v>
      </c>
      <c r="I279" s="74" t="s">
        <v>516</v>
      </c>
      <c r="J279" s="74">
        <v>708.95</v>
      </c>
      <c r="K279" s="74">
        <v>0</v>
      </c>
      <c r="L279" s="74">
        <v>0</v>
      </c>
      <c r="M279" s="74">
        <v>0</v>
      </c>
      <c r="N279" s="74">
        <v>0</v>
      </c>
      <c r="O279" s="74">
        <v>0</v>
      </c>
      <c r="P279" s="74">
        <v>0</v>
      </c>
      <c r="Q279" s="74">
        <v>0</v>
      </c>
      <c r="R279" s="74">
        <v>0</v>
      </c>
      <c r="S279" s="40">
        <f t="shared" si="8"/>
        <v>1614.36</v>
      </c>
      <c r="T279" s="40">
        <f t="shared" si="9"/>
        <v>708.95</v>
      </c>
    </row>
    <row r="280" spans="1:20" s="24" customFormat="1" ht="15">
      <c r="A280" s="72">
        <v>1</v>
      </c>
      <c r="B280" s="72">
        <v>2835</v>
      </c>
      <c r="C280" s="72" t="s">
        <v>486</v>
      </c>
      <c r="D280" s="73">
        <v>40360</v>
      </c>
      <c r="E280" s="72" t="s">
        <v>514</v>
      </c>
      <c r="F280" s="72">
        <v>2009</v>
      </c>
      <c r="G280" s="74">
        <v>1614.36</v>
      </c>
      <c r="H280" s="74">
        <v>0</v>
      </c>
      <c r="I280" s="74" t="s">
        <v>516</v>
      </c>
      <c r="J280" s="74">
        <v>0</v>
      </c>
      <c r="K280" s="74">
        <v>0</v>
      </c>
      <c r="L280" s="74">
        <v>0</v>
      </c>
      <c r="M280" s="74">
        <v>0</v>
      </c>
      <c r="N280" s="74">
        <v>0</v>
      </c>
      <c r="O280" s="74">
        <v>0</v>
      </c>
      <c r="P280" s="74">
        <v>0</v>
      </c>
      <c r="Q280" s="74">
        <v>0</v>
      </c>
      <c r="R280" s="74">
        <v>0</v>
      </c>
      <c r="S280" s="40">
        <f t="shared" si="8"/>
        <v>1614.36</v>
      </c>
      <c r="T280" s="40">
        <f t="shared" si="9"/>
        <v>0</v>
      </c>
    </row>
    <row r="281" spans="1:20" s="24" customFormat="1" ht="15">
      <c r="A281" s="72">
        <v>50</v>
      </c>
      <c r="B281" s="72">
        <v>2836</v>
      </c>
      <c r="C281" s="72" t="s">
        <v>480</v>
      </c>
      <c r="D281" s="73">
        <v>40367</v>
      </c>
      <c r="E281" s="72" t="s">
        <v>514</v>
      </c>
      <c r="F281" s="72">
        <v>2009</v>
      </c>
      <c r="G281" s="74">
        <v>1614.36</v>
      </c>
      <c r="H281" s="74">
        <v>0</v>
      </c>
      <c r="I281" s="74" t="s">
        <v>516</v>
      </c>
      <c r="J281" s="74">
        <v>0</v>
      </c>
      <c r="K281" s="74">
        <v>0</v>
      </c>
      <c r="L281" s="74">
        <v>0</v>
      </c>
      <c r="M281" s="74">
        <v>0</v>
      </c>
      <c r="N281" s="74">
        <v>0</v>
      </c>
      <c r="O281" s="74">
        <v>0</v>
      </c>
      <c r="P281" s="74">
        <v>0</v>
      </c>
      <c r="Q281" s="74">
        <v>0</v>
      </c>
      <c r="R281" s="74">
        <v>0</v>
      </c>
      <c r="S281" s="40">
        <f t="shared" si="8"/>
        <v>1614.36</v>
      </c>
      <c r="T281" s="40">
        <f t="shared" si="9"/>
        <v>0</v>
      </c>
    </row>
    <row r="282" spans="1:20" s="24" customFormat="1" ht="15">
      <c r="A282" s="72">
        <v>1</v>
      </c>
      <c r="B282" s="72">
        <v>2837</v>
      </c>
      <c r="C282" s="72" t="s">
        <v>242</v>
      </c>
      <c r="D282" s="73">
        <v>40371</v>
      </c>
      <c r="E282" s="72" t="s">
        <v>514</v>
      </c>
      <c r="F282" s="72">
        <v>2009</v>
      </c>
      <c r="G282" s="74">
        <v>1614.36</v>
      </c>
      <c r="H282" s="74">
        <v>0</v>
      </c>
      <c r="I282" s="74" t="s">
        <v>516</v>
      </c>
      <c r="J282" s="74">
        <v>0</v>
      </c>
      <c r="K282" s="74">
        <v>0</v>
      </c>
      <c r="L282" s="74">
        <v>0</v>
      </c>
      <c r="M282" s="74">
        <v>0</v>
      </c>
      <c r="N282" s="74">
        <v>0</v>
      </c>
      <c r="O282" s="74">
        <v>0</v>
      </c>
      <c r="P282" s="74">
        <v>0</v>
      </c>
      <c r="Q282" s="74">
        <v>0</v>
      </c>
      <c r="R282" s="74">
        <v>0</v>
      </c>
      <c r="S282" s="40">
        <f t="shared" si="8"/>
        <v>1614.36</v>
      </c>
      <c r="T282" s="40">
        <f t="shared" si="9"/>
        <v>0</v>
      </c>
    </row>
    <row r="283" spans="1:20" s="24" customFormat="1" ht="15">
      <c r="A283" s="72">
        <v>16</v>
      </c>
      <c r="B283" s="72">
        <v>2838</v>
      </c>
      <c r="C283" s="72" t="s">
        <v>446</v>
      </c>
      <c r="D283" s="73">
        <v>40372</v>
      </c>
      <c r="E283" s="72" t="s">
        <v>514</v>
      </c>
      <c r="F283" s="72">
        <v>2009</v>
      </c>
      <c r="G283" s="74">
        <v>1614.36</v>
      </c>
      <c r="H283" s="74">
        <v>0</v>
      </c>
      <c r="I283" s="74" t="s">
        <v>516</v>
      </c>
      <c r="J283" s="74">
        <v>0</v>
      </c>
      <c r="K283" s="74">
        <v>0</v>
      </c>
      <c r="L283" s="74">
        <v>174.95</v>
      </c>
      <c r="M283" s="74">
        <v>0</v>
      </c>
      <c r="N283" s="74">
        <v>0</v>
      </c>
      <c r="O283" s="74">
        <v>0</v>
      </c>
      <c r="P283" s="74">
        <v>0</v>
      </c>
      <c r="Q283" s="74">
        <v>0</v>
      </c>
      <c r="R283" s="74">
        <v>0</v>
      </c>
      <c r="S283" s="40">
        <f t="shared" si="8"/>
        <v>1614.36</v>
      </c>
      <c r="T283" s="40">
        <f t="shared" si="9"/>
        <v>174.95</v>
      </c>
    </row>
    <row r="284" spans="1:20" s="24" customFormat="1" ht="15">
      <c r="A284" s="72">
        <v>1</v>
      </c>
      <c r="B284" s="72">
        <v>2839</v>
      </c>
      <c r="C284" s="72" t="s">
        <v>243</v>
      </c>
      <c r="D284" s="73">
        <v>40379</v>
      </c>
      <c r="E284" s="72" t="s">
        <v>514</v>
      </c>
      <c r="F284" s="72">
        <v>2008</v>
      </c>
      <c r="G284" s="74">
        <v>1868.82</v>
      </c>
      <c r="H284" s="74">
        <v>0</v>
      </c>
      <c r="I284" s="74" t="s">
        <v>516</v>
      </c>
      <c r="J284" s="74">
        <v>1993.92</v>
      </c>
      <c r="K284" s="74">
        <v>0</v>
      </c>
      <c r="L284" s="74">
        <v>0</v>
      </c>
      <c r="M284" s="74">
        <v>0</v>
      </c>
      <c r="N284" s="74">
        <v>0</v>
      </c>
      <c r="O284" s="74">
        <v>0</v>
      </c>
      <c r="P284" s="74">
        <v>0</v>
      </c>
      <c r="Q284" s="74">
        <v>0</v>
      </c>
      <c r="R284" s="74">
        <v>0</v>
      </c>
      <c r="S284" s="40">
        <f t="shared" si="8"/>
        <v>1868.82</v>
      </c>
      <c r="T284" s="40">
        <f t="shared" si="9"/>
        <v>1993.92</v>
      </c>
    </row>
    <row r="285" spans="1:20" s="24" customFormat="1" ht="15">
      <c r="A285" s="72">
        <v>1</v>
      </c>
      <c r="B285" s="72">
        <v>2849</v>
      </c>
      <c r="C285" s="72" t="s">
        <v>244</v>
      </c>
      <c r="D285" s="73">
        <v>40422</v>
      </c>
      <c r="E285" s="72" t="s">
        <v>514</v>
      </c>
      <c r="F285" s="72">
        <v>2003</v>
      </c>
      <c r="G285" s="74">
        <v>1097.25</v>
      </c>
      <c r="H285" s="74">
        <v>0</v>
      </c>
      <c r="I285" s="74" t="s">
        <v>516</v>
      </c>
      <c r="J285" s="74">
        <v>0</v>
      </c>
      <c r="K285" s="74">
        <v>0</v>
      </c>
      <c r="L285" s="74">
        <v>0</v>
      </c>
      <c r="M285" s="74">
        <v>0</v>
      </c>
      <c r="N285" s="74">
        <v>0</v>
      </c>
      <c r="O285" s="74">
        <v>0</v>
      </c>
      <c r="P285" s="74">
        <v>0</v>
      </c>
      <c r="Q285" s="74">
        <v>0</v>
      </c>
      <c r="R285" s="74">
        <v>0</v>
      </c>
      <c r="S285" s="40">
        <f t="shared" si="8"/>
        <v>1097.25</v>
      </c>
      <c r="T285" s="40">
        <f t="shared" si="9"/>
        <v>0</v>
      </c>
    </row>
    <row r="286" spans="1:20" s="24" customFormat="1" ht="15">
      <c r="A286" s="72">
        <v>1</v>
      </c>
      <c r="B286" s="72">
        <v>2850</v>
      </c>
      <c r="C286" s="72" t="s">
        <v>245</v>
      </c>
      <c r="D286" s="73">
        <v>40422</v>
      </c>
      <c r="E286" s="72" t="s">
        <v>514</v>
      </c>
      <c r="F286" s="72">
        <v>2003</v>
      </c>
      <c r="G286" s="74">
        <v>1097.25</v>
      </c>
      <c r="H286" s="74">
        <v>0</v>
      </c>
      <c r="I286" s="74" t="s">
        <v>516</v>
      </c>
      <c r="J286" s="74">
        <v>0</v>
      </c>
      <c r="K286" s="74">
        <v>0</v>
      </c>
      <c r="L286" s="74">
        <v>0</v>
      </c>
      <c r="M286" s="74">
        <v>0</v>
      </c>
      <c r="N286" s="74">
        <v>0</v>
      </c>
      <c r="O286" s="74">
        <v>0</v>
      </c>
      <c r="P286" s="74">
        <v>0</v>
      </c>
      <c r="Q286" s="74">
        <v>0</v>
      </c>
      <c r="R286" s="74">
        <v>0</v>
      </c>
      <c r="S286" s="40">
        <f t="shared" si="8"/>
        <v>1097.25</v>
      </c>
      <c r="T286" s="40">
        <f t="shared" si="9"/>
        <v>0</v>
      </c>
    </row>
    <row r="287" spans="1:20" s="24" customFormat="1" ht="15">
      <c r="A287" s="72">
        <v>1</v>
      </c>
      <c r="B287" s="72">
        <v>2853</v>
      </c>
      <c r="C287" s="72" t="s">
        <v>246</v>
      </c>
      <c r="D287" s="73">
        <v>40422</v>
      </c>
      <c r="E287" s="72" t="s">
        <v>514</v>
      </c>
      <c r="F287" s="72">
        <v>2003</v>
      </c>
      <c r="G287" s="74">
        <v>1209.72</v>
      </c>
      <c r="H287" s="74">
        <v>0</v>
      </c>
      <c r="I287" s="74" t="s">
        <v>516</v>
      </c>
      <c r="J287" s="74">
        <v>0</v>
      </c>
      <c r="K287" s="74">
        <v>0</v>
      </c>
      <c r="L287" s="74">
        <v>0</v>
      </c>
      <c r="M287" s="74">
        <v>0</v>
      </c>
      <c r="N287" s="74">
        <v>0</v>
      </c>
      <c r="O287" s="74">
        <v>0</v>
      </c>
      <c r="P287" s="74">
        <v>0</v>
      </c>
      <c r="Q287" s="74">
        <v>0</v>
      </c>
      <c r="R287" s="74">
        <v>0</v>
      </c>
      <c r="S287" s="40">
        <f t="shared" si="8"/>
        <v>1209.72</v>
      </c>
      <c r="T287" s="40">
        <f t="shared" si="9"/>
        <v>0</v>
      </c>
    </row>
    <row r="288" spans="1:20" s="24" customFormat="1" ht="15">
      <c r="A288" s="72">
        <v>1</v>
      </c>
      <c r="B288" s="72">
        <v>2854</v>
      </c>
      <c r="C288" s="72" t="s">
        <v>247</v>
      </c>
      <c r="D288" s="73">
        <v>40422</v>
      </c>
      <c r="E288" s="72" t="s">
        <v>514</v>
      </c>
      <c r="F288" s="72">
        <v>2003</v>
      </c>
      <c r="G288" s="74">
        <v>1097.25</v>
      </c>
      <c r="H288" s="74">
        <v>0</v>
      </c>
      <c r="I288" s="74" t="s">
        <v>516</v>
      </c>
      <c r="J288" s="74">
        <v>0</v>
      </c>
      <c r="K288" s="74">
        <v>0</v>
      </c>
      <c r="L288" s="74">
        <v>0</v>
      </c>
      <c r="M288" s="74">
        <v>0</v>
      </c>
      <c r="N288" s="74">
        <v>0</v>
      </c>
      <c r="O288" s="74">
        <v>0</v>
      </c>
      <c r="P288" s="74">
        <v>0</v>
      </c>
      <c r="Q288" s="74">
        <v>0</v>
      </c>
      <c r="R288" s="74">
        <v>0</v>
      </c>
      <c r="S288" s="40">
        <f t="shared" si="8"/>
        <v>1097.25</v>
      </c>
      <c r="T288" s="40">
        <f t="shared" si="9"/>
        <v>0</v>
      </c>
    </row>
    <row r="289" spans="1:20" s="24" customFormat="1" ht="15">
      <c r="A289" s="72">
        <v>1</v>
      </c>
      <c r="B289" s="72">
        <v>2856</v>
      </c>
      <c r="C289" s="72" t="s">
        <v>248</v>
      </c>
      <c r="D289" s="73">
        <v>40429</v>
      </c>
      <c r="E289" s="72" t="s">
        <v>514</v>
      </c>
      <c r="F289" s="72">
        <v>2018</v>
      </c>
      <c r="G289" s="74">
        <v>1537.47</v>
      </c>
      <c r="H289" s="74">
        <v>0</v>
      </c>
      <c r="I289" s="74" t="s">
        <v>516</v>
      </c>
      <c r="J289" s="74">
        <v>0</v>
      </c>
      <c r="K289" s="74">
        <v>0</v>
      </c>
      <c r="L289" s="74">
        <v>0</v>
      </c>
      <c r="M289" s="74">
        <v>0</v>
      </c>
      <c r="N289" s="74">
        <v>0</v>
      </c>
      <c r="O289" s="74">
        <v>0</v>
      </c>
      <c r="P289" s="74">
        <v>0</v>
      </c>
      <c r="Q289" s="74">
        <v>0</v>
      </c>
      <c r="R289" s="74">
        <v>0</v>
      </c>
      <c r="S289" s="40">
        <f t="shared" si="8"/>
        <v>1537.47</v>
      </c>
      <c r="T289" s="40">
        <f t="shared" si="9"/>
        <v>0</v>
      </c>
    </row>
    <row r="290" spans="1:20" s="24" customFormat="1" ht="15">
      <c r="A290" s="72">
        <v>1</v>
      </c>
      <c r="B290" s="72">
        <v>2857</v>
      </c>
      <c r="C290" s="72" t="s">
        <v>249</v>
      </c>
      <c r="D290" s="73">
        <v>40431</v>
      </c>
      <c r="E290" s="72" t="s">
        <v>514</v>
      </c>
      <c r="F290" s="72">
        <v>2009</v>
      </c>
      <c r="G290" s="74">
        <v>1614.37</v>
      </c>
      <c r="H290" s="74">
        <v>0</v>
      </c>
      <c r="I290" s="74" t="s">
        <v>516</v>
      </c>
      <c r="J290" s="74">
        <v>0</v>
      </c>
      <c r="K290" s="74">
        <v>0</v>
      </c>
      <c r="L290" s="74">
        <v>0</v>
      </c>
      <c r="M290" s="74">
        <v>0</v>
      </c>
      <c r="N290" s="74">
        <v>0</v>
      </c>
      <c r="O290" s="74">
        <v>0</v>
      </c>
      <c r="P290" s="74">
        <v>0</v>
      </c>
      <c r="Q290" s="74">
        <v>0</v>
      </c>
      <c r="R290" s="74">
        <v>0</v>
      </c>
      <c r="S290" s="40">
        <f t="shared" si="8"/>
        <v>1614.37</v>
      </c>
      <c r="T290" s="40">
        <f t="shared" si="9"/>
        <v>0</v>
      </c>
    </row>
    <row r="291" spans="1:20" s="24" customFormat="1" ht="15">
      <c r="A291" s="72">
        <v>1</v>
      </c>
      <c r="B291" s="72">
        <v>2860</v>
      </c>
      <c r="C291" s="72" t="s">
        <v>250</v>
      </c>
      <c r="D291" s="73">
        <v>40455</v>
      </c>
      <c r="E291" s="72" t="s">
        <v>514</v>
      </c>
      <c r="F291" s="72">
        <v>2003</v>
      </c>
      <c r="G291" s="74">
        <v>1097.25</v>
      </c>
      <c r="H291" s="74">
        <v>0</v>
      </c>
      <c r="I291" s="74" t="s">
        <v>516</v>
      </c>
      <c r="J291" s="74">
        <v>0</v>
      </c>
      <c r="K291" s="74">
        <v>0</v>
      </c>
      <c r="L291" s="74">
        <v>0</v>
      </c>
      <c r="M291" s="74">
        <v>0</v>
      </c>
      <c r="N291" s="74">
        <v>0</v>
      </c>
      <c r="O291" s="74">
        <v>0</v>
      </c>
      <c r="P291" s="74">
        <v>0</v>
      </c>
      <c r="Q291" s="74">
        <v>0</v>
      </c>
      <c r="R291" s="74">
        <v>0</v>
      </c>
      <c r="S291" s="40">
        <f t="shared" si="8"/>
        <v>1097.25</v>
      </c>
      <c r="T291" s="40">
        <f t="shared" si="9"/>
        <v>0</v>
      </c>
    </row>
    <row r="292" spans="1:20" s="24" customFormat="1" ht="15">
      <c r="A292" s="72">
        <v>1</v>
      </c>
      <c r="B292" s="72">
        <v>2863</v>
      </c>
      <c r="C292" s="72" t="s">
        <v>251</v>
      </c>
      <c r="D292" s="73">
        <v>40455</v>
      </c>
      <c r="E292" s="72" t="s">
        <v>514</v>
      </c>
      <c r="F292" s="72">
        <v>2003</v>
      </c>
      <c r="G292" s="74">
        <v>1097.25</v>
      </c>
      <c r="H292" s="74">
        <v>0</v>
      </c>
      <c r="I292" s="74" t="s">
        <v>516</v>
      </c>
      <c r="J292" s="74">
        <v>0</v>
      </c>
      <c r="K292" s="74">
        <v>0</v>
      </c>
      <c r="L292" s="74">
        <v>0</v>
      </c>
      <c r="M292" s="74">
        <v>0</v>
      </c>
      <c r="N292" s="74">
        <v>0</v>
      </c>
      <c r="O292" s="74">
        <v>0</v>
      </c>
      <c r="P292" s="74">
        <v>0</v>
      </c>
      <c r="Q292" s="74">
        <v>0</v>
      </c>
      <c r="R292" s="74">
        <v>0</v>
      </c>
      <c r="S292" s="40">
        <f t="shared" si="8"/>
        <v>1097.25</v>
      </c>
      <c r="T292" s="40">
        <f t="shared" si="9"/>
        <v>0</v>
      </c>
    </row>
    <row r="293" spans="1:20" s="24" customFormat="1" ht="15">
      <c r="A293" s="72">
        <v>1</v>
      </c>
      <c r="B293" s="72">
        <v>2864</v>
      </c>
      <c r="C293" s="72" t="s">
        <v>252</v>
      </c>
      <c r="D293" s="73">
        <v>40455</v>
      </c>
      <c r="E293" s="72" t="s">
        <v>514</v>
      </c>
      <c r="F293" s="72">
        <v>2003</v>
      </c>
      <c r="G293" s="74">
        <v>1270.2</v>
      </c>
      <c r="H293" s="74">
        <v>0</v>
      </c>
      <c r="I293" s="74" t="s">
        <v>516</v>
      </c>
      <c r="J293" s="74">
        <v>708.95</v>
      </c>
      <c r="K293" s="74">
        <v>0</v>
      </c>
      <c r="L293" s="74">
        <v>0</v>
      </c>
      <c r="M293" s="74">
        <v>0</v>
      </c>
      <c r="N293" s="74">
        <v>0</v>
      </c>
      <c r="O293" s="74">
        <v>0</v>
      </c>
      <c r="P293" s="74">
        <v>0</v>
      </c>
      <c r="Q293" s="74">
        <v>0</v>
      </c>
      <c r="R293" s="74">
        <v>0</v>
      </c>
      <c r="S293" s="40">
        <f t="shared" si="8"/>
        <v>1270.2</v>
      </c>
      <c r="T293" s="40">
        <f t="shared" si="9"/>
        <v>708.95</v>
      </c>
    </row>
    <row r="294" spans="1:20" s="24" customFormat="1" ht="15">
      <c r="A294" s="72">
        <v>1</v>
      </c>
      <c r="B294" s="72">
        <v>2866</v>
      </c>
      <c r="C294" s="72" t="s">
        <v>253</v>
      </c>
      <c r="D294" s="73">
        <v>40455</v>
      </c>
      <c r="E294" s="72" t="s">
        <v>514</v>
      </c>
      <c r="F294" s="72">
        <v>2003</v>
      </c>
      <c r="G294" s="74">
        <v>1097.25</v>
      </c>
      <c r="H294" s="74">
        <v>0</v>
      </c>
      <c r="I294" s="74" t="s">
        <v>516</v>
      </c>
      <c r="J294" s="74">
        <v>930.5</v>
      </c>
      <c r="K294" s="74">
        <v>0</v>
      </c>
      <c r="L294" s="74">
        <v>0</v>
      </c>
      <c r="M294" s="74">
        <v>0</v>
      </c>
      <c r="N294" s="74">
        <v>0</v>
      </c>
      <c r="O294" s="74">
        <v>0</v>
      </c>
      <c r="P294" s="74">
        <v>0</v>
      </c>
      <c r="Q294" s="74">
        <v>0</v>
      </c>
      <c r="R294" s="74">
        <v>0</v>
      </c>
      <c r="S294" s="40">
        <f t="shared" si="8"/>
        <v>1097.25</v>
      </c>
      <c r="T294" s="40">
        <f t="shared" si="9"/>
        <v>930.5</v>
      </c>
    </row>
    <row r="295" spans="1:20" s="24" customFormat="1" ht="15">
      <c r="A295" s="72">
        <v>1</v>
      </c>
      <c r="B295" s="72">
        <v>2867</v>
      </c>
      <c r="C295" s="72" t="s">
        <v>254</v>
      </c>
      <c r="D295" s="73">
        <v>40455</v>
      </c>
      <c r="E295" s="72" t="s">
        <v>514</v>
      </c>
      <c r="F295" s="72">
        <v>2003</v>
      </c>
      <c r="G295" s="74">
        <v>1209.71</v>
      </c>
      <c r="H295" s="74">
        <v>0</v>
      </c>
      <c r="I295" s="74" t="s">
        <v>516</v>
      </c>
      <c r="J295" s="74">
        <v>0</v>
      </c>
      <c r="K295" s="74">
        <v>0</v>
      </c>
      <c r="L295" s="74">
        <v>0</v>
      </c>
      <c r="M295" s="74">
        <v>0</v>
      </c>
      <c r="N295" s="74">
        <v>0</v>
      </c>
      <c r="O295" s="74">
        <v>0</v>
      </c>
      <c r="P295" s="74">
        <v>0</v>
      </c>
      <c r="Q295" s="74">
        <v>0</v>
      </c>
      <c r="R295" s="74">
        <v>0</v>
      </c>
      <c r="S295" s="40">
        <f t="shared" si="8"/>
        <v>1209.71</v>
      </c>
      <c r="T295" s="40">
        <f t="shared" si="9"/>
        <v>0</v>
      </c>
    </row>
    <row r="296" spans="1:20" s="24" customFormat="1" ht="15">
      <c r="A296" s="72">
        <v>1</v>
      </c>
      <c r="B296" s="72">
        <v>2869</v>
      </c>
      <c r="C296" s="72" t="s">
        <v>255</v>
      </c>
      <c r="D296" s="73">
        <v>40455</v>
      </c>
      <c r="E296" s="72" t="s">
        <v>514</v>
      </c>
      <c r="F296" s="72">
        <v>2003</v>
      </c>
      <c r="G296" s="74">
        <v>1097.25</v>
      </c>
      <c r="H296" s="74">
        <v>0</v>
      </c>
      <c r="I296" s="74" t="s">
        <v>516</v>
      </c>
      <c r="J296" s="74">
        <v>0</v>
      </c>
      <c r="K296" s="74">
        <v>0</v>
      </c>
      <c r="L296" s="74">
        <v>0</v>
      </c>
      <c r="M296" s="74">
        <v>0</v>
      </c>
      <c r="N296" s="74">
        <v>0</v>
      </c>
      <c r="O296" s="74">
        <v>0</v>
      </c>
      <c r="P296" s="74">
        <v>0</v>
      </c>
      <c r="Q296" s="74">
        <v>0</v>
      </c>
      <c r="R296" s="74">
        <v>0</v>
      </c>
      <c r="S296" s="40">
        <f t="shared" si="8"/>
        <v>1097.25</v>
      </c>
      <c r="T296" s="40">
        <f t="shared" si="9"/>
        <v>0</v>
      </c>
    </row>
    <row r="297" spans="1:20" s="24" customFormat="1" ht="15">
      <c r="A297" s="72">
        <v>1</v>
      </c>
      <c r="B297" s="72">
        <v>2870</v>
      </c>
      <c r="C297" s="72" t="s">
        <v>256</v>
      </c>
      <c r="D297" s="73">
        <v>40455</v>
      </c>
      <c r="E297" s="72" t="s">
        <v>514</v>
      </c>
      <c r="F297" s="72">
        <v>2042</v>
      </c>
      <c r="G297" s="74">
        <v>1209.73</v>
      </c>
      <c r="H297" s="74">
        <v>0</v>
      </c>
      <c r="I297" s="74" t="s">
        <v>516</v>
      </c>
      <c r="J297" s="74">
        <v>0</v>
      </c>
      <c r="K297" s="74">
        <v>0</v>
      </c>
      <c r="L297" s="74">
        <v>0</v>
      </c>
      <c r="M297" s="74">
        <v>0</v>
      </c>
      <c r="N297" s="74">
        <v>0</v>
      </c>
      <c r="O297" s="74">
        <v>0</v>
      </c>
      <c r="P297" s="74">
        <v>0</v>
      </c>
      <c r="Q297" s="74">
        <v>0</v>
      </c>
      <c r="R297" s="74">
        <v>0</v>
      </c>
      <c r="S297" s="40">
        <f t="shared" si="8"/>
        <v>1209.73</v>
      </c>
      <c r="T297" s="40">
        <f t="shared" si="9"/>
        <v>0</v>
      </c>
    </row>
    <row r="298" spans="1:20" s="24" customFormat="1" ht="15">
      <c r="A298" s="72">
        <v>1</v>
      </c>
      <c r="B298" s="72">
        <v>2871</v>
      </c>
      <c r="C298" s="72" t="s">
        <v>257</v>
      </c>
      <c r="D298" s="73">
        <v>40455</v>
      </c>
      <c r="E298" s="72" t="s">
        <v>514</v>
      </c>
      <c r="F298" s="72">
        <v>2003</v>
      </c>
      <c r="G298" s="74">
        <v>1209.72</v>
      </c>
      <c r="H298" s="74">
        <v>0</v>
      </c>
      <c r="I298" s="74" t="s">
        <v>516</v>
      </c>
      <c r="J298" s="74">
        <v>0</v>
      </c>
      <c r="K298" s="74">
        <v>0</v>
      </c>
      <c r="L298" s="74">
        <v>0</v>
      </c>
      <c r="M298" s="74">
        <v>0</v>
      </c>
      <c r="N298" s="74">
        <v>0</v>
      </c>
      <c r="O298" s="74">
        <v>0</v>
      </c>
      <c r="P298" s="74">
        <v>0</v>
      </c>
      <c r="Q298" s="74">
        <v>0</v>
      </c>
      <c r="R298" s="74">
        <v>0</v>
      </c>
      <c r="S298" s="40">
        <f t="shared" si="8"/>
        <v>1209.72</v>
      </c>
      <c r="T298" s="40">
        <f t="shared" si="9"/>
        <v>0</v>
      </c>
    </row>
    <row r="299" spans="1:20" s="24" customFormat="1" ht="15">
      <c r="A299" s="72">
        <v>16</v>
      </c>
      <c r="B299" s="72">
        <v>2873</v>
      </c>
      <c r="C299" s="72" t="s">
        <v>447</v>
      </c>
      <c r="D299" s="73">
        <v>40455</v>
      </c>
      <c r="E299" s="72" t="s">
        <v>514</v>
      </c>
      <c r="F299" s="72">
        <v>2037</v>
      </c>
      <c r="G299" s="74">
        <v>3952.26</v>
      </c>
      <c r="H299" s="74">
        <v>0</v>
      </c>
      <c r="I299" s="74" t="s">
        <v>516</v>
      </c>
      <c r="J299" s="74">
        <v>0</v>
      </c>
      <c r="K299" s="74">
        <v>0</v>
      </c>
      <c r="L299" s="74">
        <v>0</v>
      </c>
      <c r="M299" s="74">
        <v>0</v>
      </c>
      <c r="N299" s="74">
        <v>0</v>
      </c>
      <c r="O299" s="74">
        <v>0</v>
      </c>
      <c r="P299" s="74">
        <v>0</v>
      </c>
      <c r="Q299" s="74">
        <v>0</v>
      </c>
      <c r="R299" s="74">
        <v>0</v>
      </c>
      <c r="S299" s="40">
        <f t="shared" si="8"/>
        <v>3952.26</v>
      </c>
      <c r="T299" s="40">
        <f t="shared" si="9"/>
        <v>0</v>
      </c>
    </row>
    <row r="300" spans="1:20" s="24" customFormat="1" ht="15">
      <c r="A300" s="72">
        <v>25</v>
      </c>
      <c r="B300" s="72">
        <v>2878</v>
      </c>
      <c r="C300" s="72" t="s">
        <v>460</v>
      </c>
      <c r="D300" s="73">
        <v>40457</v>
      </c>
      <c r="E300" s="72" t="s">
        <v>514</v>
      </c>
      <c r="F300" s="72">
        <v>2009</v>
      </c>
      <c r="G300" s="74">
        <v>1614.36</v>
      </c>
      <c r="H300" s="74">
        <v>0</v>
      </c>
      <c r="I300" s="74" t="s">
        <v>516</v>
      </c>
      <c r="J300" s="74">
        <v>0</v>
      </c>
      <c r="K300" s="74">
        <v>0</v>
      </c>
      <c r="L300" s="74">
        <v>174.95</v>
      </c>
      <c r="M300" s="74">
        <v>0</v>
      </c>
      <c r="N300" s="74">
        <v>0</v>
      </c>
      <c r="O300" s="74">
        <v>0</v>
      </c>
      <c r="P300" s="74">
        <v>0</v>
      </c>
      <c r="Q300" s="74">
        <v>0</v>
      </c>
      <c r="R300" s="74">
        <v>0</v>
      </c>
      <c r="S300" s="40">
        <f t="shared" si="8"/>
        <v>1614.36</v>
      </c>
      <c r="T300" s="40">
        <f t="shared" si="9"/>
        <v>174.95</v>
      </c>
    </row>
    <row r="301" spans="1:20" s="24" customFormat="1" ht="15">
      <c r="A301" s="72">
        <v>1</v>
      </c>
      <c r="B301" s="72">
        <v>2882</v>
      </c>
      <c r="C301" s="72" t="s">
        <v>258</v>
      </c>
      <c r="D301" s="73">
        <v>40485</v>
      </c>
      <c r="E301" s="72" t="s">
        <v>514</v>
      </c>
      <c r="F301" s="72">
        <v>2003</v>
      </c>
      <c r="G301" s="74">
        <v>1209.71</v>
      </c>
      <c r="H301" s="74">
        <v>0</v>
      </c>
      <c r="I301" s="74" t="s">
        <v>516</v>
      </c>
      <c r="J301" s="74">
        <v>0</v>
      </c>
      <c r="K301" s="74">
        <v>0</v>
      </c>
      <c r="L301" s="74">
        <v>0</v>
      </c>
      <c r="M301" s="74">
        <v>0</v>
      </c>
      <c r="N301" s="74">
        <v>0</v>
      </c>
      <c r="O301" s="74">
        <v>0</v>
      </c>
      <c r="P301" s="74">
        <v>0</v>
      </c>
      <c r="Q301" s="74">
        <v>0</v>
      </c>
      <c r="R301" s="74">
        <v>0</v>
      </c>
      <c r="S301" s="40">
        <f t="shared" si="8"/>
        <v>1209.71</v>
      </c>
      <c r="T301" s="40">
        <f t="shared" si="9"/>
        <v>0</v>
      </c>
    </row>
    <row r="302" spans="1:20" s="24" customFormat="1" ht="15">
      <c r="A302" s="72">
        <v>1</v>
      </c>
      <c r="B302" s="72">
        <v>2887</v>
      </c>
      <c r="C302" s="72" t="s">
        <v>259</v>
      </c>
      <c r="D302" s="73">
        <v>40513</v>
      </c>
      <c r="E302" s="72" t="s">
        <v>514</v>
      </c>
      <c r="F302" s="72">
        <v>2009</v>
      </c>
      <c r="G302" s="74">
        <v>1614.37</v>
      </c>
      <c r="H302" s="74">
        <v>0</v>
      </c>
      <c r="I302" s="74" t="s">
        <v>516</v>
      </c>
      <c r="J302" s="74">
        <v>0</v>
      </c>
      <c r="K302" s="74">
        <v>0</v>
      </c>
      <c r="L302" s="74">
        <v>0</v>
      </c>
      <c r="M302" s="74">
        <v>0</v>
      </c>
      <c r="N302" s="74">
        <v>0</v>
      </c>
      <c r="O302" s="74">
        <v>0</v>
      </c>
      <c r="P302" s="74">
        <v>0</v>
      </c>
      <c r="Q302" s="74">
        <v>0</v>
      </c>
      <c r="R302" s="74">
        <v>0</v>
      </c>
      <c r="S302" s="40">
        <f t="shared" si="8"/>
        <v>1614.37</v>
      </c>
      <c r="T302" s="40">
        <f t="shared" si="9"/>
        <v>0</v>
      </c>
    </row>
    <row r="303" spans="1:20" s="24" customFormat="1" ht="15">
      <c r="A303" s="72">
        <v>1</v>
      </c>
      <c r="B303" s="72">
        <v>2889</v>
      </c>
      <c r="C303" s="72" t="s">
        <v>260</v>
      </c>
      <c r="D303" s="73">
        <v>40575</v>
      </c>
      <c r="E303" s="72" t="s">
        <v>514</v>
      </c>
      <c r="F303" s="72">
        <v>2008</v>
      </c>
      <c r="G303" s="74">
        <v>1868.82</v>
      </c>
      <c r="H303" s="74">
        <v>0</v>
      </c>
      <c r="I303" s="74" t="s">
        <v>516</v>
      </c>
      <c r="J303" s="74">
        <v>0</v>
      </c>
      <c r="K303" s="74">
        <v>0</v>
      </c>
      <c r="L303" s="74">
        <v>0</v>
      </c>
      <c r="M303" s="74">
        <v>0</v>
      </c>
      <c r="N303" s="74">
        <v>0</v>
      </c>
      <c r="O303" s="74">
        <v>0</v>
      </c>
      <c r="P303" s="74">
        <v>0</v>
      </c>
      <c r="Q303" s="74">
        <v>0</v>
      </c>
      <c r="R303" s="74">
        <v>0</v>
      </c>
      <c r="S303" s="40">
        <f t="shared" si="8"/>
        <v>1868.82</v>
      </c>
      <c r="T303" s="40">
        <f t="shared" si="9"/>
        <v>0</v>
      </c>
    </row>
    <row r="304" spans="1:20" s="24" customFormat="1" ht="15">
      <c r="A304" s="72">
        <v>1</v>
      </c>
      <c r="B304" s="72">
        <v>2890</v>
      </c>
      <c r="C304" s="72" t="s">
        <v>261</v>
      </c>
      <c r="D304" s="73">
        <v>40575</v>
      </c>
      <c r="E304" s="72" t="s">
        <v>514</v>
      </c>
      <c r="F304" s="72">
        <v>2003</v>
      </c>
      <c r="G304" s="74">
        <v>1097.25</v>
      </c>
      <c r="H304" s="74">
        <v>0</v>
      </c>
      <c r="I304" s="74" t="s">
        <v>516</v>
      </c>
      <c r="J304" s="74">
        <v>0</v>
      </c>
      <c r="K304" s="74">
        <v>0</v>
      </c>
      <c r="L304" s="74">
        <v>0</v>
      </c>
      <c r="M304" s="74">
        <v>0</v>
      </c>
      <c r="N304" s="74">
        <v>0</v>
      </c>
      <c r="O304" s="74">
        <v>0</v>
      </c>
      <c r="P304" s="74">
        <v>0</v>
      </c>
      <c r="Q304" s="74">
        <v>0</v>
      </c>
      <c r="R304" s="74">
        <v>0</v>
      </c>
      <c r="S304" s="40">
        <f t="shared" si="8"/>
        <v>1097.25</v>
      </c>
      <c r="T304" s="40">
        <f t="shared" si="9"/>
        <v>0</v>
      </c>
    </row>
    <row r="305" spans="1:20" s="24" customFormat="1" ht="15">
      <c r="A305" s="72">
        <v>1</v>
      </c>
      <c r="B305" s="72">
        <v>2891</v>
      </c>
      <c r="C305" s="72" t="s">
        <v>262</v>
      </c>
      <c r="D305" s="73">
        <v>40575</v>
      </c>
      <c r="E305" s="72" t="s">
        <v>514</v>
      </c>
      <c r="F305" s="72">
        <v>2003</v>
      </c>
      <c r="G305" s="74">
        <v>1152.1199999999999</v>
      </c>
      <c r="H305" s="74">
        <v>0</v>
      </c>
      <c r="I305" s="74" t="s">
        <v>516</v>
      </c>
      <c r="J305" s="74">
        <v>0</v>
      </c>
      <c r="K305" s="74">
        <v>0</v>
      </c>
      <c r="L305" s="74">
        <v>0</v>
      </c>
      <c r="M305" s="74">
        <v>0</v>
      </c>
      <c r="N305" s="74">
        <v>0</v>
      </c>
      <c r="O305" s="74">
        <v>0</v>
      </c>
      <c r="P305" s="74">
        <v>0</v>
      </c>
      <c r="Q305" s="74">
        <v>0</v>
      </c>
      <c r="R305" s="74">
        <v>0</v>
      </c>
      <c r="S305" s="40">
        <f t="shared" si="8"/>
        <v>1152.1199999999999</v>
      </c>
      <c r="T305" s="40">
        <f t="shared" si="9"/>
        <v>0</v>
      </c>
    </row>
    <row r="306" spans="1:20" s="24" customFormat="1" ht="15">
      <c r="A306" s="72">
        <v>1</v>
      </c>
      <c r="B306" s="72">
        <v>2894</v>
      </c>
      <c r="C306" s="72" t="s">
        <v>263</v>
      </c>
      <c r="D306" s="73">
        <v>40575</v>
      </c>
      <c r="E306" s="72" t="s">
        <v>514</v>
      </c>
      <c r="F306" s="72">
        <v>2003</v>
      </c>
      <c r="G306" s="74">
        <v>1209.72</v>
      </c>
      <c r="H306" s="74">
        <v>0</v>
      </c>
      <c r="I306" s="74" t="s">
        <v>516</v>
      </c>
      <c r="J306" s="74">
        <v>0</v>
      </c>
      <c r="K306" s="74">
        <v>0</v>
      </c>
      <c r="L306" s="74">
        <v>0</v>
      </c>
      <c r="M306" s="74">
        <v>0</v>
      </c>
      <c r="N306" s="74">
        <v>0</v>
      </c>
      <c r="O306" s="74">
        <v>0</v>
      </c>
      <c r="P306" s="74">
        <v>0</v>
      </c>
      <c r="Q306" s="74">
        <v>0</v>
      </c>
      <c r="R306" s="74">
        <v>0</v>
      </c>
      <c r="S306" s="40">
        <f t="shared" si="8"/>
        <v>1209.72</v>
      </c>
      <c r="T306" s="40">
        <f t="shared" si="9"/>
        <v>0</v>
      </c>
    </row>
    <row r="307" spans="1:20" s="24" customFormat="1" ht="15">
      <c r="A307" s="72">
        <v>1</v>
      </c>
      <c r="B307" s="72">
        <v>2895</v>
      </c>
      <c r="C307" s="72" t="s">
        <v>264</v>
      </c>
      <c r="D307" s="73">
        <v>40575</v>
      </c>
      <c r="E307" s="72" t="s">
        <v>514</v>
      </c>
      <c r="F307" s="72">
        <v>2003</v>
      </c>
      <c r="G307" s="74">
        <v>1097.25</v>
      </c>
      <c r="H307" s="74">
        <v>0</v>
      </c>
      <c r="I307" s="74" t="s">
        <v>516</v>
      </c>
      <c r="J307" s="74">
        <v>0</v>
      </c>
      <c r="K307" s="74">
        <v>0</v>
      </c>
      <c r="L307" s="74">
        <v>0</v>
      </c>
      <c r="M307" s="74">
        <v>0</v>
      </c>
      <c r="N307" s="74">
        <v>0</v>
      </c>
      <c r="O307" s="74">
        <v>0</v>
      </c>
      <c r="P307" s="74">
        <v>0</v>
      </c>
      <c r="Q307" s="74">
        <v>0</v>
      </c>
      <c r="R307" s="74">
        <v>0</v>
      </c>
      <c r="S307" s="40">
        <f t="shared" si="8"/>
        <v>1097.25</v>
      </c>
      <c r="T307" s="40">
        <f t="shared" si="9"/>
        <v>0</v>
      </c>
    </row>
    <row r="308" spans="1:20" s="24" customFormat="1" ht="15">
      <c r="A308" s="72">
        <v>47</v>
      </c>
      <c r="B308" s="72">
        <v>2904</v>
      </c>
      <c r="C308" s="72" t="s">
        <v>475</v>
      </c>
      <c r="D308" s="73">
        <v>40605</v>
      </c>
      <c r="E308" s="72" t="s">
        <v>514</v>
      </c>
      <c r="F308" s="72">
        <v>2009</v>
      </c>
      <c r="G308" s="74">
        <v>1614.37</v>
      </c>
      <c r="H308" s="74">
        <v>0</v>
      </c>
      <c r="I308" s="74" t="s">
        <v>516</v>
      </c>
      <c r="J308" s="74">
        <v>0</v>
      </c>
      <c r="K308" s="74">
        <v>0</v>
      </c>
      <c r="L308" s="74">
        <v>0</v>
      </c>
      <c r="M308" s="74">
        <v>0</v>
      </c>
      <c r="N308" s="74">
        <v>0</v>
      </c>
      <c r="O308" s="74">
        <v>0</v>
      </c>
      <c r="P308" s="74">
        <v>0</v>
      </c>
      <c r="Q308" s="74">
        <v>0</v>
      </c>
      <c r="R308" s="74">
        <v>0</v>
      </c>
      <c r="S308" s="40">
        <f t="shared" si="8"/>
        <v>1614.37</v>
      </c>
      <c r="T308" s="40">
        <f t="shared" si="9"/>
        <v>0</v>
      </c>
    </row>
    <row r="309" spans="1:20" s="24" customFormat="1" ht="15">
      <c r="A309" s="72">
        <v>14</v>
      </c>
      <c r="B309" s="72">
        <v>2906</v>
      </c>
      <c r="C309" s="72" t="s">
        <v>443</v>
      </c>
      <c r="D309" s="73">
        <v>40612</v>
      </c>
      <c r="E309" s="72" t="s">
        <v>514</v>
      </c>
      <c r="F309" s="72">
        <v>2037</v>
      </c>
      <c r="G309" s="74">
        <v>3952.26</v>
      </c>
      <c r="H309" s="74">
        <v>0</v>
      </c>
      <c r="I309" s="74" t="s">
        <v>516</v>
      </c>
      <c r="J309" s="74">
        <v>0</v>
      </c>
      <c r="K309" s="74">
        <v>0</v>
      </c>
      <c r="L309" s="74">
        <v>0</v>
      </c>
      <c r="M309" s="74">
        <v>0</v>
      </c>
      <c r="N309" s="74">
        <v>0</v>
      </c>
      <c r="O309" s="74">
        <v>0</v>
      </c>
      <c r="P309" s="74">
        <v>0</v>
      </c>
      <c r="Q309" s="74">
        <v>0</v>
      </c>
      <c r="R309" s="74">
        <v>0</v>
      </c>
      <c r="S309" s="40">
        <f t="shared" si="8"/>
        <v>3952.26</v>
      </c>
      <c r="T309" s="40">
        <f t="shared" si="9"/>
        <v>0</v>
      </c>
    </row>
    <row r="310" spans="1:20" s="24" customFormat="1" ht="15">
      <c r="A310" s="72">
        <v>1</v>
      </c>
      <c r="B310" s="72">
        <v>2907</v>
      </c>
      <c r="C310" s="72" t="s">
        <v>265</v>
      </c>
      <c r="D310" s="73">
        <v>40623</v>
      </c>
      <c r="E310" s="72" t="s">
        <v>514</v>
      </c>
      <c r="F310" s="72">
        <v>2009</v>
      </c>
      <c r="G310" s="74">
        <v>1614.37</v>
      </c>
      <c r="H310" s="74">
        <v>0</v>
      </c>
      <c r="I310" s="74" t="s">
        <v>516</v>
      </c>
      <c r="J310" s="74">
        <v>0</v>
      </c>
      <c r="K310" s="74">
        <v>0</v>
      </c>
      <c r="L310" s="74">
        <v>0</v>
      </c>
      <c r="M310" s="74">
        <v>0</v>
      </c>
      <c r="N310" s="74">
        <v>0</v>
      </c>
      <c r="O310" s="74">
        <v>0</v>
      </c>
      <c r="P310" s="74">
        <v>0</v>
      </c>
      <c r="Q310" s="74">
        <v>0</v>
      </c>
      <c r="R310" s="74">
        <v>0</v>
      </c>
      <c r="S310" s="40">
        <f t="shared" si="8"/>
        <v>1614.37</v>
      </c>
      <c r="T310" s="40">
        <f t="shared" si="9"/>
        <v>0</v>
      </c>
    </row>
    <row r="311" spans="1:20" s="24" customFormat="1" ht="15">
      <c r="A311" s="72">
        <v>1</v>
      </c>
      <c r="B311" s="72">
        <v>2909</v>
      </c>
      <c r="C311" s="72" t="s">
        <v>266</v>
      </c>
      <c r="D311" s="73">
        <v>40634</v>
      </c>
      <c r="E311" s="72" t="s">
        <v>514</v>
      </c>
      <c r="F311" s="72">
        <v>2009</v>
      </c>
      <c r="G311" s="74">
        <v>1614.37</v>
      </c>
      <c r="H311" s="74">
        <v>0</v>
      </c>
      <c r="I311" s="74" t="s">
        <v>516</v>
      </c>
      <c r="J311" s="74">
        <v>0</v>
      </c>
      <c r="K311" s="74">
        <v>0</v>
      </c>
      <c r="L311" s="74">
        <v>0</v>
      </c>
      <c r="M311" s="74">
        <v>0</v>
      </c>
      <c r="N311" s="74">
        <v>0</v>
      </c>
      <c r="O311" s="74">
        <v>0</v>
      </c>
      <c r="P311" s="74">
        <v>0</v>
      </c>
      <c r="Q311" s="74">
        <v>0</v>
      </c>
      <c r="R311" s="74">
        <v>0</v>
      </c>
      <c r="S311" s="40">
        <f t="shared" si="8"/>
        <v>1614.37</v>
      </c>
      <c r="T311" s="40">
        <f t="shared" si="9"/>
        <v>0</v>
      </c>
    </row>
    <row r="312" spans="1:20" s="24" customFormat="1" ht="15">
      <c r="A312" s="72">
        <v>1</v>
      </c>
      <c r="B312" s="72">
        <v>2910</v>
      </c>
      <c r="C312" s="72" t="s">
        <v>267</v>
      </c>
      <c r="D312" s="73">
        <v>40639</v>
      </c>
      <c r="E312" s="72" t="s">
        <v>514</v>
      </c>
      <c r="F312" s="72">
        <v>2009</v>
      </c>
      <c r="G312" s="74">
        <v>1695.09</v>
      </c>
      <c r="H312" s="74">
        <v>0</v>
      </c>
      <c r="I312" s="74" t="s">
        <v>516</v>
      </c>
      <c r="J312" s="74">
        <v>5739.47</v>
      </c>
      <c r="K312" s="74">
        <v>0</v>
      </c>
      <c r="L312" s="74">
        <v>0</v>
      </c>
      <c r="M312" s="74">
        <v>0</v>
      </c>
      <c r="N312" s="74">
        <v>0</v>
      </c>
      <c r="O312" s="74">
        <v>0</v>
      </c>
      <c r="P312" s="74">
        <v>0</v>
      </c>
      <c r="Q312" s="74">
        <v>0</v>
      </c>
      <c r="R312" s="74">
        <v>0</v>
      </c>
      <c r="S312" s="40">
        <f t="shared" si="8"/>
        <v>1695.09</v>
      </c>
      <c r="T312" s="40">
        <f t="shared" si="9"/>
        <v>5739.47</v>
      </c>
    </row>
    <row r="313" spans="1:20" s="24" customFormat="1" ht="15">
      <c r="A313" s="72">
        <v>1</v>
      </c>
      <c r="B313" s="72">
        <v>2911</v>
      </c>
      <c r="C313" s="72" t="s">
        <v>268</v>
      </c>
      <c r="D313" s="73">
        <v>40644</v>
      </c>
      <c r="E313" s="72" t="s">
        <v>514</v>
      </c>
      <c r="F313" s="72">
        <v>2003</v>
      </c>
      <c r="G313" s="74">
        <v>1209.71</v>
      </c>
      <c r="H313" s="74">
        <v>0</v>
      </c>
      <c r="I313" s="74" t="s">
        <v>516</v>
      </c>
      <c r="J313" s="74">
        <v>0</v>
      </c>
      <c r="K313" s="74">
        <v>0</v>
      </c>
      <c r="L313" s="74">
        <v>0</v>
      </c>
      <c r="M313" s="74">
        <v>0</v>
      </c>
      <c r="N313" s="74">
        <v>0</v>
      </c>
      <c r="O313" s="74">
        <v>0</v>
      </c>
      <c r="P313" s="74">
        <v>0</v>
      </c>
      <c r="Q313" s="74">
        <v>0</v>
      </c>
      <c r="R313" s="74">
        <v>0</v>
      </c>
      <c r="S313" s="40">
        <f t="shared" si="8"/>
        <v>1209.71</v>
      </c>
      <c r="T313" s="40">
        <f t="shared" si="9"/>
        <v>0</v>
      </c>
    </row>
    <row r="314" spans="1:20" s="24" customFormat="1" ht="15">
      <c r="A314" s="72">
        <v>1</v>
      </c>
      <c r="B314" s="72">
        <v>2913</v>
      </c>
      <c r="C314" s="72" t="s">
        <v>269</v>
      </c>
      <c r="D314" s="73">
        <v>40644</v>
      </c>
      <c r="E314" s="72" t="s">
        <v>514</v>
      </c>
      <c r="F314" s="72">
        <v>2003</v>
      </c>
      <c r="G314" s="74">
        <v>1209.71</v>
      </c>
      <c r="H314" s="74">
        <v>0</v>
      </c>
      <c r="I314" s="74" t="s">
        <v>516</v>
      </c>
      <c r="J314" s="74">
        <v>0</v>
      </c>
      <c r="K314" s="74">
        <v>0</v>
      </c>
      <c r="L314" s="74">
        <v>0</v>
      </c>
      <c r="M314" s="74">
        <v>0</v>
      </c>
      <c r="N314" s="74">
        <v>0</v>
      </c>
      <c r="O314" s="74">
        <v>0</v>
      </c>
      <c r="P314" s="74">
        <v>0</v>
      </c>
      <c r="Q314" s="74">
        <v>0</v>
      </c>
      <c r="R314" s="74">
        <v>0</v>
      </c>
      <c r="S314" s="40">
        <f t="shared" si="8"/>
        <v>1209.71</v>
      </c>
      <c r="T314" s="40">
        <f t="shared" si="9"/>
        <v>0</v>
      </c>
    </row>
    <row r="315" spans="1:20" s="24" customFormat="1" ht="15">
      <c r="A315" s="72">
        <v>1</v>
      </c>
      <c r="B315" s="72">
        <v>2915</v>
      </c>
      <c r="C315" s="72" t="s">
        <v>270</v>
      </c>
      <c r="D315" s="73">
        <v>40647</v>
      </c>
      <c r="E315" s="72" t="s">
        <v>514</v>
      </c>
      <c r="F315" s="72">
        <v>2003</v>
      </c>
      <c r="G315" s="74">
        <v>1209.71</v>
      </c>
      <c r="H315" s="74">
        <v>0</v>
      </c>
      <c r="I315" s="74" t="s">
        <v>516</v>
      </c>
      <c r="J315" s="74">
        <v>0</v>
      </c>
      <c r="K315" s="74">
        <v>0</v>
      </c>
      <c r="L315" s="74">
        <v>0</v>
      </c>
      <c r="M315" s="74">
        <v>0</v>
      </c>
      <c r="N315" s="74">
        <v>0</v>
      </c>
      <c r="O315" s="74">
        <v>0</v>
      </c>
      <c r="P315" s="74">
        <v>0</v>
      </c>
      <c r="Q315" s="74">
        <v>0</v>
      </c>
      <c r="R315" s="74">
        <v>0</v>
      </c>
      <c r="S315" s="40">
        <f t="shared" si="8"/>
        <v>1209.71</v>
      </c>
      <c r="T315" s="40">
        <f t="shared" si="9"/>
        <v>0</v>
      </c>
    </row>
    <row r="316" spans="1:20" s="24" customFormat="1" ht="15">
      <c r="A316" s="72">
        <v>1</v>
      </c>
      <c r="B316" s="72">
        <v>2917</v>
      </c>
      <c r="C316" s="72" t="s">
        <v>271</v>
      </c>
      <c r="D316" s="73">
        <v>40644</v>
      </c>
      <c r="E316" s="72" t="s">
        <v>514</v>
      </c>
      <c r="F316" s="72">
        <v>2003</v>
      </c>
      <c r="G316" s="74">
        <v>1270.2</v>
      </c>
      <c r="H316" s="74">
        <v>0</v>
      </c>
      <c r="I316" s="74" t="s">
        <v>516</v>
      </c>
      <c r="J316" s="74">
        <v>0</v>
      </c>
      <c r="K316" s="74">
        <v>0</v>
      </c>
      <c r="L316" s="74">
        <v>0</v>
      </c>
      <c r="M316" s="74">
        <v>0</v>
      </c>
      <c r="N316" s="74">
        <v>0</v>
      </c>
      <c r="O316" s="74">
        <v>0</v>
      </c>
      <c r="P316" s="74">
        <v>0</v>
      </c>
      <c r="Q316" s="74">
        <v>0</v>
      </c>
      <c r="R316" s="74">
        <v>0</v>
      </c>
      <c r="S316" s="40">
        <f t="shared" si="8"/>
        <v>1270.2</v>
      </c>
      <c r="T316" s="40">
        <f t="shared" si="9"/>
        <v>0</v>
      </c>
    </row>
    <row r="317" spans="1:20" s="24" customFormat="1" ht="15">
      <c r="A317" s="72">
        <v>1</v>
      </c>
      <c r="B317" s="72">
        <v>2918</v>
      </c>
      <c r="C317" s="72" t="s">
        <v>272</v>
      </c>
      <c r="D317" s="73">
        <v>40644</v>
      </c>
      <c r="E317" s="72" t="s">
        <v>514</v>
      </c>
      <c r="F317" s="72">
        <v>2003</v>
      </c>
      <c r="G317" s="74">
        <v>1097.25</v>
      </c>
      <c r="H317" s="74">
        <v>0</v>
      </c>
      <c r="I317" s="74" t="s">
        <v>516</v>
      </c>
      <c r="J317" s="74">
        <v>0</v>
      </c>
      <c r="K317" s="74">
        <v>0</v>
      </c>
      <c r="L317" s="74">
        <v>0</v>
      </c>
      <c r="M317" s="74">
        <v>0</v>
      </c>
      <c r="N317" s="74">
        <v>0</v>
      </c>
      <c r="O317" s="74">
        <v>0</v>
      </c>
      <c r="P317" s="74">
        <v>0</v>
      </c>
      <c r="Q317" s="74">
        <v>0</v>
      </c>
      <c r="R317" s="74">
        <v>0</v>
      </c>
      <c r="S317" s="40">
        <f t="shared" si="8"/>
        <v>1097.25</v>
      </c>
      <c r="T317" s="40">
        <f t="shared" si="9"/>
        <v>0</v>
      </c>
    </row>
    <row r="318" spans="1:20" s="24" customFormat="1" ht="15">
      <c r="A318" s="72">
        <v>1</v>
      </c>
      <c r="B318" s="72">
        <v>2921</v>
      </c>
      <c r="C318" s="72" t="s">
        <v>273</v>
      </c>
      <c r="D318" s="73">
        <v>40644</v>
      </c>
      <c r="E318" s="72" t="s">
        <v>514</v>
      </c>
      <c r="F318" s="72">
        <v>2003</v>
      </c>
      <c r="G318" s="74">
        <v>1209.71</v>
      </c>
      <c r="H318" s="74">
        <v>0</v>
      </c>
      <c r="I318" s="74" t="s">
        <v>516</v>
      </c>
      <c r="J318" s="74">
        <v>0</v>
      </c>
      <c r="K318" s="74">
        <v>0</v>
      </c>
      <c r="L318" s="74">
        <v>0</v>
      </c>
      <c r="M318" s="74">
        <v>0</v>
      </c>
      <c r="N318" s="74">
        <v>0</v>
      </c>
      <c r="O318" s="74">
        <v>0</v>
      </c>
      <c r="P318" s="74">
        <v>0</v>
      </c>
      <c r="Q318" s="74">
        <v>0</v>
      </c>
      <c r="R318" s="74">
        <v>0</v>
      </c>
      <c r="S318" s="40">
        <f t="shared" si="8"/>
        <v>1209.71</v>
      </c>
      <c r="T318" s="40">
        <f t="shared" si="9"/>
        <v>0</v>
      </c>
    </row>
    <row r="319" spans="1:20" s="24" customFormat="1" ht="15">
      <c r="A319" s="72">
        <v>1</v>
      </c>
      <c r="B319" s="72">
        <v>2922</v>
      </c>
      <c r="C319" s="72" t="s">
        <v>274</v>
      </c>
      <c r="D319" s="73">
        <v>40644</v>
      </c>
      <c r="E319" s="72" t="s">
        <v>514</v>
      </c>
      <c r="F319" s="72">
        <v>2003</v>
      </c>
      <c r="G319" s="74">
        <v>1270.2</v>
      </c>
      <c r="H319" s="74">
        <v>0</v>
      </c>
      <c r="I319" s="74" t="s">
        <v>516</v>
      </c>
      <c r="J319" s="74">
        <v>0</v>
      </c>
      <c r="K319" s="74">
        <v>0</v>
      </c>
      <c r="L319" s="74">
        <v>0</v>
      </c>
      <c r="M319" s="74">
        <v>0</v>
      </c>
      <c r="N319" s="74">
        <v>0</v>
      </c>
      <c r="O319" s="74">
        <v>0</v>
      </c>
      <c r="P319" s="74">
        <v>0</v>
      </c>
      <c r="Q319" s="74">
        <v>0</v>
      </c>
      <c r="R319" s="74">
        <v>0</v>
      </c>
      <c r="S319" s="40">
        <f t="shared" si="8"/>
        <v>1270.2</v>
      </c>
      <c r="T319" s="40">
        <f t="shared" si="9"/>
        <v>0</v>
      </c>
    </row>
    <row r="320" spans="1:20" s="24" customFormat="1" ht="15">
      <c r="A320" s="72">
        <v>1</v>
      </c>
      <c r="B320" s="72">
        <v>2924</v>
      </c>
      <c r="C320" s="72" t="s">
        <v>275</v>
      </c>
      <c r="D320" s="73">
        <v>40646</v>
      </c>
      <c r="E320" s="72" t="s">
        <v>514</v>
      </c>
      <c r="F320" s="72">
        <v>2009</v>
      </c>
      <c r="G320" s="74">
        <v>1614.36</v>
      </c>
      <c r="H320" s="74">
        <v>0</v>
      </c>
      <c r="I320" s="74" t="s">
        <v>516</v>
      </c>
      <c r="J320" s="74">
        <v>0</v>
      </c>
      <c r="K320" s="74">
        <v>0</v>
      </c>
      <c r="L320" s="74">
        <v>0</v>
      </c>
      <c r="M320" s="74">
        <v>0</v>
      </c>
      <c r="N320" s="74">
        <v>0</v>
      </c>
      <c r="O320" s="74">
        <v>0</v>
      </c>
      <c r="P320" s="74">
        <v>0</v>
      </c>
      <c r="Q320" s="74">
        <v>0</v>
      </c>
      <c r="R320" s="74">
        <v>0</v>
      </c>
      <c r="S320" s="40">
        <f t="shared" si="8"/>
        <v>1614.36</v>
      </c>
      <c r="T320" s="40">
        <f t="shared" si="9"/>
        <v>0</v>
      </c>
    </row>
    <row r="321" spans="1:20" s="24" customFormat="1" ht="15">
      <c r="A321" s="72">
        <v>1</v>
      </c>
      <c r="B321" s="72">
        <v>2926</v>
      </c>
      <c r="C321" s="72" t="s">
        <v>276</v>
      </c>
      <c r="D321" s="73">
        <v>40665</v>
      </c>
      <c r="E321" s="72" t="s">
        <v>514</v>
      </c>
      <c r="F321" s="72">
        <v>2003</v>
      </c>
      <c r="G321" s="74">
        <v>1333.75</v>
      </c>
      <c r="H321" s="74">
        <v>0</v>
      </c>
      <c r="I321" s="74" t="s">
        <v>516</v>
      </c>
      <c r="J321" s="74">
        <v>0</v>
      </c>
      <c r="K321" s="74">
        <v>0</v>
      </c>
      <c r="L321" s="74">
        <v>0</v>
      </c>
      <c r="M321" s="74">
        <v>0</v>
      </c>
      <c r="N321" s="74">
        <v>0</v>
      </c>
      <c r="O321" s="74">
        <v>0</v>
      </c>
      <c r="P321" s="74">
        <v>0</v>
      </c>
      <c r="Q321" s="74">
        <v>0</v>
      </c>
      <c r="R321" s="74">
        <v>0</v>
      </c>
      <c r="S321" s="40">
        <f t="shared" si="8"/>
        <v>1333.75</v>
      </c>
      <c r="T321" s="40">
        <f t="shared" si="9"/>
        <v>0</v>
      </c>
    </row>
    <row r="322" spans="1:20" s="24" customFormat="1" ht="15">
      <c r="A322" s="72">
        <v>1</v>
      </c>
      <c r="B322" s="72">
        <v>2927</v>
      </c>
      <c r="C322" s="72" t="s">
        <v>277</v>
      </c>
      <c r="D322" s="73">
        <v>40665</v>
      </c>
      <c r="E322" s="72" t="s">
        <v>514</v>
      </c>
      <c r="F322" s="72">
        <v>2003</v>
      </c>
      <c r="G322" s="74">
        <v>1209.72</v>
      </c>
      <c r="H322" s="74">
        <v>0</v>
      </c>
      <c r="I322" s="74" t="s">
        <v>516</v>
      </c>
      <c r="J322" s="74">
        <v>0</v>
      </c>
      <c r="K322" s="74">
        <v>0</v>
      </c>
      <c r="L322" s="74">
        <v>0</v>
      </c>
      <c r="M322" s="74">
        <v>0</v>
      </c>
      <c r="N322" s="74">
        <v>0</v>
      </c>
      <c r="O322" s="74">
        <v>0</v>
      </c>
      <c r="P322" s="74">
        <v>0</v>
      </c>
      <c r="Q322" s="74">
        <v>0</v>
      </c>
      <c r="R322" s="74">
        <v>0</v>
      </c>
      <c r="S322" s="40">
        <f t="shared" si="8"/>
        <v>1209.72</v>
      </c>
      <c r="T322" s="40">
        <f t="shared" si="9"/>
        <v>0</v>
      </c>
    </row>
    <row r="323" spans="1:20" s="24" customFormat="1" ht="15">
      <c r="A323" s="72">
        <v>1</v>
      </c>
      <c r="B323" s="72">
        <v>2930</v>
      </c>
      <c r="C323" s="72" t="s">
        <v>278</v>
      </c>
      <c r="D323" s="73">
        <v>40665</v>
      </c>
      <c r="E323" s="72" t="s">
        <v>514</v>
      </c>
      <c r="F323" s="72">
        <v>2043</v>
      </c>
      <c r="G323" s="74">
        <v>1333.75</v>
      </c>
      <c r="H323" s="74">
        <v>0</v>
      </c>
      <c r="I323" s="74" t="s">
        <v>516</v>
      </c>
      <c r="J323" s="74">
        <v>0</v>
      </c>
      <c r="K323" s="74">
        <v>0</v>
      </c>
      <c r="L323" s="74">
        <v>0</v>
      </c>
      <c r="M323" s="74">
        <v>0</v>
      </c>
      <c r="N323" s="74">
        <v>0</v>
      </c>
      <c r="O323" s="74">
        <v>0</v>
      </c>
      <c r="P323" s="74">
        <v>0</v>
      </c>
      <c r="Q323" s="74">
        <v>0</v>
      </c>
      <c r="R323" s="74">
        <v>0</v>
      </c>
      <c r="S323" s="40">
        <f t="shared" si="8"/>
        <v>1333.75</v>
      </c>
      <c r="T323" s="40">
        <f t="shared" si="9"/>
        <v>0</v>
      </c>
    </row>
    <row r="324" spans="1:20" s="24" customFormat="1" ht="15">
      <c r="A324" s="72">
        <v>1</v>
      </c>
      <c r="B324" s="72">
        <v>2931</v>
      </c>
      <c r="C324" s="72" t="s">
        <v>279</v>
      </c>
      <c r="D324" s="73">
        <v>40665</v>
      </c>
      <c r="E324" s="72" t="s">
        <v>514</v>
      </c>
      <c r="F324" s="72">
        <v>2003</v>
      </c>
      <c r="G324" s="74">
        <v>1209.71</v>
      </c>
      <c r="H324" s="74">
        <v>0</v>
      </c>
      <c r="I324" s="74" t="s">
        <v>516</v>
      </c>
      <c r="J324" s="74">
        <v>708.95</v>
      </c>
      <c r="K324" s="74">
        <v>0</v>
      </c>
      <c r="L324" s="74">
        <v>0</v>
      </c>
      <c r="M324" s="74">
        <v>0</v>
      </c>
      <c r="N324" s="74">
        <v>0</v>
      </c>
      <c r="O324" s="74">
        <v>0</v>
      </c>
      <c r="P324" s="74">
        <v>0</v>
      </c>
      <c r="Q324" s="74">
        <v>0</v>
      </c>
      <c r="R324" s="74">
        <v>0</v>
      </c>
      <c r="S324" s="40">
        <f t="shared" si="8"/>
        <v>1209.71</v>
      </c>
      <c r="T324" s="40">
        <f t="shared" si="9"/>
        <v>708.95</v>
      </c>
    </row>
    <row r="325" spans="1:20" s="24" customFormat="1" ht="15">
      <c r="A325" s="72">
        <v>1</v>
      </c>
      <c r="B325" s="72">
        <v>2933</v>
      </c>
      <c r="C325" s="72" t="s">
        <v>280</v>
      </c>
      <c r="D325" s="73">
        <v>40665</v>
      </c>
      <c r="E325" s="72" t="s">
        <v>514</v>
      </c>
      <c r="F325" s="72">
        <v>2003</v>
      </c>
      <c r="G325" s="74">
        <v>1209.71</v>
      </c>
      <c r="H325" s="74">
        <v>0</v>
      </c>
      <c r="I325" s="74" t="s">
        <v>516</v>
      </c>
      <c r="J325" s="74">
        <v>0</v>
      </c>
      <c r="K325" s="74">
        <v>0</v>
      </c>
      <c r="L325" s="74">
        <v>0</v>
      </c>
      <c r="M325" s="74">
        <v>0</v>
      </c>
      <c r="N325" s="74">
        <v>0</v>
      </c>
      <c r="O325" s="74">
        <v>0</v>
      </c>
      <c r="P325" s="74">
        <v>0</v>
      </c>
      <c r="Q325" s="74">
        <v>0</v>
      </c>
      <c r="R325" s="74">
        <v>0</v>
      </c>
      <c r="S325" s="40">
        <f t="shared" ref="S325:S388" si="10">G325+H325</f>
        <v>1209.71</v>
      </c>
      <c r="T325" s="40">
        <f t="shared" ref="T325:T388" si="11">SUM(J325:N325)+P325+R325</f>
        <v>0</v>
      </c>
    </row>
    <row r="326" spans="1:20" s="24" customFormat="1" ht="15">
      <c r="A326" s="72">
        <v>1</v>
      </c>
      <c r="B326" s="72">
        <v>2936</v>
      </c>
      <c r="C326" s="72" t="s">
        <v>281</v>
      </c>
      <c r="D326" s="73">
        <v>40665</v>
      </c>
      <c r="E326" s="72" t="s">
        <v>514</v>
      </c>
      <c r="F326" s="72">
        <v>2003</v>
      </c>
      <c r="G326" s="74">
        <v>1209.71</v>
      </c>
      <c r="H326" s="74">
        <v>0</v>
      </c>
      <c r="I326" s="74" t="s">
        <v>516</v>
      </c>
      <c r="J326" s="74">
        <v>0</v>
      </c>
      <c r="K326" s="74">
        <v>0</v>
      </c>
      <c r="L326" s="74">
        <v>0</v>
      </c>
      <c r="M326" s="74">
        <v>0</v>
      </c>
      <c r="N326" s="74">
        <v>0</v>
      </c>
      <c r="O326" s="74">
        <v>0</v>
      </c>
      <c r="P326" s="74">
        <v>0</v>
      </c>
      <c r="Q326" s="74">
        <v>0</v>
      </c>
      <c r="R326" s="74">
        <v>0</v>
      </c>
      <c r="S326" s="40">
        <f t="shared" si="10"/>
        <v>1209.71</v>
      </c>
      <c r="T326" s="40">
        <f t="shared" si="11"/>
        <v>0</v>
      </c>
    </row>
    <row r="327" spans="1:20" s="24" customFormat="1" ht="15">
      <c r="A327" s="72">
        <v>1</v>
      </c>
      <c r="B327" s="72">
        <v>2937</v>
      </c>
      <c r="C327" s="72" t="s">
        <v>282</v>
      </c>
      <c r="D327" s="73">
        <v>40665</v>
      </c>
      <c r="E327" s="72" t="s">
        <v>514</v>
      </c>
      <c r="F327" s="72">
        <v>2003</v>
      </c>
      <c r="G327" s="74">
        <v>1097.25</v>
      </c>
      <c r="H327" s="74">
        <v>0</v>
      </c>
      <c r="I327" s="74" t="s">
        <v>516</v>
      </c>
      <c r="J327" s="74">
        <v>0</v>
      </c>
      <c r="K327" s="74">
        <v>0</v>
      </c>
      <c r="L327" s="74">
        <v>0</v>
      </c>
      <c r="M327" s="74">
        <v>0</v>
      </c>
      <c r="N327" s="74">
        <v>0</v>
      </c>
      <c r="O327" s="74">
        <v>0</v>
      </c>
      <c r="P327" s="74">
        <v>0</v>
      </c>
      <c r="Q327" s="74">
        <v>0</v>
      </c>
      <c r="R327" s="74">
        <v>0</v>
      </c>
      <c r="S327" s="40">
        <f t="shared" si="10"/>
        <v>1097.25</v>
      </c>
      <c r="T327" s="40">
        <f t="shared" si="11"/>
        <v>0</v>
      </c>
    </row>
    <row r="328" spans="1:20" s="24" customFormat="1" ht="15">
      <c r="A328" s="72">
        <v>1</v>
      </c>
      <c r="B328" s="72">
        <v>2941</v>
      </c>
      <c r="C328" s="72" t="s">
        <v>283</v>
      </c>
      <c r="D328" s="73">
        <v>40672</v>
      </c>
      <c r="E328" s="72" t="s">
        <v>514</v>
      </c>
      <c r="F328" s="72">
        <v>2009</v>
      </c>
      <c r="G328" s="74">
        <v>1614.36</v>
      </c>
      <c r="H328" s="74">
        <v>0</v>
      </c>
      <c r="I328" s="74" t="s">
        <v>516</v>
      </c>
      <c r="J328" s="74">
        <v>708.95</v>
      </c>
      <c r="K328" s="74">
        <v>0</v>
      </c>
      <c r="L328" s="74">
        <v>0</v>
      </c>
      <c r="M328" s="74">
        <v>0</v>
      </c>
      <c r="N328" s="74">
        <v>0</v>
      </c>
      <c r="O328" s="74">
        <v>0</v>
      </c>
      <c r="P328" s="74">
        <v>0</v>
      </c>
      <c r="Q328" s="74">
        <v>0</v>
      </c>
      <c r="R328" s="74">
        <v>0</v>
      </c>
      <c r="S328" s="40">
        <f t="shared" si="10"/>
        <v>1614.36</v>
      </c>
      <c r="T328" s="40">
        <f t="shared" si="11"/>
        <v>708.95</v>
      </c>
    </row>
    <row r="329" spans="1:20" s="24" customFormat="1" ht="15">
      <c r="A329" s="72">
        <v>1</v>
      </c>
      <c r="B329" s="72">
        <v>2942</v>
      </c>
      <c r="C329" s="72" t="s">
        <v>284</v>
      </c>
      <c r="D329" s="73">
        <v>40682</v>
      </c>
      <c r="E329" s="72" t="s">
        <v>514</v>
      </c>
      <c r="F329" s="72">
        <v>2003</v>
      </c>
      <c r="G329" s="74">
        <v>1209.72</v>
      </c>
      <c r="H329" s="74">
        <v>0</v>
      </c>
      <c r="I329" s="74" t="s">
        <v>516</v>
      </c>
      <c r="J329" s="74">
        <v>0</v>
      </c>
      <c r="K329" s="74">
        <v>0</v>
      </c>
      <c r="L329" s="74">
        <v>0</v>
      </c>
      <c r="M329" s="74">
        <v>0</v>
      </c>
      <c r="N329" s="74">
        <v>0</v>
      </c>
      <c r="O329" s="74">
        <v>0</v>
      </c>
      <c r="P329" s="74">
        <v>0</v>
      </c>
      <c r="Q329" s="74">
        <v>0</v>
      </c>
      <c r="R329" s="74">
        <v>0</v>
      </c>
      <c r="S329" s="40">
        <f t="shared" si="10"/>
        <v>1209.72</v>
      </c>
      <c r="T329" s="40">
        <f t="shared" si="11"/>
        <v>0</v>
      </c>
    </row>
    <row r="330" spans="1:20" s="24" customFormat="1" ht="15">
      <c r="A330" s="72">
        <v>1</v>
      </c>
      <c r="B330" s="72">
        <v>2943</v>
      </c>
      <c r="C330" s="72" t="s">
        <v>285</v>
      </c>
      <c r="D330" s="73">
        <v>40682</v>
      </c>
      <c r="E330" s="72" t="s">
        <v>514</v>
      </c>
      <c r="F330" s="72">
        <v>2003</v>
      </c>
      <c r="G330" s="74">
        <v>1097.25</v>
      </c>
      <c r="H330" s="74">
        <v>0</v>
      </c>
      <c r="I330" s="74" t="s">
        <v>516</v>
      </c>
      <c r="J330" s="74">
        <v>0</v>
      </c>
      <c r="K330" s="74">
        <v>0</v>
      </c>
      <c r="L330" s="74">
        <v>0</v>
      </c>
      <c r="M330" s="74">
        <v>0</v>
      </c>
      <c r="N330" s="74">
        <v>0</v>
      </c>
      <c r="O330" s="74">
        <v>0</v>
      </c>
      <c r="P330" s="74">
        <v>0</v>
      </c>
      <c r="Q330" s="74">
        <v>0</v>
      </c>
      <c r="R330" s="74">
        <v>0</v>
      </c>
      <c r="S330" s="40">
        <f t="shared" si="10"/>
        <v>1097.25</v>
      </c>
      <c r="T330" s="40">
        <f t="shared" si="11"/>
        <v>0</v>
      </c>
    </row>
    <row r="331" spans="1:20" s="24" customFormat="1" ht="15">
      <c r="A331" s="72">
        <v>59</v>
      </c>
      <c r="B331" s="72">
        <v>2962</v>
      </c>
      <c r="C331" s="72" t="s">
        <v>494</v>
      </c>
      <c r="D331" s="73">
        <v>41732</v>
      </c>
      <c r="E331" s="72" t="s">
        <v>514</v>
      </c>
      <c r="F331" s="72">
        <v>2010</v>
      </c>
      <c r="G331" s="74">
        <v>1537.47</v>
      </c>
      <c r="H331" s="74">
        <v>0</v>
      </c>
      <c r="I331" s="74" t="s">
        <v>516</v>
      </c>
      <c r="J331" s="74">
        <v>0</v>
      </c>
      <c r="K331" s="74">
        <v>0</v>
      </c>
      <c r="L331" s="74">
        <v>174.95</v>
      </c>
      <c r="M331" s="74">
        <v>0</v>
      </c>
      <c r="N331" s="74">
        <v>0</v>
      </c>
      <c r="O331" s="74">
        <v>0</v>
      </c>
      <c r="P331" s="74">
        <v>0</v>
      </c>
      <c r="Q331" s="74">
        <v>0</v>
      </c>
      <c r="R331" s="74">
        <v>0</v>
      </c>
      <c r="S331" s="40">
        <f t="shared" si="10"/>
        <v>1537.47</v>
      </c>
      <c r="T331" s="40">
        <f t="shared" si="11"/>
        <v>174.95</v>
      </c>
    </row>
    <row r="332" spans="1:20" s="24" customFormat="1" ht="15">
      <c r="A332" s="72">
        <v>1</v>
      </c>
      <c r="B332" s="72">
        <v>2967</v>
      </c>
      <c r="C332" s="72" t="s">
        <v>428</v>
      </c>
      <c r="D332" s="73">
        <v>41732</v>
      </c>
      <c r="E332" s="72" t="s">
        <v>514</v>
      </c>
      <c r="F332" s="72">
        <v>2037</v>
      </c>
      <c r="G332" s="74">
        <v>3414.1</v>
      </c>
      <c r="H332" s="74">
        <v>0</v>
      </c>
      <c r="I332" s="74" t="s">
        <v>516</v>
      </c>
      <c r="J332" s="74">
        <v>0</v>
      </c>
      <c r="K332" s="74">
        <v>0</v>
      </c>
      <c r="L332" s="74">
        <v>0</v>
      </c>
      <c r="M332" s="74">
        <v>0</v>
      </c>
      <c r="N332" s="74">
        <v>0</v>
      </c>
      <c r="O332" s="74">
        <v>0</v>
      </c>
      <c r="P332" s="74">
        <v>0</v>
      </c>
      <c r="Q332" s="74">
        <v>0</v>
      </c>
      <c r="R332" s="74">
        <v>0</v>
      </c>
      <c r="S332" s="40">
        <f t="shared" si="10"/>
        <v>3414.1</v>
      </c>
      <c r="T332" s="40">
        <f t="shared" si="11"/>
        <v>0</v>
      </c>
    </row>
    <row r="333" spans="1:20" s="24" customFormat="1" ht="15">
      <c r="A333" s="72">
        <v>1</v>
      </c>
      <c r="B333" s="72">
        <v>2969</v>
      </c>
      <c r="C333" s="72" t="s">
        <v>287</v>
      </c>
      <c r="D333" s="73">
        <v>41732</v>
      </c>
      <c r="E333" s="72" t="s">
        <v>514</v>
      </c>
      <c r="F333" s="72">
        <v>2010</v>
      </c>
      <c r="G333" s="74">
        <v>1537.48</v>
      </c>
      <c r="H333" s="74">
        <v>0</v>
      </c>
      <c r="I333" s="74" t="s">
        <v>516</v>
      </c>
      <c r="J333" s="74">
        <v>930.5</v>
      </c>
      <c r="K333" s="74">
        <v>0</v>
      </c>
      <c r="L333" s="74">
        <v>0</v>
      </c>
      <c r="M333" s="74">
        <v>0</v>
      </c>
      <c r="N333" s="74">
        <v>0</v>
      </c>
      <c r="O333" s="74">
        <v>0</v>
      </c>
      <c r="P333" s="74">
        <v>0</v>
      </c>
      <c r="Q333" s="74">
        <v>0</v>
      </c>
      <c r="R333" s="74">
        <v>0</v>
      </c>
      <c r="S333" s="40">
        <f t="shared" si="10"/>
        <v>1537.48</v>
      </c>
      <c r="T333" s="40">
        <f t="shared" si="11"/>
        <v>930.5</v>
      </c>
    </row>
    <row r="334" spans="1:20" s="24" customFormat="1" ht="15">
      <c r="A334" s="72">
        <v>3</v>
      </c>
      <c r="B334" s="72">
        <v>2970</v>
      </c>
      <c r="C334" s="72" t="s">
        <v>429</v>
      </c>
      <c r="D334" s="73">
        <v>41732</v>
      </c>
      <c r="E334" s="72" t="s">
        <v>514</v>
      </c>
      <c r="F334" s="72">
        <v>2010</v>
      </c>
      <c r="G334" s="74">
        <v>1537.47</v>
      </c>
      <c r="H334" s="74">
        <v>0</v>
      </c>
      <c r="I334" s="74" t="s">
        <v>516</v>
      </c>
      <c r="J334" s="74">
        <v>0</v>
      </c>
      <c r="K334" s="74">
        <v>0</v>
      </c>
      <c r="L334" s="74">
        <v>0</v>
      </c>
      <c r="M334" s="74">
        <v>0</v>
      </c>
      <c r="N334" s="74">
        <v>0</v>
      </c>
      <c r="O334" s="74">
        <v>0</v>
      </c>
      <c r="P334" s="74">
        <v>0</v>
      </c>
      <c r="Q334" s="74">
        <v>0</v>
      </c>
      <c r="R334" s="74">
        <v>0</v>
      </c>
      <c r="S334" s="40">
        <f t="shared" si="10"/>
        <v>1537.47</v>
      </c>
      <c r="T334" s="40">
        <f t="shared" si="11"/>
        <v>0</v>
      </c>
    </row>
    <row r="335" spans="1:20" s="24" customFormat="1" ht="15">
      <c r="A335" s="72">
        <v>10</v>
      </c>
      <c r="B335" s="72">
        <v>2971</v>
      </c>
      <c r="C335" s="72" t="s">
        <v>484</v>
      </c>
      <c r="D335" s="73">
        <v>41732</v>
      </c>
      <c r="E335" s="72" t="s">
        <v>514</v>
      </c>
      <c r="F335" s="72">
        <v>2010</v>
      </c>
      <c r="G335" s="74">
        <v>1537.47</v>
      </c>
      <c r="H335" s="74">
        <v>0</v>
      </c>
      <c r="I335" s="74" t="s">
        <v>516</v>
      </c>
      <c r="J335" s="74">
        <v>0</v>
      </c>
      <c r="K335" s="74">
        <v>0</v>
      </c>
      <c r="L335" s="74">
        <v>0</v>
      </c>
      <c r="M335" s="74">
        <v>0</v>
      </c>
      <c r="N335" s="74">
        <v>0</v>
      </c>
      <c r="O335" s="74">
        <v>0</v>
      </c>
      <c r="P335" s="74">
        <v>0</v>
      </c>
      <c r="Q335" s="74">
        <v>0</v>
      </c>
      <c r="R335" s="74">
        <v>0</v>
      </c>
      <c r="S335" s="40">
        <f t="shared" si="10"/>
        <v>1537.47</v>
      </c>
      <c r="T335" s="40">
        <f t="shared" si="11"/>
        <v>0</v>
      </c>
    </row>
    <row r="336" spans="1:20" s="24" customFormat="1" ht="15">
      <c r="A336" s="72">
        <v>10</v>
      </c>
      <c r="B336" s="72">
        <v>2973</v>
      </c>
      <c r="C336" s="72" t="s">
        <v>438</v>
      </c>
      <c r="D336" s="73">
        <v>41732</v>
      </c>
      <c r="E336" s="72" t="s">
        <v>514</v>
      </c>
      <c r="F336" s="72">
        <v>2010</v>
      </c>
      <c r="G336" s="74">
        <v>1537.47</v>
      </c>
      <c r="H336" s="74">
        <v>0</v>
      </c>
      <c r="I336" s="74" t="s">
        <v>516</v>
      </c>
      <c r="J336" s="74">
        <v>0</v>
      </c>
      <c r="K336" s="74">
        <v>0</v>
      </c>
      <c r="L336" s="74">
        <v>174.95</v>
      </c>
      <c r="M336" s="74">
        <v>0</v>
      </c>
      <c r="N336" s="74">
        <v>0</v>
      </c>
      <c r="O336" s="74">
        <v>0</v>
      </c>
      <c r="P336" s="74">
        <v>0</v>
      </c>
      <c r="Q336" s="74">
        <v>0</v>
      </c>
      <c r="R336" s="74">
        <v>0</v>
      </c>
      <c r="S336" s="40">
        <f t="shared" si="10"/>
        <v>1537.47</v>
      </c>
      <c r="T336" s="40">
        <f t="shared" si="11"/>
        <v>174.95</v>
      </c>
    </row>
    <row r="337" spans="1:20" s="24" customFormat="1" ht="15">
      <c r="A337" s="72">
        <v>3</v>
      </c>
      <c r="B337" s="72">
        <v>2974</v>
      </c>
      <c r="C337" s="72" t="s">
        <v>439</v>
      </c>
      <c r="D337" s="73">
        <v>41732</v>
      </c>
      <c r="E337" s="72" t="s">
        <v>514</v>
      </c>
      <c r="F337" s="72">
        <v>2010</v>
      </c>
      <c r="G337" s="74">
        <v>1537.47</v>
      </c>
      <c r="H337" s="74">
        <v>0</v>
      </c>
      <c r="I337" s="74" t="s">
        <v>516</v>
      </c>
      <c r="J337" s="74">
        <v>0</v>
      </c>
      <c r="K337" s="74">
        <v>0</v>
      </c>
      <c r="L337" s="74">
        <v>0</v>
      </c>
      <c r="M337" s="74">
        <v>0</v>
      </c>
      <c r="N337" s="74">
        <v>0</v>
      </c>
      <c r="O337" s="74">
        <v>0</v>
      </c>
      <c r="P337" s="74">
        <v>0</v>
      </c>
      <c r="Q337" s="74">
        <v>0</v>
      </c>
      <c r="R337" s="74">
        <v>0</v>
      </c>
      <c r="S337" s="40">
        <f t="shared" si="10"/>
        <v>1537.47</v>
      </c>
      <c r="T337" s="40">
        <f t="shared" si="11"/>
        <v>0</v>
      </c>
    </row>
    <row r="338" spans="1:20" s="24" customFormat="1" ht="15">
      <c r="A338" s="72">
        <v>23</v>
      </c>
      <c r="B338" s="72">
        <v>2977</v>
      </c>
      <c r="C338" s="72" t="s">
        <v>453</v>
      </c>
      <c r="D338" s="73">
        <v>41732</v>
      </c>
      <c r="E338" s="72" t="s">
        <v>514</v>
      </c>
      <c r="F338" s="72">
        <v>2037</v>
      </c>
      <c r="G338" s="74">
        <v>3414.1</v>
      </c>
      <c r="H338" s="74">
        <v>0</v>
      </c>
      <c r="I338" s="74" t="s">
        <v>516</v>
      </c>
      <c r="J338" s="74">
        <v>0</v>
      </c>
      <c r="K338" s="74">
        <v>0</v>
      </c>
      <c r="L338" s="74">
        <v>0</v>
      </c>
      <c r="M338" s="74">
        <v>0</v>
      </c>
      <c r="N338" s="74">
        <v>0</v>
      </c>
      <c r="O338" s="74">
        <v>0</v>
      </c>
      <c r="P338" s="74">
        <v>0</v>
      </c>
      <c r="Q338" s="74">
        <v>0</v>
      </c>
      <c r="R338" s="74">
        <v>0</v>
      </c>
      <c r="S338" s="40">
        <f t="shared" si="10"/>
        <v>3414.1</v>
      </c>
      <c r="T338" s="40">
        <f t="shared" si="11"/>
        <v>0</v>
      </c>
    </row>
    <row r="339" spans="1:20" s="24" customFormat="1" ht="15">
      <c r="A339" s="72">
        <v>23</v>
      </c>
      <c r="B339" s="72">
        <v>2978</v>
      </c>
      <c r="C339" s="72" t="s">
        <v>454</v>
      </c>
      <c r="D339" s="73">
        <v>41732</v>
      </c>
      <c r="E339" s="72" t="s">
        <v>514</v>
      </c>
      <c r="F339" s="72">
        <v>2010</v>
      </c>
      <c r="G339" s="74">
        <v>1537.47</v>
      </c>
      <c r="H339" s="74">
        <v>0</v>
      </c>
      <c r="I339" s="74" t="s">
        <v>516</v>
      </c>
      <c r="J339" s="74">
        <v>0</v>
      </c>
      <c r="K339" s="74">
        <v>0</v>
      </c>
      <c r="L339" s="74">
        <v>0</v>
      </c>
      <c r="M339" s="74">
        <v>0</v>
      </c>
      <c r="N339" s="74">
        <v>0</v>
      </c>
      <c r="O339" s="74">
        <v>0</v>
      </c>
      <c r="P339" s="74">
        <v>0</v>
      </c>
      <c r="Q339" s="74">
        <v>0</v>
      </c>
      <c r="R339" s="74">
        <v>0</v>
      </c>
      <c r="S339" s="40">
        <f t="shared" si="10"/>
        <v>1537.47</v>
      </c>
      <c r="T339" s="40">
        <f t="shared" si="11"/>
        <v>0</v>
      </c>
    </row>
    <row r="340" spans="1:20" s="24" customFormat="1" ht="15">
      <c r="A340" s="72">
        <v>1</v>
      </c>
      <c r="B340" s="72">
        <v>2982</v>
      </c>
      <c r="C340" s="72" t="s">
        <v>288</v>
      </c>
      <c r="D340" s="73">
        <v>41732</v>
      </c>
      <c r="E340" s="72" t="s">
        <v>514</v>
      </c>
      <c r="F340" s="72">
        <v>2033</v>
      </c>
      <c r="G340" s="74">
        <v>2675.02</v>
      </c>
      <c r="H340" s="74">
        <v>0</v>
      </c>
      <c r="I340" s="74" t="s">
        <v>516</v>
      </c>
      <c r="J340" s="74">
        <v>930.5</v>
      </c>
      <c r="K340" s="74">
        <v>0</v>
      </c>
      <c r="L340" s="74">
        <v>0</v>
      </c>
      <c r="M340" s="74">
        <v>0</v>
      </c>
      <c r="N340" s="74">
        <v>0</v>
      </c>
      <c r="O340" s="74">
        <v>0</v>
      </c>
      <c r="P340" s="74">
        <v>0</v>
      </c>
      <c r="Q340" s="74">
        <v>0</v>
      </c>
      <c r="R340" s="74">
        <v>0</v>
      </c>
      <c r="S340" s="40">
        <f t="shared" si="10"/>
        <v>2675.02</v>
      </c>
      <c r="T340" s="40">
        <f t="shared" si="11"/>
        <v>930.5</v>
      </c>
    </row>
    <row r="341" spans="1:20" s="24" customFormat="1" ht="15">
      <c r="A341" s="72">
        <v>1</v>
      </c>
      <c r="B341" s="72">
        <v>2983</v>
      </c>
      <c r="C341" s="72" t="s">
        <v>289</v>
      </c>
      <c r="D341" s="73">
        <v>41732</v>
      </c>
      <c r="E341" s="72" t="s">
        <v>514</v>
      </c>
      <c r="F341" s="72">
        <v>2019</v>
      </c>
      <c r="G341" s="74">
        <v>1537.47</v>
      </c>
      <c r="H341" s="74">
        <v>0</v>
      </c>
      <c r="I341" s="74" t="s">
        <v>516</v>
      </c>
      <c r="J341" s="74">
        <v>708.95</v>
      </c>
      <c r="K341" s="74">
        <v>0</v>
      </c>
      <c r="L341" s="74">
        <v>0</v>
      </c>
      <c r="M341" s="74">
        <v>0</v>
      </c>
      <c r="N341" s="74">
        <v>0</v>
      </c>
      <c r="O341" s="74">
        <v>0</v>
      </c>
      <c r="P341" s="74">
        <v>0</v>
      </c>
      <c r="Q341" s="74">
        <v>0</v>
      </c>
      <c r="R341" s="74">
        <v>0</v>
      </c>
      <c r="S341" s="40">
        <f t="shared" si="10"/>
        <v>1537.47</v>
      </c>
      <c r="T341" s="40">
        <f t="shared" si="11"/>
        <v>708.95</v>
      </c>
    </row>
    <row r="342" spans="1:20" s="24" customFormat="1" ht="15">
      <c r="A342" s="72">
        <v>1</v>
      </c>
      <c r="B342" s="72">
        <v>2988</v>
      </c>
      <c r="C342" s="72" t="s">
        <v>290</v>
      </c>
      <c r="D342" s="73">
        <v>41732</v>
      </c>
      <c r="E342" s="72" t="s">
        <v>514</v>
      </c>
      <c r="F342" s="72">
        <v>2032</v>
      </c>
      <c r="G342" s="74">
        <v>2675.02</v>
      </c>
      <c r="H342" s="74">
        <v>0</v>
      </c>
      <c r="I342" s="74" t="s">
        <v>516</v>
      </c>
      <c r="J342" s="74">
        <v>0</v>
      </c>
      <c r="K342" s="74">
        <v>0</v>
      </c>
      <c r="L342" s="74">
        <v>0</v>
      </c>
      <c r="M342" s="74">
        <v>0</v>
      </c>
      <c r="N342" s="74">
        <v>0</v>
      </c>
      <c r="O342" s="74">
        <v>0</v>
      </c>
      <c r="P342" s="74">
        <v>0</v>
      </c>
      <c r="Q342" s="74">
        <v>0</v>
      </c>
      <c r="R342" s="74">
        <v>0</v>
      </c>
      <c r="S342" s="40">
        <f t="shared" si="10"/>
        <v>2675.02</v>
      </c>
      <c r="T342" s="40">
        <f t="shared" si="11"/>
        <v>0</v>
      </c>
    </row>
    <row r="343" spans="1:20" s="24" customFormat="1" ht="15">
      <c r="A343" s="72">
        <v>1</v>
      </c>
      <c r="B343" s="72">
        <v>2990</v>
      </c>
      <c r="C343" s="72" t="s">
        <v>291</v>
      </c>
      <c r="D343" s="73">
        <v>41732</v>
      </c>
      <c r="E343" s="72" t="s">
        <v>514</v>
      </c>
      <c r="F343" s="72">
        <v>2008</v>
      </c>
      <c r="G343" s="74">
        <v>1537.47</v>
      </c>
      <c r="H343" s="74">
        <v>0</v>
      </c>
      <c r="I343" s="74" t="s">
        <v>516</v>
      </c>
      <c r="J343" s="74">
        <v>0</v>
      </c>
      <c r="K343" s="74">
        <v>0</v>
      </c>
      <c r="L343" s="74">
        <v>0</v>
      </c>
      <c r="M343" s="74">
        <v>0</v>
      </c>
      <c r="N343" s="74">
        <v>0</v>
      </c>
      <c r="O343" s="74">
        <v>0</v>
      </c>
      <c r="P343" s="74">
        <v>0</v>
      </c>
      <c r="Q343" s="74">
        <v>0</v>
      </c>
      <c r="R343" s="74">
        <v>0</v>
      </c>
      <c r="S343" s="40">
        <f t="shared" si="10"/>
        <v>1537.47</v>
      </c>
      <c r="T343" s="40">
        <f t="shared" si="11"/>
        <v>0</v>
      </c>
    </row>
    <row r="344" spans="1:20" s="24" customFormat="1" ht="15">
      <c r="A344" s="72">
        <v>1</v>
      </c>
      <c r="B344" s="72">
        <v>2991</v>
      </c>
      <c r="C344" s="72" t="s">
        <v>292</v>
      </c>
      <c r="D344" s="73">
        <v>41732</v>
      </c>
      <c r="E344" s="72" t="s">
        <v>514</v>
      </c>
      <c r="F344" s="72">
        <v>2008</v>
      </c>
      <c r="G344" s="74">
        <v>1537.47</v>
      </c>
      <c r="H344" s="74">
        <v>0</v>
      </c>
      <c r="I344" s="74" t="s">
        <v>516</v>
      </c>
      <c r="J344" s="74">
        <v>708.95</v>
      </c>
      <c r="K344" s="74">
        <v>0</v>
      </c>
      <c r="L344" s="74">
        <v>0</v>
      </c>
      <c r="M344" s="74">
        <v>0</v>
      </c>
      <c r="N344" s="74">
        <v>0</v>
      </c>
      <c r="O344" s="74">
        <v>0</v>
      </c>
      <c r="P344" s="74">
        <v>0</v>
      </c>
      <c r="Q344" s="74">
        <v>0</v>
      </c>
      <c r="R344" s="74">
        <v>0</v>
      </c>
      <c r="S344" s="40">
        <f t="shared" si="10"/>
        <v>1537.47</v>
      </c>
      <c r="T344" s="40">
        <f t="shared" si="11"/>
        <v>708.95</v>
      </c>
    </row>
    <row r="345" spans="1:20" s="24" customFormat="1" ht="15">
      <c r="A345" s="72">
        <v>1</v>
      </c>
      <c r="B345" s="72">
        <v>2995</v>
      </c>
      <c r="C345" s="72" t="s">
        <v>293</v>
      </c>
      <c r="D345" s="73">
        <v>41751</v>
      </c>
      <c r="E345" s="72" t="s">
        <v>514</v>
      </c>
      <c r="F345" s="72">
        <v>2036</v>
      </c>
      <c r="G345" s="74">
        <v>4656.5600000000004</v>
      </c>
      <c r="H345" s="74">
        <v>0</v>
      </c>
      <c r="I345" s="74" t="s">
        <v>516</v>
      </c>
      <c r="J345" s="74">
        <v>1993.92</v>
      </c>
      <c r="K345" s="74">
        <v>0</v>
      </c>
      <c r="L345" s="74">
        <v>0</v>
      </c>
      <c r="M345" s="74">
        <v>0</v>
      </c>
      <c r="N345" s="74">
        <v>0</v>
      </c>
      <c r="O345" s="74">
        <v>0</v>
      </c>
      <c r="P345" s="74">
        <v>0</v>
      </c>
      <c r="Q345" s="74">
        <v>0</v>
      </c>
      <c r="R345" s="74">
        <v>0</v>
      </c>
      <c r="S345" s="40">
        <f t="shared" si="10"/>
        <v>4656.5600000000004</v>
      </c>
      <c r="T345" s="40">
        <f t="shared" si="11"/>
        <v>1993.92</v>
      </c>
    </row>
    <row r="346" spans="1:20" s="24" customFormat="1" ht="15">
      <c r="A346" s="72">
        <v>1</v>
      </c>
      <c r="B346" s="72">
        <v>2996</v>
      </c>
      <c r="C346" s="72" t="s">
        <v>294</v>
      </c>
      <c r="D346" s="73">
        <v>41751</v>
      </c>
      <c r="E346" s="72" t="s">
        <v>514</v>
      </c>
      <c r="F346" s="72">
        <v>2036</v>
      </c>
      <c r="G346" s="74">
        <v>4656.5600000000004</v>
      </c>
      <c r="H346" s="74">
        <v>0</v>
      </c>
      <c r="I346" s="74" t="s">
        <v>516</v>
      </c>
      <c r="J346" s="74">
        <v>0</v>
      </c>
      <c r="K346" s="74">
        <v>0</v>
      </c>
      <c r="L346" s="74">
        <v>0</v>
      </c>
      <c r="M346" s="74">
        <v>0</v>
      </c>
      <c r="N346" s="74">
        <v>0</v>
      </c>
      <c r="O346" s="74">
        <v>0</v>
      </c>
      <c r="P346" s="74">
        <v>0</v>
      </c>
      <c r="Q346" s="74">
        <v>0</v>
      </c>
      <c r="R346" s="74">
        <v>0</v>
      </c>
      <c r="S346" s="40">
        <f t="shared" si="10"/>
        <v>4656.5600000000004</v>
      </c>
      <c r="T346" s="40">
        <f t="shared" si="11"/>
        <v>0</v>
      </c>
    </row>
    <row r="347" spans="1:20" s="24" customFormat="1" ht="15">
      <c r="A347" s="72">
        <v>1</v>
      </c>
      <c r="B347" s="72">
        <v>2997</v>
      </c>
      <c r="C347" s="72" t="s">
        <v>295</v>
      </c>
      <c r="D347" s="73">
        <v>41751</v>
      </c>
      <c r="E347" s="72" t="s">
        <v>514</v>
      </c>
      <c r="F347" s="72">
        <v>2036</v>
      </c>
      <c r="G347" s="74">
        <v>4656.5600000000004</v>
      </c>
      <c r="H347" s="74">
        <v>0</v>
      </c>
      <c r="I347" s="74" t="s">
        <v>516</v>
      </c>
      <c r="J347" s="74">
        <v>0</v>
      </c>
      <c r="K347" s="74">
        <v>0</v>
      </c>
      <c r="L347" s="74">
        <v>0</v>
      </c>
      <c r="M347" s="74">
        <v>0</v>
      </c>
      <c r="N347" s="74">
        <v>0</v>
      </c>
      <c r="O347" s="74">
        <v>0</v>
      </c>
      <c r="P347" s="74">
        <v>0</v>
      </c>
      <c r="Q347" s="74">
        <v>0</v>
      </c>
      <c r="R347" s="74">
        <v>0</v>
      </c>
      <c r="S347" s="40">
        <f t="shared" si="10"/>
        <v>4656.5600000000004</v>
      </c>
      <c r="T347" s="40">
        <f t="shared" si="11"/>
        <v>0</v>
      </c>
    </row>
    <row r="348" spans="1:20" s="24" customFormat="1" ht="15">
      <c r="A348" s="72">
        <v>1</v>
      </c>
      <c r="B348" s="72">
        <v>2998</v>
      </c>
      <c r="C348" s="72" t="s">
        <v>296</v>
      </c>
      <c r="D348" s="73">
        <v>41751</v>
      </c>
      <c r="E348" s="72" t="s">
        <v>514</v>
      </c>
      <c r="F348" s="72">
        <v>2036</v>
      </c>
      <c r="G348" s="74">
        <v>4656.5600000000004</v>
      </c>
      <c r="H348" s="74">
        <v>0</v>
      </c>
      <c r="I348" s="74" t="s">
        <v>516</v>
      </c>
      <c r="J348" s="74">
        <v>5739.47</v>
      </c>
      <c r="K348" s="74">
        <v>0</v>
      </c>
      <c r="L348" s="74">
        <v>0</v>
      </c>
      <c r="M348" s="74">
        <v>0</v>
      </c>
      <c r="N348" s="74">
        <v>0</v>
      </c>
      <c r="O348" s="74">
        <v>0</v>
      </c>
      <c r="P348" s="74">
        <v>0</v>
      </c>
      <c r="Q348" s="74">
        <v>0</v>
      </c>
      <c r="R348" s="74">
        <v>0</v>
      </c>
      <c r="S348" s="40">
        <f t="shared" si="10"/>
        <v>4656.5600000000004</v>
      </c>
      <c r="T348" s="40">
        <f t="shared" si="11"/>
        <v>5739.47</v>
      </c>
    </row>
    <row r="349" spans="1:20" s="24" customFormat="1" ht="15">
      <c r="A349" s="72">
        <v>1</v>
      </c>
      <c r="B349" s="72">
        <v>3000</v>
      </c>
      <c r="C349" s="72" t="s">
        <v>297</v>
      </c>
      <c r="D349" s="73">
        <v>41751</v>
      </c>
      <c r="E349" s="72" t="s">
        <v>514</v>
      </c>
      <c r="F349" s="72">
        <v>2018</v>
      </c>
      <c r="G349" s="74">
        <v>1537.47</v>
      </c>
      <c r="H349" s="74">
        <v>0</v>
      </c>
      <c r="I349" s="74" t="s">
        <v>516</v>
      </c>
      <c r="J349" s="74">
        <v>0</v>
      </c>
      <c r="K349" s="74">
        <v>0</v>
      </c>
      <c r="L349" s="74">
        <v>0</v>
      </c>
      <c r="M349" s="74">
        <v>0</v>
      </c>
      <c r="N349" s="74">
        <v>0</v>
      </c>
      <c r="O349" s="74">
        <v>0</v>
      </c>
      <c r="P349" s="74">
        <v>0</v>
      </c>
      <c r="Q349" s="74">
        <v>0</v>
      </c>
      <c r="R349" s="74">
        <v>0</v>
      </c>
      <c r="S349" s="40">
        <f t="shared" si="10"/>
        <v>1537.47</v>
      </c>
      <c r="T349" s="40">
        <f t="shared" si="11"/>
        <v>0</v>
      </c>
    </row>
    <row r="350" spans="1:20" s="24" customFormat="1" ht="15">
      <c r="A350" s="72">
        <v>1</v>
      </c>
      <c r="B350" s="72">
        <v>3003</v>
      </c>
      <c r="C350" s="72" t="s">
        <v>298</v>
      </c>
      <c r="D350" s="73">
        <v>41751</v>
      </c>
      <c r="E350" s="72" t="s">
        <v>514</v>
      </c>
      <c r="F350" s="72">
        <v>2024</v>
      </c>
      <c r="G350" s="74">
        <v>2675.02</v>
      </c>
      <c r="H350" s="74">
        <v>0</v>
      </c>
      <c r="I350" s="74" t="s">
        <v>516</v>
      </c>
      <c r="J350" s="74">
        <v>0</v>
      </c>
      <c r="K350" s="74">
        <v>0</v>
      </c>
      <c r="L350" s="74">
        <v>0</v>
      </c>
      <c r="M350" s="74">
        <v>0</v>
      </c>
      <c r="N350" s="74">
        <v>0</v>
      </c>
      <c r="O350" s="74">
        <v>0</v>
      </c>
      <c r="P350" s="74">
        <v>0</v>
      </c>
      <c r="Q350" s="74">
        <v>0</v>
      </c>
      <c r="R350" s="74">
        <v>0</v>
      </c>
      <c r="S350" s="40">
        <f t="shared" si="10"/>
        <v>2675.02</v>
      </c>
      <c r="T350" s="40">
        <f t="shared" si="11"/>
        <v>0</v>
      </c>
    </row>
    <row r="351" spans="1:20" s="24" customFormat="1" ht="15">
      <c r="A351" s="72">
        <v>1</v>
      </c>
      <c r="B351" s="72">
        <v>3004</v>
      </c>
      <c r="C351" s="72" t="s">
        <v>299</v>
      </c>
      <c r="D351" s="73">
        <v>41751</v>
      </c>
      <c r="E351" s="72" t="s">
        <v>514</v>
      </c>
      <c r="F351" s="72">
        <v>2024</v>
      </c>
      <c r="G351" s="74">
        <v>2675.02</v>
      </c>
      <c r="H351" s="74">
        <v>0</v>
      </c>
      <c r="I351" s="74" t="s">
        <v>516</v>
      </c>
      <c r="J351" s="74">
        <v>708.95</v>
      </c>
      <c r="K351" s="74">
        <v>0</v>
      </c>
      <c r="L351" s="74">
        <v>0</v>
      </c>
      <c r="M351" s="74">
        <v>0</v>
      </c>
      <c r="N351" s="74">
        <v>0</v>
      </c>
      <c r="O351" s="74">
        <v>0</v>
      </c>
      <c r="P351" s="74">
        <v>0</v>
      </c>
      <c r="Q351" s="74">
        <v>0</v>
      </c>
      <c r="R351" s="74">
        <v>0</v>
      </c>
      <c r="S351" s="40">
        <f t="shared" si="10"/>
        <v>2675.02</v>
      </c>
      <c r="T351" s="40">
        <f t="shared" si="11"/>
        <v>708.95</v>
      </c>
    </row>
    <row r="352" spans="1:20" s="24" customFormat="1" ht="15">
      <c r="A352" s="72">
        <v>1</v>
      </c>
      <c r="B352" s="72">
        <v>3012</v>
      </c>
      <c r="C352" s="72" t="s">
        <v>300</v>
      </c>
      <c r="D352" s="73">
        <v>41751</v>
      </c>
      <c r="E352" s="72" t="s">
        <v>514</v>
      </c>
      <c r="F352" s="72">
        <v>2018</v>
      </c>
      <c r="G352" s="74">
        <v>1537.47</v>
      </c>
      <c r="H352" s="74">
        <v>0</v>
      </c>
      <c r="I352" s="74" t="s">
        <v>516</v>
      </c>
      <c r="J352" s="74">
        <v>0</v>
      </c>
      <c r="K352" s="74">
        <v>0</v>
      </c>
      <c r="L352" s="74">
        <v>0</v>
      </c>
      <c r="M352" s="74">
        <v>0</v>
      </c>
      <c r="N352" s="74">
        <v>0</v>
      </c>
      <c r="O352" s="74">
        <v>0</v>
      </c>
      <c r="P352" s="74">
        <v>0</v>
      </c>
      <c r="Q352" s="74">
        <v>0</v>
      </c>
      <c r="R352" s="74">
        <v>0</v>
      </c>
      <c r="S352" s="40">
        <f t="shared" si="10"/>
        <v>1537.47</v>
      </c>
      <c r="T352" s="40">
        <f t="shared" si="11"/>
        <v>0</v>
      </c>
    </row>
    <row r="353" spans="1:20" s="24" customFormat="1" ht="15">
      <c r="A353" s="72">
        <v>1</v>
      </c>
      <c r="B353" s="72">
        <v>3015</v>
      </c>
      <c r="C353" s="72" t="s">
        <v>301</v>
      </c>
      <c r="D353" s="73">
        <v>41751</v>
      </c>
      <c r="E353" s="72" t="s">
        <v>514</v>
      </c>
      <c r="F353" s="72">
        <v>2018</v>
      </c>
      <c r="G353" s="74">
        <v>1537.47</v>
      </c>
      <c r="H353" s="74">
        <v>0</v>
      </c>
      <c r="I353" s="74" t="s">
        <v>516</v>
      </c>
      <c r="J353" s="74">
        <v>0</v>
      </c>
      <c r="K353" s="74">
        <v>0</v>
      </c>
      <c r="L353" s="74">
        <v>0</v>
      </c>
      <c r="M353" s="74">
        <v>0</v>
      </c>
      <c r="N353" s="74">
        <v>0</v>
      </c>
      <c r="O353" s="74">
        <v>0</v>
      </c>
      <c r="P353" s="74">
        <v>0</v>
      </c>
      <c r="Q353" s="74">
        <v>0</v>
      </c>
      <c r="R353" s="74">
        <v>0</v>
      </c>
      <c r="S353" s="40">
        <f t="shared" si="10"/>
        <v>1537.47</v>
      </c>
      <c r="T353" s="40">
        <f t="shared" si="11"/>
        <v>0</v>
      </c>
    </row>
    <row r="354" spans="1:20" s="24" customFormat="1" ht="15">
      <c r="A354" s="72">
        <v>1</v>
      </c>
      <c r="B354" s="72">
        <v>3016</v>
      </c>
      <c r="C354" s="72" t="s">
        <v>302</v>
      </c>
      <c r="D354" s="73">
        <v>41751</v>
      </c>
      <c r="E354" s="72" t="s">
        <v>514</v>
      </c>
      <c r="F354" s="72">
        <v>2018</v>
      </c>
      <c r="G354" s="74">
        <v>1537.47</v>
      </c>
      <c r="H354" s="74">
        <v>0</v>
      </c>
      <c r="I354" s="74" t="s">
        <v>516</v>
      </c>
      <c r="J354" s="74">
        <v>0</v>
      </c>
      <c r="K354" s="74">
        <v>0</v>
      </c>
      <c r="L354" s="74">
        <v>0</v>
      </c>
      <c r="M354" s="74">
        <v>0</v>
      </c>
      <c r="N354" s="74">
        <v>0</v>
      </c>
      <c r="O354" s="74">
        <v>0</v>
      </c>
      <c r="P354" s="74">
        <v>0</v>
      </c>
      <c r="Q354" s="74">
        <v>0</v>
      </c>
      <c r="R354" s="74">
        <v>0</v>
      </c>
      <c r="S354" s="40">
        <f t="shared" si="10"/>
        <v>1537.47</v>
      </c>
      <c r="T354" s="40">
        <f t="shared" si="11"/>
        <v>0</v>
      </c>
    </row>
    <row r="355" spans="1:20" s="24" customFormat="1" ht="15">
      <c r="A355" s="72">
        <v>1</v>
      </c>
      <c r="B355" s="72">
        <v>3019</v>
      </c>
      <c r="C355" s="72" t="s">
        <v>303</v>
      </c>
      <c r="D355" s="73">
        <v>41751</v>
      </c>
      <c r="E355" s="72" t="s">
        <v>514</v>
      </c>
      <c r="F355" s="72">
        <v>2018</v>
      </c>
      <c r="G355" s="74">
        <v>1537.47</v>
      </c>
      <c r="H355" s="74">
        <v>0</v>
      </c>
      <c r="I355" s="74" t="s">
        <v>516</v>
      </c>
      <c r="J355" s="74">
        <v>0</v>
      </c>
      <c r="K355" s="74">
        <v>0</v>
      </c>
      <c r="L355" s="74">
        <v>0</v>
      </c>
      <c r="M355" s="74">
        <v>0</v>
      </c>
      <c r="N355" s="74">
        <v>0</v>
      </c>
      <c r="O355" s="74">
        <v>0</v>
      </c>
      <c r="P355" s="74">
        <v>0</v>
      </c>
      <c r="Q355" s="74">
        <v>0</v>
      </c>
      <c r="R355" s="74">
        <v>0</v>
      </c>
      <c r="S355" s="40">
        <f t="shared" si="10"/>
        <v>1537.47</v>
      </c>
      <c r="T355" s="40">
        <f t="shared" si="11"/>
        <v>0</v>
      </c>
    </row>
    <row r="356" spans="1:20" s="24" customFormat="1" ht="15">
      <c r="A356" s="72">
        <v>1</v>
      </c>
      <c r="B356" s="72">
        <v>3020</v>
      </c>
      <c r="C356" s="72" t="s">
        <v>304</v>
      </c>
      <c r="D356" s="73">
        <v>41751</v>
      </c>
      <c r="E356" s="72" t="s">
        <v>514</v>
      </c>
      <c r="F356" s="72">
        <v>2009</v>
      </c>
      <c r="G356" s="74">
        <v>1537.47</v>
      </c>
      <c r="H356" s="74">
        <v>0</v>
      </c>
      <c r="I356" s="74" t="s">
        <v>516</v>
      </c>
      <c r="J356" s="74">
        <v>0</v>
      </c>
      <c r="K356" s="74">
        <v>0</v>
      </c>
      <c r="L356" s="74">
        <v>0</v>
      </c>
      <c r="M356" s="74">
        <v>0</v>
      </c>
      <c r="N356" s="74">
        <v>0</v>
      </c>
      <c r="O356" s="74">
        <v>0</v>
      </c>
      <c r="P356" s="74">
        <v>0</v>
      </c>
      <c r="Q356" s="74">
        <v>0</v>
      </c>
      <c r="R356" s="74">
        <v>0</v>
      </c>
      <c r="S356" s="40">
        <f t="shared" si="10"/>
        <v>1537.47</v>
      </c>
      <c r="T356" s="40">
        <f t="shared" si="11"/>
        <v>0</v>
      </c>
    </row>
    <row r="357" spans="1:20" s="24" customFormat="1" ht="15">
      <c r="A357" s="72">
        <v>10</v>
      </c>
      <c r="B357" s="72">
        <v>3023</v>
      </c>
      <c r="C357" s="72" t="s">
        <v>449</v>
      </c>
      <c r="D357" s="73">
        <v>41751</v>
      </c>
      <c r="E357" s="72" t="s">
        <v>514</v>
      </c>
      <c r="F357" s="72">
        <v>2037</v>
      </c>
      <c r="G357" s="74">
        <v>3414.1</v>
      </c>
      <c r="H357" s="74">
        <v>0</v>
      </c>
      <c r="I357" s="74" t="s">
        <v>516</v>
      </c>
      <c r="J357" s="74">
        <v>0</v>
      </c>
      <c r="K357" s="74">
        <v>0</v>
      </c>
      <c r="L357" s="74">
        <v>0</v>
      </c>
      <c r="M357" s="74">
        <v>0</v>
      </c>
      <c r="N357" s="74">
        <v>0</v>
      </c>
      <c r="O357" s="74">
        <v>0</v>
      </c>
      <c r="P357" s="74">
        <v>0</v>
      </c>
      <c r="Q357" s="74">
        <v>0</v>
      </c>
      <c r="R357" s="74">
        <v>0</v>
      </c>
      <c r="S357" s="40">
        <f t="shared" si="10"/>
        <v>3414.1</v>
      </c>
      <c r="T357" s="40">
        <f t="shared" si="11"/>
        <v>0</v>
      </c>
    </row>
    <row r="358" spans="1:20" s="24" customFormat="1" ht="15">
      <c r="A358" s="72">
        <v>3</v>
      </c>
      <c r="B358" s="72">
        <v>3025</v>
      </c>
      <c r="C358" s="72" t="s">
        <v>487</v>
      </c>
      <c r="D358" s="73">
        <v>41751</v>
      </c>
      <c r="E358" s="72" t="s">
        <v>514</v>
      </c>
      <c r="F358" s="72">
        <v>2037</v>
      </c>
      <c r="G358" s="74">
        <v>3414.1</v>
      </c>
      <c r="H358" s="74">
        <v>0</v>
      </c>
      <c r="I358" s="74" t="s">
        <v>516</v>
      </c>
      <c r="J358" s="74">
        <v>0</v>
      </c>
      <c r="K358" s="74">
        <v>0</v>
      </c>
      <c r="L358" s="74">
        <v>0</v>
      </c>
      <c r="M358" s="74">
        <v>0</v>
      </c>
      <c r="N358" s="74">
        <v>0</v>
      </c>
      <c r="O358" s="74">
        <v>0</v>
      </c>
      <c r="P358" s="74">
        <v>0</v>
      </c>
      <c r="Q358" s="74">
        <v>0</v>
      </c>
      <c r="R358" s="74">
        <v>0</v>
      </c>
      <c r="S358" s="40">
        <f t="shared" si="10"/>
        <v>3414.1</v>
      </c>
      <c r="T358" s="40">
        <f t="shared" si="11"/>
        <v>0</v>
      </c>
    </row>
    <row r="359" spans="1:20" s="24" customFormat="1" ht="15">
      <c r="A359" s="72">
        <v>48</v>
      </c>
      <c r="B359" s="72">
        <v>3027</v>
      </c>
      <c r="C359" s="72" t="s">
        <v>305</v>
      </c>
      <c r="D359" s="73">
        <v>41751</v>
      </c>
      <c r="E359" s="72" t="s">
        <v>514</v>
      </c>
      <c r="F359" s="72">
        <v>2037</v>
      </c>
      <c r="G359" s="74">
        <v>3414.1</v>
      </c>
      <c r="H359" s="74">
        <v>0</v>
      </c>
      <c r="I359" s="74" t="s">
        <v>516</v>
      </c>
      <c r="J359" s="74">
        <v>0</v>
      </c>
      <c r="K359" s="74">
        <v>0</v>
      </c>
      <c r="L359" s="74">
        <v>0</v>
      </c>
      <c r="M359" s="74">
        <v>0</v>
      </c>
      <c r="N359" s="74">
        <v>0</v>
      </c>
      <c r="O359" s="74">
        <v>0</v>
      </c>
      <c r="P359" s="74">
        <v>0</v>
      </c>
      <c r="Q359" s="74">
        <v>0</v>
      </c>
      <c r="R359" s="74">
        <v>0</v>
      </c>
      <c r="S359" s="40">
        <f t="shared" si="10"/>
        <v>3414.1</v>
      </c>
      <c r="T359" s="40">
        <f t="shared" si="11"/>
        <v>0</v>
      </c>
    </row>
    <row r="360" spans="1:20" s="24" customFormat="1" ht="15">
      <c r="A360" s="72">
        <v>1</v>
      </c>
      <c r="B360" s="72">
        <v>3028</v>
      </c>
      <c r="C360" s="72" t="s">
        <v>306</v>
      </c>
      <c r="D360" s="73">
        <v>41775</v>
      </c>
      <c r="E360" s="72" t="s">
        <v>514</v>
      </c>
      <c r="F360" s="72">
        <v>2036</v>
      </c>
      <c r="G360" s="74">
        <v>4656.5600000000004</v>
      </c>
      <c r="H360" s="74">
        <v>0</v>
      </c>
      <c r="I360" s="74" t="s">
        <v>516</v>
      </c>
      <c r="J360" s="74">
        <v>1993.92</v>
      </c>
      <c r="K360" s="74">
        <v>0</v>
      </c>
      <c r="L360" s="74">
        <v>0</v>
      </c>
      <c r="M360" s="74">
        <v>0</v>
      </c>
      <c r="N360" s="74">
        <v>0</v>
      </c>
      <c r="O360" s="74">
        <v>0</v>
      </c>
      <c r="P360" s="74">
        <v>0</v>
      </c>
      <c r="Q360" s="74">
        <v>0</v>
      </c>
      <c r="R360" s="74">
        <v>0</v>
      </c>
      <c r="S360" s="40">
        <f t="shared" si="10"/>
        <v>4656.5600000000004</v>
      </c>
      <c r="T360" s="40">
        <f t="shared" si="11"/>
        <v>1993.92</v>
      </c>
    </row>
    <row r="361" spans="1:20" s="24" customFormat="1" ht="15">
      <c r="A361" s="72">
        <v>51</v>
      </c>
      <c r="B361" s="72">
        <v>3029</v>
      </c>
      <c r="C361" s="72" t="s">
        <v>485</v>
      </c>
      <c r="D361" s="73">
        <v>41806</v>
      </c>
      <c r="E361" s="72" t="s">
        <v>514</v>
      </c>
      <c r="F361" s="72">
        <v>2037</v>
      </c>
      <c r="G361" s="74">
        <v>3414.1</v>
      </c>
      <c r="H361" s="74">
        <v>0</v>
      </c>
      <c r="I361" s="74" t="s">
        <v>516</v>
      </c>
      <c r="J361" s="74">
        <v>0</v>
      </c>
      <c r="K361" s="74">
        <v>0</v>
      </c>
      <c r="L361" s="74">
        <v>0</v>
      </c>
      <c r="M361" s="74">
        <v>0</v>
      </c>
      <c r="N361" s="74">
        <v>0</v>
      </c>
      <c r="O361" s="74">
        <v>0</v>
      </c>
      <c r="P361" s="74">
        <v>0</v>
      </c>
      <c r="Q361" s="74">
        <v>0</v>
      </c>
      <c r="R361" s="74">
        <v>0</v>
      </c>
      <c r="S361" s="40">
        <f t="shared" si="10"/>
        <v>3414.1</v>
      </c>
      <c r="T361" s="40">
        <f t="shared" si="11"/>
        <v>0</v>
      </c>
    </row>
    <row r="362" spans="1:20" s="24" customFormat="1" ht="15">
      <c r="A362" s="72">
        <v>1</v>
      </c>
      <c r="B362" s="72">
        <v>3031</v>
      </c>
      <c r="C362" s="72" t="s">
        <v>307</v>
      </c>
      <c r="D362" s="73">
        <v>41782</v>
      </c>
      <c r="E362" s="72" t="s">
        <v>514</v>
      </c>
      <c r="F362" s="72">
        <v>2034</v>
      </c>
      <c r="G362" s="74">
        <v>5296.42</v>
      </c>
      <c r="H362" s="74">
        <v>0</v>
      </c>
      <c r="I362" s="74" t="s">
        <v>516</v>
      </c>
      <c r="J362" s="74">
        <v>0</v>
      </c>
      <c r="K362" s="74">
        <v>0</v>
      </c>
      <c r="L362" s="74">
        <v>0</v>
      </c>
      <c r="M362" s="74">
        <v>0</v>
      </c>
      <c r="N362" s="74">
        <v>0</v>
      </c>
      <c r="O362" s="74">
        <v>0</v>
      </c>
      <c r="P362" s="74">
        <v>0</v>
      </c>
      <c r="Q362" s="74">
        <v>0</v>
      </c>
      <c r="R362" s="74">
        <v>0</v>
      </c>
      <c r="S362" s="40">
        <f t="shared" si="10"/>
        <v>5296.42</v>
      </c>
      <c r="T362" s="40">
        <f t="shared" si="11"/>
        <v>0</v>
      </c>
    </row>
    <row r="363" spans="1:20" s="24" customFormat="1" ht="15">
      <c r="A363" s="72">
        <v>2</v>
      </c>
      <c r="B363" s="72">
        <v>3032</v>
      </c>
      <c r="C363" s="72" t="s">
        <v>426</v>
      </c>
      <c r="D363" s="73">
        <v>41806</v>
      </c>
      <c r="E363" s="72" t="s">
        <v>514</v>
      </c>
      <c r="F363" s="72">
        <v>2037</v>
      </c>
      <c r="G363" s="74">
        <v>3414.1</v>
      </c>
      <c r="H363" s="74">
        <v>0</v>
      </c>
      <c r="I363" s="74" t="s">
        <v>516</v>
      </c>
      <c r="J363" s="74">
        <v>0</v>
      </c>
      <c r="K363" s="74">
        <v>0</v>
      </c>
      <c r="L363" s="74">
        <v>0</v>
      </c>
      <c r="M363" s="74">
        <v>0</v>
      </c>
      <c r="N363" s="74">
        <v>0</v>
      </c>
      <c r="O363" s="74">
        <v>0</v>
      </c>
      <c r="P363" s="74">
        <v>0</v>
      </c>
      <c r="Q363" s="74">
        <v>0</v>
      </c>
      <c r="R363" s="74">
        <v>0</v>
      </c>
      <c r="S363" s="40">
        <f t="shared" si="10"/>
        <v>3414.1</v>
      </c>
      <c r="T363" s="40">
        <f t="shared" si="11"/>
        <v>0</v>
      </c>
    </row>
    <row r="364" spans="1:20" s="24" customFormat="1" ht="15">
      <c r="A364" s="72">
        <v>1</v>
      </c>
      <c r="B364" s="72">
        <v>3036</v>
      </c>
      <c r="C364" s="72" t="s">
        <v>308</v>
      </c>
      <c r="D364" s="73">
        <v>41837</v>
      </c>
      <c r="E364" s="72" t="s">
        <v>514</v>
      </c>
      <c r="F364" s="72">
        <v>2018</v>
      </c>
      <c r="G364" s="74">
        <v>1537.47</v>
      </c>
      <c r="H364" s="74">
        <v>0</v>
      </c>
      <c r="I364" s="74" t="s">
        <v>516</v>
      </c>
      <c r="J364" s="74">
        <v>0</v>
      </c>
      <c r="K364" s="74">
        <v>0</v>
      </c>
      <c r="L364" s="74">
        <v>0</v>
      </c>
      <c r="M364" s="74">
        <v>0</v>
      </c>
      <c r="N364" s="74">
        <v>0</v>
      </c>
      <c r="O364" s="74">
        <v>0</v>
      </c>
      <c r="P364" s="74">
        <v>0</v>
      </c>
      <c r="Q364" s="74">
        <v>0</v>
      </c>
      <c r="R364" s="74">
        <v>0</v>
      </c>
      <c r="S364" s="40">
        <f t="shared" si="10"/>
        <v>1537.47</v>
      </c>
      <c r="T364" s="40">
        <f t="shared" si="11"/>
        <v>0</v>
      </c>
    </row>
    <row r="365" spans="1:20" s="24" customFormat="1" ht="15">
      <c r="A365" s="72">
        <v>1</v>
      </c>
      <c r="B365" s="72">
        <v>3037</v>
      </c>
      <c r="C365" s="72" t="s">
        <v>309</v>
      </c>
      <c r="D365" s="73">
        <v>41837</v>
      </c>
      <c r="E365" s="72" t="s">
        <v>514</v>
      </c>
      <c r="F365" s="72">
        <v>2001</v>
      </c>
      <c r="G365" s="74">
        <v>1048.8800000000001</v>
      </c>
      <c r="H365" s="74">
        <v>0</v>
      </c>
      <c r="I365" s="74" t="s">
        <v>516</v>
      </c>
      <c r="J365" s="74">
        <v>0</v>
      </c>
      <c r="K365" s="74">
        <v>0</v>
      </c>
      <c r="L365" s="74">
        <v>0</v>
      </c>
      <c r="M365" s="74">
        <v>0</v>
      </c>
      <c r="N365" s="74">
        <v>0</v>
      </c>
      <c r="O365" s="74">
        <v>0</v>
      </c>
      <c r="P365" s="74">
        <v>0</v>
      </c>
      <c r="Q365" s="74">
        <v>0</v>
      </c>
      <c r="R365" s="74">
        <v>0</v>
      </c>
      <c r="S365" s="40">
        <f t="shared" si="10"/>
        <v>1048.8800000000001</v>
      </c>
      <c r="T365" s="40">
        <f t="shared" si="11"/>
        <v>0</v>
      </c>
    </row>
    <row r="366" spans="1:20" s="24" customFormat="1" ht="15">
      <c r="A366" s="72">
        <v>1</v>
      </c>
      <c r="B366" s="72">
        <v>3039</v>
      </c>
      <c r="C366" s="72" t="s">
        <v>310</v>
      </c>
      <c r="D366" s="73">
        <v>41837</v>
      </c>
      <c r="E366" s="72" t="s">
        <v>514</v>
      </c>
      <c r="F366" s="72">
        <v>2017</v>
      </c>
      <c r="G366" s="74">
        <v>1537.47</v>
      </c>
      <c r="H366" s="74">
        <v>0</v>
      </c>
      <c r="I366" s="74" t="s">
        <v>516</v>
      </c>
      <c r="J366" s="74">
        <v>0</v>
      </c>
      <c r="K366" s="74">
        <v>0</v>
      </c>
      <c r="L366" s="74">
        <v>0</v>
      </c>
      <c r="M366" s="74">
        <v>0</v>
      </c>
      <c r="N366" s="74">
        <v>0</v>
      </c>
      <c r="O366" s="74">
        <v>0</v>
      </c>
      <c r="P366" s="74">
        <v>0</v>
      </c>
      <c r="Q366" s="74">
        <v>0</v>
      </c>
      <c r="R366" s="74">
        <v>0</v>
      </c>
      <c r="S366" s="40">
        <f t="shared" si="10"/>
        <v>1537.47</v>
      </c>
      <c r="T366" s="40">
        <f t="shared" si="11"/>
        <v>0</v>
      </c>
    </row>
    <row r="367" spans="1:20" s="24" customFormat="1" ht="15">
      <c r="A367" s="72">
        <v>1</v>
      </c>
      <c r="B367" s="72">
        <v>3040</v>
      </c>
      <c r="C367" s="72" t="s">
        <v>311</v>
      </c>
      <c r="D367" s="73">
        <v>41837</v>
      </c>
      <c r="E367" s="72" t="s">
        <v>514</v>
      </c>
      <c r="F367" s="72">
        <v>2017</v>
      </c>
      <c r="G367" s="74">
        <v>1537.47</v>
      </c>
      <c r="H367" s="74">
        <v>0</v>
      </c>
      <c r="I367" s="74" t="s">
        <v>516</v>
      </c>
      <c r="J367" s="74">
        <v>0</v>
      </c>
      <c r="K367" s="74">
        <v>0</v>
      </c>
      <c r="L367" s="74">
        <v>0</v>
      </c>
      <c r="M367" s="74">
        <v>0</v>
      </c>
      <c r="N367" s="74">
        <v>0</v>
      </c>
      <c r="O367" s="74">
        <v>0</v>
      </c>
      <c r="P367" s="74">
        <v>0</v>
      </c>
      <c r="Q367" s="74">
        <v>0</v>
      </c>
      <c r="R367" s="74">
        <v>0</v>
      </c>
      <c r="S367" s="40">
        <f t="shared" si="10"/>
        <v>1537.47</v>
      </c>
      <c r="T367" s="40">
        <f t="shared" si="11"/>
        <v>0</v>
      </c>
    </row>
    <row r="368" spans="1:20" s="24" customFormat="1" ht="15">
      <c r="A368" s="72">
        <v>1</v>
      </c>
      <c r="B368" s="72">
        <v>3044</v>
      </c>
      <c r="C368" s="72" t="s">
        <v>435</v>
      </c>
      <c r="D368" s="73">
        <v>41871</v>
      </c>
      <c r="E368" s="72" t="s">
        <v>514</v>
      </c>
      <c r="F368" s="72">
        <v>2037</v>
      </c>
      <c r="G368" s="74">
        <v>3414.1</v>
      </c>
      <c r="H368" s="74">
        <v>0</v>
      </c>
      <c r="I368" s="74" t="s">
        <v>516</v>
      </c>
      <c r="J368" s="74">
        <v>0</v>
      </c>
      <c r="K368" s="74">
        <v>0</v>
      </c>
      <c r="L368" s="74">
        <v>0</v>
      </c>
      <c r="M368" s="74">
        <v>0</v>
      </c>
      <c r="N368" s="74">
        <v>0</v>
      </c>
      <c r="O368" s="74">
        <v>0</v>
      </c>
      <c r="P368" s="74">
        <v>0</v>
      </c>
      <c r="Q368" s="74">
        <v>0</v>
      </c>
      <c r="R368" s="74">
        <v>0</v>
      </c>
      <c r="S368" s="40">
        <f t="shared" si="10"/>
        <v>3414.1</v>
      </c>
      <c r="T368" s="40">
        <f t="shared" si="11"/>
        <v>0</v>
      </c>
    </row>
    <row r="369" spans="1:20" s="24" customFormat="1" ht="15">
      <c r="A369" s="72">
        <v>37</v>
      </c>
      <c r="B369" s="72">
        <v>3045</v>
      </c>
      <c r="C369" s="72" t="s">
        <v>470</v>
      </c>
      <c r="D369" s="73">
        <v>41871</v>
      </c>
      <c r="E369" s="72" t="s">
        <v>514</v>
      </c>
      <c r="F369" s="72">
        <v>2037</v>
      </c>
      <c r="G369" s="74">
        <v>3414.1</v>
      </c>
      <c r="H369" s="74">
        <v>0</v>
      </c>
      <c r="I369" s="74" t="s">
        <v>516</v>
      </c>
      <c r="J369" s="74">
        <v>0</v>
      </c>
      <c r="K369" s="74">
        <v>0</v>
      </c>
      <c r="L369" s="74">
        <v>0</v>
      </c>
      <c r="M369" s="74">
        <v>0</v>
      </c>
      <c r="N369" s="74">
        <v>0</v>
      </c>
      <c r="O369" s="74">
        <v>0</v>
      </c>
      <c r="P369" s="74">
        <v>0</v>
      </c>
      <c r="Q369" s="74">
        <v>0</v>
      </c>
      <c r="R369" s="74">
        <v>0</v>
      </c>
      <c r="S369" s="40">
        <f t="shared" si="10"/>
        <v>3414.1</v>
      </c>
      <c r="T369" s="40">
        <f t="shared" si="11"/>
        <v>0</v>
      </c>
    </row>
    <row r="370" spans="1:20" s="24" customFormat="1" ht="15">
      <c r="A370" s="72">
        <v>56</v>
      </c>
      <c r="B370" s="72">
        <v>3046</v>
      </c>
      <c r="C370" s="72" t="s">
        <v>489</v>
      </c>
      <c r="D370" s="73">
        <v>41871</v>
      </c>
      <c r="E370" s="72" t="s">
        <v>514</v>
      </c>
      <c r="F370" s="72">
        <v>2037</v>
      </c>
      <c r="G370" s="74">
        <v>3414.1</v>
      </c>
      <c r="H370" s="74">
        <v>0</v>
      </c>
      <c r="I370" s="74" t="s">
        <v>516</v>
      </c>
      <c r="J370" s="74">
        <v>0</v>
      </c>
      <c r="K370" s="74">
        <v>0</v>
      </c>
      <c r="L370" s="74">
        <v>0</v>
      </c>
      <c r="M370" s="74">
        <v>0</v>
      </c>
      <c r="N370" s="74">
        <v>0</v>
      </c>
      <c r="O370" s="74">
        <v>0</v>
      </c>
      <c r="P370" s="74">
        <v>0</v>
      </c>
      <c r="Q370" s="74">
        <v>0</v>
      </c>
      <c r="R370" s="74">
        <v>0</v>
      </c>
      <c r="S370" s="40">
        <f t="shared" si="10"/>
        <v>3414.1</v>
      </c>
      <c r="T370" s="40">
        <f t="shared" si="11"/>
        <v>0</v>
      </c>
    </row>
    <row r="371" spans="1:20" s="24" customFormat="1" ht="15">
      <c r="A371" s="72">
        <v>1</v>
      </c>
      <c r="B371" s="72">
        <v>3047</v>
      </c>
      <c r="C371" s="72" t="s">
        <v>312</v>
      </c>
      <c r="D371" s="73">
        <v>41871</v>
      </c>
      <c r="E371" s="72" t="s">
        <v>514</v>
      </c>
      <c r="F371" s="72">
        <v>2009</v>
      </c>
      <c r="G371" s="74">
        <v>1537.47</v>
      </c>
      <c r="H371" s="74">
        <v>0</v>
      </c>
      <c r="I371" s="74" t="s">
        <v>516</v>
      </c>
      <c r="J371" s="74">
        <v>0</v>
      </c>
      <c r="K371" s="74">
        <v>0</v>
      </c>
      <c r="L371" s="74">
        <v>0</v>
      </c>
      <c r="M371" s="74">
        <v>0</v>
      </c>
      <c r="N371" s="74">
        <v>0</v>
      </c>
      <c r="O371" s="74">
        <v>0</v>
      </c>
      <c r="P371" s="74">
        <v>0</v>
      </c>
      <c r="Q371" s="74">
        <v>0</v>
      </c>
      <c r="R371" s="74">
        <v>0</v>
      </c>
      <c r="S371" s="40">
        <f t="shared" si="10"/>
        <v>1537.47</v>
      </c>
      <c r="T371" s="40">
        <f t="shared" si="11"/>
        <v>0</v>
      </c>
    </row>
    <row r="372" spans="1:20" s="24" customFormat="1" ht="15">
      <c r="A372" s="72">
        <v>1</v>
      </c>
      <c r="B372" s="72">
        <v>3049</v>
      </c>
      <c r="C372" s="72" t="s">
        <v>313</v>
      </c>
      <c r="D372" s="73">
        <v>41871</v>
      </c>
      <c r="E372" s="72" t="s">
        <v>514</v>
      </c>
      <c r="F372" s="72">
        <v>2030</v>
      </c>
      <c r="G372" s="74">
        <v>2675.02</v>
      </c>
      <c r="H372" s="74">
        <v>0</v>
      </c>
      <c r="I372" s="74" t="s">
        <v>516</v>
      </c>
      <c r="J372" s="74">
        <v>1993.92</v>
      </c>
      <c r="K372" s="74">
        <v>0</v>
      </c>
      <c r="L372" s="74">
        <v>0</v>
      </c>
      <c r="M372" s="74">
        <v>0</v>
      </c>
      <c r="N372" s="74">
        <v>0</v>
      </c>
      <c r="O372" s="74">
        <v>0</v>
      </c>
      <c r="P372" s="74">
        <v>0</v>
      </c>
      <c r="Q372" s="74">
        <v>0</v>
      </c>
      <c r="R372" s="74">
        <v>0</v>
      </c>
      <c r="S372" s="40">
        <f t="shared" si="10"/>
        <v>2675.02</v>
      </c>
      <c r="T372" s="40">
        <f t="shared" si="11"/>
        <v>1993.92</v>
      </c>
    </row>
    <row r="373" spans="1:20" s="24" customFormat="1" ht="15">
      <c r="A373" s="72">
        <v>1</v>
      </c>
      <c r="B373" s="72">
        <v>3052</v>
      </c>
      <c r="C373" s="72" t="s">
        <v>314</v>
      </c>
      <c r="D373" s="73">
        <v>41884</v>
      </c>
      <c r="E373" s="72" t="s">
        <v>514</v>
      </c>
      <c r="F373" s="72">
        <v>2035</v>
      </c>
      <c r="G373" s="74">
        <v>4656.5600000000004</v>
      </c>
      <c r="H373" s="74">
        <v>0</v>
      </c>
      <c r="I373" s="74" t="s">
        <v>516</v>
      </c>
      <c r="J373" s="74">
        <v>0</v>
      </c>
      <c r="K373" s="74">
        <v>0</v>
      </c>
      <c r="L373" s="74">
        <v>0</v>
      </c>
      <c r="M373" s="74">
        <v>0</v>
      </c>
      <c r="N373" s="74">
        <v>0</v>
      </c>
      <c r="O373" s="74">
        <v>0</v>
      </c>
      <c r="P373" s="74">
        <v>0</v>
      </c>
      <c r="Q373" s="74">
        <v>0</v>
      </c>
      <c r="R373" s="74">
        <v>0</v>
      </c>
      <c r="S373" s="40">
        <f t="shared" si="10"/>
        <v>4656.5600000000004</v>
      </c>
      <c r="T373" s="40">
        <f t="shared" si="11"/>
        <v>0</v>
      </c>
    </row>
    <row r="374" spans="1:20" s="24" customFormat="1" ht="15">
      <c r="A374" s="72">
        <v>50</v>
      </c>
      <c r="B374" s="72">
        <v>3055</v>
      </c>
      <c r="C374" s="72" t="s">
        <v>481</v>
      </c>
      <c r="D374" s="73">
        <v>41927</v>
      </c>
      <c r="E374" s="72" t="s">
        <v>514</v>
      </c>
      <c r="F374" s="72">
        <v>2037</v>
      </c>
      <c r="G374" s="74">
        <v>3414.1</v>
      </c>
      <c r="H374" s="74">
        <v>0</v>
      </c>
      <c r="I374" s="74" t="s">
        <v>516</v>
      </c>
      <c r="J374" s="74">
        <v>0</v>
      </c>
      <c r="K374" s="74">
        <v>0</v>
      </c>
      <c r="L374" s="74">
        <v>0</v>
      </c>
      <c r="M374" s="74">
        <v>0</v>
      </c>
      <c r="N374" s="74">
        <v>0</v>
      </c>
      <c r="O374" s="74">
        <v>0</v>
      </c>
      <c r="P374" s="74">
        <v>0</v>
      </c>
      <c r="Q374" s="74">
        <v>0</v>
      </c>
      <c r="R374" s="74">
        <v>0</v>
      </c>
      <c r="S374" s="40">
        <f t="shared" si="10"/>
        <v>3414.1</v>
      </c>
      <c r="T374" s="40">
        <f t="shared" si="11"/>
        <v>0</v>
      </c>
    </row>
    <row r="375" spans="1:20" s="24" customFormat="1" ht="15">
      <c r="A375" s="72">
        <v>1</v>
      </c>
      <c r="B375" s="72">
        <v>3057</v>
      </c>
      <c r="C375" s="72" t="s">
        <v>315</v>
      </c>
      <c r="D375" s="73">
        <v>41946</v>
      </c>
      <c r="E375" s="72" t="s">
        <v>514</v>
      </c>
      <c r="F375" s="72">
        <v>2018</v>
      </c>
      <c r="G375" s="74">
        <v>1537.47</v>
      </c>
      <c r="H375" s="74">
        <v>0</v>
      </c>
      <c r="I375" s="74" t="s">
        <v>516</v>
      </c>
      <c r="J375" s="74">
        <v>0</v>
      </c>
      <c r="K375" s="74">
        <v>0</v>
      </c>
      <c r="L375" s="74">
        <v>0</v>
      </c>
      <c r="M375" s="74">
        <v>0</v>
      </c>
      <c r="N375" s="74">
        <v>0</v>
      </c>
      <c r="O375" s="74">
        <v>0</v>
      </c>
      <c r="P375" s="74">
        <v>0</v>
      </c>
      <c r="Q375" s="74">
        <v>0</v>
      </c>
      <c r="R375" s="74">
        <v>0</v>
      </c>
      <c r="S375" s="40">
        <f t="shared" si="10"/>
        <v>1537.47</v>
      </c>
      <c r="T375" s="40">
        <f t="shared" si="11"/>
        <v>0</v>
      </c>
    </row>
    <row r="376" spans="1:20" s="24" customFormat="1" ht="15">
      <c r="A376" s="72">
        <v>1</v>
      </c>
      <c r="B376" s="72">
        <v>3061</v>
      </c>
      <c r="C376" s="72" t="s">
        <v>316</v>
      </c>
      <c r="D376" s="73">
        <v>41974</v>
      </c>
      <c r="E376" s="72" t="s">
        <v>514</v>
      </c>
      <c r="F376" s="72">
        <v>2018</v>
      </c>
      <c r="G376" s="74">
        <v>1537.47</v>
      </c>
      <c r="H376" s="74">
        <v>0</v>
      </c>
      <c r="I376" s="74" t="s">
        <v>516</v>
      </c>
      <c r="J376" s="74">
        <v>0</v>
      </c>
      <c r="K376" s="74">
        <v>0</v>
      </c>
      <c r="L376" s="74">
        <v>0</v>
      </c>
      <c r="M376" s="74">
        <v>0</v>
      </c>
      <c r="N376" s="74">
        <v>0</v>
      </c>
      <c r="O376" s="74">
        <v>0</v>
      </c>
      <c r="P376" s="74">
        <v>0</v>
      </c>
      <c r="Q376" s="74">
        <v>0</v>
      </c>
      <c r="R376" s="74">
        <v>0</v>
      </c>
      <c r="S376" s="40">
        <f t="shared" si="10"/>
        <v>1537.47</v>
      </c>
      <c r="T376" s="40">
        <f t="shared" si="11"/>
        <v>0</v>
      </c>
    </row>
    <row r="377" spans="1:20" s="24" customFormat="1" ht="15">
      <c r="A377" s="72">
        <v>1</v>
      </c>
      <c r="B377" s="72">
        <v>3062</v>
      </c>
      <c r="C377" s="72" t="s">
        <v>317</v>
      </c>
      <c r="D377" s="73">
        <v>41976</v>
      </c>
      <c r="E377" s="72" t="s">
        <v>514</v>
      </c>
      <c r="F377" s="72">
        <v>2001</v>
      </c>
      <c r="G377" s="74">
        <v>1048.8800000000001</v>
      </c>
      <c r="H377" s="74">
        <v>0</v>
      </c>
      <c r="I377" s="74" t="s">
        <v>516</v>
      </c>
      <c r="J377" s="74">
        <v>0</v>
      </c>
      <c r="K377" s="74">
        <v>0</v>
      </c>
      <c r="L377" s="74">
        <v>0</v>
      </c>
      <c r="M377" s="74">
        <v>0</v>
      </c>
      <c r="N377" s="74">
        <v>0</v>
      </c>
      <c r="O377" s="74">
        <v>0</v>
      </c>
      <c r="P377" s="74">
        <v>0</v>
      </c>
      <c r="Q377" s="74">
        <v>0</v>
      </c>
      <c r="R377" s="74">
        <v>0</v>
      </c>
      <c r="S377" s="40">
        <f t="shared" si="10"/>
        <v>1048.8800000000001</v>
      </c>
      <c r="T377" s="40">
        <f t="shared" si="11"/>
        <v>0</v>
      </c>
    </row>
    <row r="378" spans="1:20" s="24" customFormat="1" ht="15">
      <c r="A378" s="72">
        <v>1</v>
      </c>
      <c r="B378" s="72">
        <v>3063</v>
      </c>
      <c r="C378" s="72" t="s">
        <v>318</v>
      </c>
      <c r="D378" s="73">
        <v>41978</v>
      </c>
      <c r="E378" s="72" t="s">
        <v>514</v>
      </c>
      <c r="F378" s="72">
        <v>2010</v>
      </c>
      <c r="G378" s="74">
        <v>1537.48</v>
      </c>
      <c r="H378" s="74">
        <v>0</v>
      </c>
      <c r="I378" s="74" t="s">
        <v>516</v>
      </c>
      <c r="J378" s="74">
        <v>0</v>
      </c>
      <c r="K378" s="74">
        <v>0</v>
      </c>
      <c r="L378" s="74">
        <v>0</v>
      </c>
      <c r="M378" s="74">
        <v>0</v>
      </c>
      <c r="N378" s="74">
        <v>0</v>
      </c>
      <c r="O378" s="74">
        <v>0</v>
      </c>
      <c r="P378" s="74">
        <v>0</v>
      </c>
      <c r="Q378" s="74">
        <v>0</v>
      </c>
      <c r="R378" s="74">
        <v>0</v>
      </c>
      <c r="S378" s="40">
        <f t="shared" si="10"/>
        <v>1537.48</v>
      </c>
      <c r="T378" s="40">
        <f t="shared" si="11"/>
        <v>0</v>
      </c>
    </row>
    <row r="379" spans="1:20" s="24" customFormat="1" ht="15">
      <c r="A379" s="72">
        <v>1</v>
      </c>
      <c r="B379" s="72">
        <v>3066</v>
      </c>
      <c r="C379" s="72" t="s">
        <v>319</v>
      </c>
      <c r="D379" s="73">
        <v>42009</v>
      </c>
      <c r="E379" s="72" t="s">
        <v>514</v>
      </c>
      <c r="F379" s="72">
        <v>2029</v>
      </c>
      <c r="G379" s="74">
        <v>2675.02</v>
      </c>
      <c r="H379" s="74">
        <v>0</v>
      </c>
      <c r="I379" s="74" t="s">
        <v>516</v>
      </c>
      <c r="J379" s="74">
        <v>1107.73</v>
      </c>
      <c r="K379" s="74">
        <v>0</v>
      </c>
      <c r="L379" s="74">
        <v>0</v>
      </c>
      <c r="M379" s="74">
        <v>0</v>
      </c>
      <c r="N379" s="74">
        <v>0</v>
      </c>
      <c r="O379" s="74">
        <v>0</v>
      </c>
      <c r="P379" s="74">
        <v>0</v>
      </c>
      <c r="Q379" s="74">
        <v>0</v>
      </c>
      <c r="R379" s="74">
        <v>0</v>
      </c>
      <c r="S379" s="40">
        <f t="shared" si="10"/>
        <v>2675.02</v>
      </c>
      <c r="T379" s="40">
        <f t="shared" si="11"/>
        <v>1107.73</v>
      </c>
    </row>
    <row r="380" spans="1:20" s="24" customFormat="1" ht="15">
      <c r="A380" s="72">
        <v>1</v>
      </c>
      <c r="B380" s="72">
        <v>3067</v>
      </c>
      <c r="C380" s="72" t="s">
        <v>320</v>
      </c>
      <c r="D380" s="73">
        <v>42009</v>
      </c>
      <c r="E380" s="72" t="s">
        <v>514</v>
      </c>
      <c r="F380" s="72">
        <v>2009</v>
      </c>
      <c r="G380" s="74">
        <v>1537.47</v>
      </c>
      <c r="H380" s="74">
        <v>0</v>
      </c>
      <c r="I380" s="74" t="s">
        <v>516</v>
      </c>
      <c r="J380" s="74">
        <v>0</v>
      </c>
      <c r="K380" s="74">
        <v>0</v>
      </c>
      <c r="L380" s="74">
        <v>0</v>
      </c>
      <c r="M380" s="74">
        <v>0</v>
      </c>
      <c r="N380" s="74">
        <v>0</v>
      </c>
      <c r="O380" s="74">
        <v>0</v>
      </c>
      <c r="P380" s="74">
        <v>0</v>
      </c>
      <c r="Q380" s="74">
        <v>0</v>
      </c>
      <c r="R380" s="74">
        <v>0</v>
      </c>
      <c r="S380" s="40">
        <f t="shared" si="10"/>
        <v>1537.47</v>
      </c>
      <c r="T380" s="40">
        <f t="shared" si="11"/>
        <v>0</v>
      </c>
    </row>
    <row r="381" spans="1:20" s="24" customFormat="1" ht="15">
      <c r="A381" s="72">
        <v>51</v>
      </c>
      <c r="B381" s="72">
        <v>3069</v>
      </c>
      <c r="C381" s="72" t="s">
        <v>430</v>
      </c>
      <c r="D381" s="73">
        <v>42009</v>
      </c>
      <c r="E381" s="72" t="s">
        <v>514</v>
      </c>
      <c r="F381" s="72">
        <v>2010</v>
      </c>
      <c r="G381" s="74">
        <v>1537.47</v>
      </c>
      <c r="H381" s="74">
        <v>0</v>
      </c>
      <c r="I381" s="74" t="s">
        <v>516</v>
      </c>
      <c r="J381" s="74">
        <v>0</v>
      </c>
      <c r="K381" s="74">
        <v>0</v>
      </c>
      <c r="L381" s="74">
        <v>174.95</v>
      </c>
      <c r="M381" s="74">
        <v>0</v>
      </c>
      <c r="N381" s="74">
        <v>0</v>
      </c>
      <c r="O381" s="74">
        <v>0</v>
      </c>
      <c r="P381" s="74">
        <v>0</v>
      </c>
      <c r="Q381" s="74">
        <v>0</v>
      </c>
      <c r="R381" s="74">
        <v>0</v>
      </c>
      <c r="S381" s="40">
        <f t="shared" si="10"/>
        <v>1537.47</v>
      </c>
      <c r="T381" s="40">
        <f t="shared" si="11"/>
        <v>174.95</v>
      </c>
    </row>
    <row r="382" spans="1:20" s="24" customFormat="1" ht="15">
      <c r="A382" s="72">
        <v>1</v>
      </c>
      <c r="B382" s="72">
        <v>3080</v>
      </c>
      <c r="C382" s="72" t="s">
        <v>321</v>
      </c>
      <c r="D382" s="73">
        <v>42016</v>
      </c>
      <c r="E382" s="72" t="s">
        <v>514</v>
      </c>
      <c r="F382" s="72">
        <v>2026</v>
      </c>
      <c r="G382" s="74">
        <v>2675.02</v>
      </c>
      <c r="H382" s="74">
        <v>0</v>
      </c>
      <c r="I382" s="74" t="s">
        <v>516</v>
      </c>
      <c r="J382" s="74">
        <v>0</v>
      </c>
      <c r="K382" s="74">
        <v>0</v>
      </c>
      <c r="L382" s="74">
        <v>0</v>
      </c>
      <c r="M382" s="74">
        <v>0</v>
      </c>
      <c r="N382" s="74">
        <v>0</v>
      </c>
      <c r="O382" s="74">
        <v>0</v>
      </c>
      <c r="P382" s="74">
        <v>0</v>
      </c>
      <c r="Q382" s="74">
        <v>0</v>
      </c>
      <c r="R382" s="74">
        <v>0</v>
      </c>
      <c r="S382" s="40">
        <f t="shared" si="10"/>
        <v>2675.02</v>
      </c>
      <c r="T382" s="40">
        <f t="shared" si="11"/>
        <v>0</v>
      </c>
    </row>
    <row r="383" spans="1:20" s="24" customFormat="1" ht="15">
      <c r="A383" s="72">
        <v>1</v>
      </c>
      <c r="B383" s="72">
        <v>3084</v>
      </c>
      <c r="C383" s="72" t="s">
        <v>323</v>
      </c>
      <c r="D383" s="73">
        <v>42026</v>
      </c>
      <c r="E383" s="72" t="s">
        <v>514</v>
      </c>
      <c r="F383" s="72">
        <v>2018</v>
      </c>
      <c r="G383" s="74">
        <v>1537.47</v>
      </c>
      <c r="H383" s="74">
        <v>0</v>
      </c>
      <c r="I383" s="74" t="s">
        <v>516</v>
      </c>
      <c r="J383" s="74">
        <v>0</v>
      </c>
      <c r="K383" s="74">
        <v>0</v>
      </c>
      <c r="L383" s="74">
        <v>0</v>
      </c>
      <c r="M383" s="74">
        <v>0</v>
      </c>
      <c r="N383" s="74">
        <v>0</v>
      </c>
      <c r="O383" s="74">
        <v>0</v>
      </c>
      <c r="P383" s="74">
        <v>0</v>
      </c>
      <c r="Q383" s="74">
        <v>0</v>
      </c>
      <c r="R383" s="74">
        <v>0</v>
      </c>
      <c r="S383" s="40">
        <f t="shared" si="10"/>
        <v>1537.47</v>
      </c>
      <c r="T383" s="40">
        <f t="shared" si="11"/>
        <v>0</v>
      </c>
    </row>
    <row r="384" spans="1:20" s="24" customFormat="1" ht="15">
      <c r="A384" s="72">
        <v>1</v>
      </c>
      <c r="B384" s="72">
        <v>3085</v>
      </c>
      <c r="C384" s="72" t="s">
        <v>324</v>
      </c>
      <c r="D384" s="73">
        <v>42026</v>
      </c>
      <c r="E384" s="72" t="s">
        <v>514</v>
      </c>
      <c r="F384" s="72">
        <v>2018</v>
      </c>
      <c r="G384" s="74">
        <v>1537.47</v>
      </c>
      <c r="H384" s="74">
        <v>0</v>
      </c>
      <c r="I384" s="74" t="s">
        <v>516</v>
      </c>
      <c r="J384" s="74">
        <v>0</v>
      </c>
      <c r="K384" s="74">
        <v>0</v>
      </c>
      <c r="L384" s="74">
        <v>0</v>
      </c>
      <c r="M384" s="74">
        <v>0</v>
      </c>
      <c r="N384" s="74">
        <v>0</v>
      </c>
      <c r="O384" s="74">
        <v>0</v>
      </c>
      <c r="P384" s="74">
        <v>0</v>
      </c>
      <c r="Q384" s="74">
        <v>0</v>
      </c>
      <c r="R384" s="74">
        <v>0</v>
      </c>
      <c r="S384" s="40">
        <f t="shared" si="10"/>
        <v>1537.47</v>
      </c>
      <c r="T384" s="40">
        <f t="shared" si="11"/>
        <v>0</v>
      </c>
    </row>
    <row r="385" spans="1:20" s="24" customFormat="1" ht="15">
      <c r="A385" s="72">
        <v>3</v>
      </c>
      <c r="B385" s="72">
        <v>3086</v>
      </c>
      <c r="C385" s="72" t="s">
        <v>431</v>
      </c>
      <c r="D385" s="73">
        <v>42030</v>
      </c>
      <c r="E385" s="72" t="s">
        <v>514</v>
      </c>
      <c r="F385" s="72">
        <v>2037</v>
      </c>
      <c r="G385" s="74">
        <v>3414.1</v>
      </c>
      <c r="H385" s="74">
        <v>0</v>
      </c>
      <c r="I385" s="74" t="s">
        <v>516</v>
      </c>
      <c r="J385" s="74">
        <v>0</v>
      </c>
      <c r="K385" s="74">
        <v>0</v>
      </c>
      <c r="L385" s="74">
        <v>0</v>
      </c>
      <c r="M385" s="74">
        <v>0</v>
      </c>
      <c r="N385" s="74">
        <v>0</v>
      </c>
      <c r="O385" s="74">
        <v>0</v>
      </c>
      <c r="P385" s="74">
        <v>0</v>
      </c>
      <c r="Q385" s="74">
        <v>0</v>
      </c>
      <c r="R385" s="74">
        <v>0</v>
      </c>
      <c r="S385" s="40">
        <f t="shared" si="10"/>
        <v>3414.1</v>
      </c>
      <c r="T385" s="40">
        <f t="shared" si="11"/>
        <v>0</v>
      </c>
    </row>
    <row r="386" spans="1:20" s="24" customFormat="1" ht="15">
      <c r="A386" s="72">
        <v>1</v>
      </c>
      <c r="B386" s="72">
        <v>3112</v>
      </c>
      <c r="C386" s="72" t="s">
        <v>326</v>
      </c>
      <c r="D386" s="73">
        <v>42065</v>
      </c>
      <c r="E386" s="72" t="s">
        <v>514</v>
      </c>
      <c r="F386" s="72">
        <v>2013</v>
      </c>
      <c r="G386" s="74">
        <v>1537.47</v>
      </c>
      <c r="H386" s="74">
        <v>0</v>
      </c>
      <c r="I386" s="74" t="s">
        <v>516</v>
      </c>
      <c r="J386" s="74">
        <v>0</v>
      </c>
      <c r="K386" s="74">
        <v>0</v>
      </c>
      <c r="L386" s="74">
        <v>0</v>
      </c>
      <c r="M386" s="74">
        <v>0</v>
      </c>
      <c r="N386" s="74">
        <v>0</v>
      </c>
      <c r="O386" s="74">
        <v>0</v>
      </c>
      <c r="P386" s="74">
        <v>0</v>
      </c>
      <c r="Q386" s="74">
        <v>0</v>
      </c>
      <c r="R386" s="74">
        <v>0</v>
      </c>
      <c r="S386" s="40">
        <f t="shared" si="10"/>
        <v>1537.47</v>
      </c>
      <c r="T386" s="40">
        <f t="shared" si="11"/>
        <v>0</v>
      </c>
    </row>
    <row r="387" spans="1:20" s="24" customFormat="1" ht="15">
      <c r="A387" s="72">
        <v>1</v>
      </c>
      <c r="B387" s="72">
        <v>3113</v>
      </c>
      <c r="C387" s="72" t="s">
        <v>327</v>
      </c>
      <c r="D387" s="73">
        <v>42065</v>
      </c>
      <c r="E387" s="72" t="s">
        <v>514</v>
      </c>
      <c r="F387" s="72">
        <v>2010</v>
      </c>
      <c r="G387" s="74">
        <v>1537.47</v>
      </c>
      <c r="H387" s="74">
        <v>0</v>
      </c>
      <c r="I387" s="74" t="s">
        <v>516</v>
      </c>
      <c r="J387" s="74">
        <v>0</v>
      </c>
      <c r="K387" s="74">
        <v>0</v>
      </c>
      <c r="L387" s="74">
        <v>0</v>
      </c>
      <c r="M387" s="74">
        <v>0</v>
      </c>
      <c r="N387" s="74">
        <v>0</v>
      </c>
      <c r="O387" s="74">
        <v>0</v>
      </c>
      <c r="P387" s="74">
        <v>0</v>
      </c>
      <c r="Q387" s="74">
        <v>0</v>
      </c>
      <c r="R387" s="74">
        <v>0</v>
      </c>
      <c r="S387" s="40">
        <f t="shared" si="10"/>
        <v>1537.47</v>
      </c>
      <c r="T387" s="40">
        <f t="shared" si="11"/>
        <v>0</v>
      </c>
    </row>
    <row r="388" spans="1:20" s="24" customFormat="1" ht="15">
      <c r="A388" s="72">
        <v>1</v>
      </c>
      <c r="B388" s="72">
        <v>3132</v>
      </c>
      <c r="C388" s="72" t="s">
        <v>328</v>
      </c>
      <c r="D388" s="73">
        <v>42100</v>
      </c>
      <c r="E388" s="72" t="s">
        <v>514</v>
      </c>
      <c r="F388" s="72">
        <v>2009</v>
      </c>
      <c r="G388" s="74">
        <v>1537.47</v>
      </c>
      <c r="H388" s="74">
        <v>0</v>
      </c>
      <c r="I388" s="74" t="s">
        <v>516</v>
      </c>
      <c r="J388" s="74">
        <v>0</v>
      </c>
      <c r="K388" s="74">
        <v>0</v>
      </c>
      <c r="L388" s="74">
        <v>0</v>
      </c>
      <c r="M388" s="74">
        <v>0</v>
      </c>
      <c r="N388" s="74">
        <v>0</v>
      </c>
      <c r="O388" s="74">
        <v>0</v>
      </c>
      <c r="P388" s="74">
        <v>0</v>
      </c>
      <c r="Q388" s="74">
        <v>0</v>
      </c>
      <c r="R388" s="74">
        <v>0</v>
      </c>
      <c r="S388" s="40">
        <f t="shared" si="10"/>
        <v>1537.47</v>
      </c>
      <c r="T388" s="40">
        <f t="shared" si="11"/>
        <v>0</v>
      </c>
    </row>
    <row r="389" spans="1:20" s="24" customFormat="1" ht="15">
      <c r="A389" s="72">
        <v>1</v>
      </c>
      <c r="B389" s="72">
        <v>3134</v>
      </c>
      <c r="C389" s="72" t="s">
        <v>329</v>
      </c>
      <c r="D389" s="73">
        <v>42100</v>
      </c>
      <c r="E389" s="72" t="s">
        <v>514</v>
      </c>
      <c r="F389" s="72">
        <v>2018</v>
      </c>
      <c r="G389" s="74">
        <v>1537.47</v>
      </c>
      <c r="H389" s="74">
        <v>0</v>
      </c>
      <c r="I389" s="74" t="s">
        <v>516</v>
      </c>
      <c r="J389" s="74">
        <v>0</v>
      </c>
      <c r="K389" s="74">
        <v>0</v>
      </c>
      <c r="L389" s="74">
        <v>0</v>
      </c>
      <c r="M389" s="74">
        <v>0</v>
      </c>
      <c r="N389" s="74">
        <v>0</v>
      </c>
      <c r="O389" s="74">
        <v>0</v>
      </c>
      <c r="P389" s="74">
        <v>0</v>
      </c>
      <c r="Q389" s="74">
        <v>0</v>
      </c>
      <c r="R389" s="74">
        <v>0</v>
      </c>
      <c r="S389" s="40">
        <f t="shared" ref="S389:S444" si="12">G389+H389</f>
        <v>1537.47</v>
      </c>
      <c r="T389" s="40">
        <f t="shared" ref="T389:T444" si="13">SUM(J389:N389)+P389+R389</f>
        <v>0</v>
      </c>
    </row>
    <row r="390" spans="1:20" s="24" customFormat="1" ht="15">
      <c r="A390" s="72">
        <v>1</v>
      </c>
      <c r="B390" s="72">
        <v>3135</v>
      </c>
      <c r="C390" s="72" t="s">
        <v>330</v>
      </c>
      <c r="D390" s="73">
        <v>42107</v>
      </c>
      <c r="E390" s="72" t="s">
        <v>514</v>
      </c>
      <c r="F390" s="72">
        <v>2028</v>
      </c>
      <c r="G390" s="74">
        <v>2675.02</v>
      </c>
      <c r="H390" s="74">
        <v>0</v>
      </c>
      <c r="I390" s="74" t="s">
        <v>516</v>
      </c>
      <c r="J390" s="74">
        <v>1993.92</v>
      </c>
      <c r="K390" s="74">
        <v>0</v>
      </c>
      <c r="L390" s="74">
        <v>0</v>
      </c>
      <c r="M390" s="74">
        <v>0</v>
      </c>
      <c r="N390" s="74">
        <v>0</v>
      </c>
      <c r="O390" s="74">
        <v>0</v>
      </c>
      <c r="P390" s="74">
        <v>0</v>
      </c>
      <c r="Q390" s="74">
        <v>0</v>
      </c>
      <c r="R390" s="74">
        <v>0</v>
      </c>
      <c r="S390" s="40">
        <f t="shared" si="12"/>
        <v>2675.02</v>
      </c>
      <c r="T390" s="40">
        <f t="shared" si="13"/>
        <v>1993.92</v>
      </c>
    </row>
    <row r="391" spans="1:20" s="24" customFormat="1" ht="15">
      <c r="A391" s="72">
        <v>1</v>
      </c>
      <c r="B391" s="72">
        <v>3136</v>
      </c>
      <c r="C391" s="72" t="s">
        <v>331</v>
      </c>
      <c r="D391" s="73">
        <v>42107</v>
      </c>
      <c r="E391" s="72" t="s">
        <v>514</v>
      </c>
      <c r="F391" s="72">
        <v>2016</v>
      </c>
      <c r="G391" s="74">
        <v>1537.47</v>
      </c>
      <c r="H391" s="74">
        <v>0</v>
      </c>
      <c r="I391" s="74" t="s">
        <v>516</v>
      </c>
      <c r="J391" s="74">
        <v>1107.73</v>
      </c>
      <c r="K391" s="74">
        <v>0</v>
      </c>
      <c r="L391" s="74">
        <v>0</v>
      </c>
      <c r="M391" s="74">
        <v>0</v>
      </c>
      <c r="N391" s="74">
        <v>0</v>
      </c>
      <c r="O391" s="74">
        <v>0</v>
      </c>
      <c r="P391" s="74">
        <v>0</v>
      </c>
      <c r="Q391" s="74">
        <v>0</v>
      </c>
      <c r="R391" s="74">
        <v>0</v>
      </c>
      <c r="S391" s="40">
        <f t="shared" si="12"/>
        <v>1537.47</v>
      </c>
      <c r="T391" s="40">
        <f t="shared" si="13"/>
        <v>1107.73</v>
      </c>
    </row>
    <row r="392" spans="1:20" s="24" customFormat="1" ht="15">
      <c r="A392" s="72">
        <v>1</v>
      </c>
      <c r="B392" s="72">
        <v>3137</v>
      </c>
      <c r="C392" s="72" t="s">
        <v>332</v>
      </c>
      <c r="D392" s="73">
        <v>42107</v>
      </c>
      <c r="E392" s="72" t="s">
        <v>514</v>
      </c>
      <c r="F392" s="72">
        <v>2009</v>
      </c>
      <c r="G392" s="74">
        <v>1537.47</v>
      </c>
      <c r="H392" s="74">
        <v>0</v>
      </c>
      <c r="I392" s="74" t="s">
        <v>516</v>
      </c>
      <c r="J392" s="74">
        <v>0</v>
      </c>
      <c r="K392" s="74">
        <v>0</v>
      </c>
      <c r="L392" s="74">
        <v>0</v>
      </c>
      <c r="M392" s="74">
        <v>0</v>
      </c>
      <c r="N392" s="74">
        <v>0</v>
      </c>
      <c r="O392" s="74">
        <v>0</v>
      </c>
      <c r="P392" s="74">
        <v>0</v>
      </c>
      <c r="Q392" s="74">
        <v>0</v>
      </c>
      <c r="R392" s="74">
        <v>0</v>
      </c>
      <c r="S392" s="40">
        <f t="shared" si="12"/>
        <v>1537.47</v>
      </c>
      <c r="T392" s="40">
        <f t="shared" si="13"/>
        <v>0</v>
      </c>
    </row>
    <row r="393" spans="1:20" s="24" customFormat="1" ht="15">
      <c r="A393" s="72">
        <v>1</v>
      </c>
      <c r="B393" s="72">
        <v>3138</v>
      </c>
      <c r="C393" s="72" t="s">
        <v>333</v>
      </c>
      <c r="D393" s="73">
        <v>42107</v>
      </c>
      <c r="E393" s="72" t="s">
        <v>514</v>
      </c>
      <c r="F393" s="72">
        <v>2018</v>
      </c>
      <c r="G393" s="74">
        <v>1537.47</v>
      </c>
      <c r="H393" s="74">
        <v>0</v>
      </c>
      <c r="I393" s="74" t="s">
        <v>516</v>
      </c>
      <c r="J393" s="74">
        <v>0</v>
      </c>
      <c r="K393" s="74">
        <v>0</v>
      </c>
      <c r="L393" s="74">
        <v>0</v>
      </c>
      <c r="M393" s="74">
        <v>0</v>
      </c>
      <c r="N393" s="74">
        <v>0</v>
      </c>
      <c r="O393" s="74">
        <v>0</v>
      </c>
      <c r="P393" s="74">
        <v>0</v>
      </c>
      <c r="Q393" s="74">
        <v>0</v>
      </c>
      <c r="R393" s="74">
        <v>0</v>
      </c>
      <c r="S393" s="40">
        <f t="shared" si="12"/>
        <v>1537.47</v>
      </c>
      <c r="T393" s="40">
        <f t="shared" si="13"/>
        <v>0</v>
      </c>
    </row>
    <row r="394" spans="1:20" s="24" customFormat="1" ht="15">
      <c r="A394" s="72">
        <v>1</v>
      </c>
      <c r="B394" s="72">
        <v>3139</v>
      </c>
      <c r="C394" s="72" t="s">
        <v>334</v>
      </c>
      <c r="D394" s="73">
        <v>42107</v>
      </c>
      <c r="E394" s="72" t="s">
        <v>514</v>
      </c>
      <c r="F394" s="72">
        <v>2018</v>
      </c>
      <c r="G394" s="74">
        <v>1537.47</v>
      </c>
      <c r="H394" s="74">
        <v>0</v>
      </c>
      <c r="I394" s="74" t="s">
        <v>516</v>
      </c>
      <c r="J394" s="74">
        <v>0</v>
      </c>
      <c r="K394" s="74">
        <v>0</v>
      </c>
      <c r="L394" s="74">
        <v>0</v>
      </c>
      <c r="M394" s="74">
        <v>0</v>
      </c>
      <c r="N394" s="74">
        <v>0</v>
      </c>
      <c r="O394" s="74">
        <v>0</v>
      </c>
      <c r="P394" s="74">
        <v>0</v>
      </c>
      <c r="Q394" s="74">
        <v>0</v>
      </c>
      <c r="R394" s="74">
        <v>0</v>
      </c>
      <c r="S394" s="40">
        <f t="shared" si="12"/>
        <v>1537.47</v>
      </c>
      <c r="T394" s="40">
        <f t="shared" si="13"/>
        <v>0</v>
      </c>
    </row>
    <row r="395" spans="1:20" s="24" customFormat="1" ht="15">
      <c r="A395" s="72">
        <v>1</v>
      </c>
      <c r="B395" s="72">
        <v>3141</v>
      </c>
      <c r="C395" s="72" t="s">
        <v>335</v>
      </c>
      <c r="D395" s="73">
        <v>42110</v>
      </c>
      <c r="E395" s="72" t="s">
        <v>514</v>
      </c>
      <c r="F395" s="72">
        <v>2009</v>
      </c>
      <c r="G395" s="74">
        <v>1537.47</v>
      </c>
      <c r="H395" s="74">
        <v>0</v>
      </c>
      <c r="I395" s="74" t="s">
        <v>516</v>
      </c>
      <c r="J395" s="74">
        <v>0</v>
      </c>
      <c r="K395" s="74">
        <v>0</v>
      </c>
      <c r="L395" s="74">
        <v>0</v>
      </c>
      <c r="M395" s="74">
        <v>0</v>
      </c>
      <c r="N395" s="74">
        <v>0</v>
      </c>
      <c r="O395" s="74">
        <v>0</v>
      </c>
      <c r="P395" s="74">
        <v>0</v>
      </c>
      <c r="Q395" s="74">
        <v>0</v>
      </c>
      <c r="R395" s="74">
        <v>0</v>
      </c>
      <c r="S395" s="40">
        <f t="shared" si="12"/>
        <v>1537.47</v>
      </c>
      <c r="T395" s="40">
        <f t="shared" si="13"/>
        <v>0</v>
      </c>
    </row>
    <row r="396" spans="1:20" s="24" customFormat="1" ht="15">
      <c r="A396" s="72">
        <v>1</v>
      </c>
      <c r="B396" s="72">
        <v>3147</v>
      </c>
      <c r="C396" s="72" t="s">
        <v>336</v>
      </c>
      <c r="D396" s="73">
        <v>42128</v>
      </c>
      <c r="E396" s="72" t="s">
        <v>514</v>
      </c>
      <c r="F396" s="72">
        <v>2003</v>
      </c>
      <c r="G396" s="74">
        <v>1048.8800000000001</v>
      </c>
      <c r="H396" s="74">
        <v>0</v>
      </c>
      <c r="I396" s="74" t="s">
        <v>516</v>
      </c>
      <c r="J396" s="74">
        <v>0</v>
      </c>
      <c r="K396" s="74">
        <v>0</v>
      </c>
      <c r="L396" s="74">
        <v>0</v>
      </c>
      <c r="M396" s="74">
        <v>0</v>
      </c>
      <c r="N396" s="74">
        <v>0</v>
      </c>
      <c r="O396" s="74">
        <v>0</v>
      </c>
      <c r="P396" s="74">
        <v>0</v>
      </c>
      <c r="Q396" s="74">
        <v>0</v>
      </c>
      <c r="R396" s="74">
        <v>0</v>
      </c>
      <c r="S396" s="40">
        <f t="shared" si="12"/>
        <v>1048.8800000000001</v>
      </c>
      <c r="T396" s="40">
        <f t="shared" si="13"/>
        <v>0</v>
      </c>
    </row>
    <row r="397" spans="1:20" s="24" customFormat="1" ht="15">
      <c r="A397" s="72">
        <v>1</v>
      </c>
      <c r="B397" s="72">
        <v>3150</v>
      </c>
      <c r="C397" s="72" t="s">
        <v>337</v>
      </c>
      <c r="D397" s="73">
        <v>42128</v>
      </c>
      <c r="E397" s="72" t="s">
        <v>514</v>
      </c>
      <c r="F397" s="72">
        <v>2003</v>
      </c>
      <c r="G397" s="74">
        <v>1048.8800000000001</v>
      </c>
      <c r="H397" s="74">
        <v>0</v>
      </c>
      <c r="I397" s="74" t="s">
        <v>516</v>
      </c>
      <c r="J397" s="74">
        <v>0</v>
      </c>
      <c r="K397" s="74">
        <v>0</v>
      </c>
      <c r="L397" s="74">
        <v>0</v>
      </c>
      <c r="M397" s="74">
        <v>0</v>
      </c>
      <c r="N397" s="74">
        <v>0</v>
      </c>
      <c r="O397" s="74">
        <v>0</v>
      </c>
      <c r="P397" s="74">
        <v>0</v>
      </c>
      <c r="Q397" s="74">
        <v>0</v>
      </c>
      <c r="R397" s="74">
        <v>0</v>
      </c>
      <c r="S397" s="40">
        <f t="shared" si="12"/>
        <v>1048.8800000000001</v>
      </c>
      <c r="T397" s="40">
        <f t="shared" si="13"/>
        <v>0</v>
      </c>
    </row>
    <row r="398" spans="1:20" s="24" customFormat="1" ht="15">
      <c r="A398" s="72">
        <v>1</v>
      </c>
      <c r="B398" s="72">
        <v>3152</v>
      </c>
      <c r="C398" s="72" t="s">
        <v>338</v>
      </c>
      <c r="D398" s="73">
        <v>42128</v>
      </c>
      <c r="E398" s="72" t="s">
        <v>514</v>
      </c>
      <c r="F398" s="72">
        <v>2003</v>
      </c>
      <c r="G398" s="74">
        <v>1048.8800000000001</v>
      </c>
      <c r="H398" s="74">
        <v>0</v>
      </c>
      <c r="I398" s="74" t="s">
        <v>516</v>
      </c>
      <c r="J398" s="74">
        <v>0</v>
      </c>
      <c r="K398" s="74">
        <v>0</v>
      </c>
      <c r="L398" s="74">
        <v>0</v>
      </c>
      <c r="M398" s="74">
        <v>0</v>
      </c>
      <c r="N398" s="74">
        <v>0</v>
      </c>
      <c r="O398" s="74">
        <v>0</v>
      </c>
      <c r="P398" s="74">
        <v>0</v>
      </c>
      <c r="Q398" s="74">
        <v>0</v>
      </c>
      <c r="R398" s="74">
        <v>0</v>
      </c>
      <c r="S398" s="40">
        <f t="shared" si="12"/>
        <v>1048.8800000000001</v>
      </c>
      <c r="T398" s="40">
        <f t="shared" si="13"/>
        <v>0</v>
      </c>
    </row>
    <row r="399" spans="1:20" s="24" customFormat="1" ht="15">
      <c r="A399" s="72">
        <v>1</v>
      </c>
      <c r="B399" s="72">
        <v>3154</v>
      </c>
      <c r="C399" s="72" t="s">
        <v>339</v>
      </c>
      <c r="D399" s="73">
        <v>42128</v>
      </c>
      <c r="E399" s="72" t="s">
        <v>514</v>
      </c>
      <c r="F399" s="72">
        <v>2003</v>
      </c>
      <c r="G399" s="74">
        <v>1048.8800000000001</v>
      </c>
      <c r="H399" s="74">
        <v>0</v>
      </c>
      <c r="I399" s="74" t="s">
        <v>516</v>
      </c>
      <c r="J399" s="74">
        <v>0</v>
      </c>
      <c r="K399" s="74">
        <v>0</v>
      </c>
      <c r="L399" s="74">
        <v>0</v>
      </c>
      <c r="M399" s="74">
        <v>0</v>
      </c>
      <c r="N399" s="74">
        <v>0</v>
      </c>
      <c r="O399" s="74">
        <v>0</v>
      </c>
      <c r="P399" s="74">
        <v>0</v>
      </c>
      <c r="Q399" s="74">
        <v>0</v>
      </c>
      <c r="R399" s="74">
        <v>0</v>
      </c>
      <c r="S399" s="40">
        <f t="shared" si="12"/>
        <v>1048.8800000000001</v>
      </c>
      <c r="T399" s="40">
        <f t="shared" si="13"/>
        <v>0</v>
      </c>
    </row>
    <row r="400" spans="1:20" s="24" customFormat="1" ht="15">
      <c r="A400" s="72">
        <v>1</v>
      </c>
      <c r="B400" s="72">
        <v>3155</v>
      </c>
      <c r="C400" s="72" t="s">
        <v>340</v>
      </c>
      <c r="D400" s="73">
        <v>42128</v>
      </c>
      <c r="E400" s="72" t="s">
        <v>514</v>
      </c>
      <c r="F400" s="72">
        <v>2036</v>
      </c>
      <c r="G400" s="74">
        <v>4656.5600000000004</v>
      </c>
      <c r="H400" s="74">
        <v>0</v>
      </c>
      <c r="I400" s="74" t="s">
        <v>516</v>
      </c>
      <c r="J400" s="74">
        <v>0</v>
      </c>
      <c r="K400" s="74">
        <v>0</v>
      </c>
      <c r="L400" s="74">
        <v>0</v>
      </c>
      <c r="M400" s="74">
        <v>0</v>
      </c>
      <c r="N400" s="74">
        <v>0</v>
      </c>
      <c r="O400" s="74">
        <v>0</v>
      </c>
      <c r="P400" s="74">
        <v>0</v>
      </c>
      <c r="Q400" s="74">
        <v>0</v>
      </c>
      <c r="R400" s="74">
        <v>0</v>
      </c>
      <c r="S400" s="40">
        <f t="shared" si="12"/>
        <v>4656.5600000000004</v>
      </c>
      <c r="T400" s="40">
        <f t="shared" si="13"/>
        <v>0</v>
      </c>
    </row>
    <row r="401" spans="1:20" s="24" customFormat="1" ht="15">
      <c r="A401" s="72">
        <v>1</v>
      </c>
      <c r="B401" s="72">
        <v>3156</v>
      </c>
      <c r="C401" s="72" t="s">
        <v>341</v>
      </c>
      <c r="D401" s="73">
        <v>42128</v>
      </c>
      <c r="E401" s="72" t="s">
        <v>514</v>
      </c>
      <c r="F401" s="72">
        <v>2003</v>
      </c>
      <c r="G401" s="74">
        <v>1048.8800000000001</v>
      </c>
      <c r="H401" s="74">
        <v>0</v>
      </c>
      <c r="I401" s="74" t="s">
        <v>516</v>
      </c>
      <c r="J401" s="74">
        <v>0</v>
      </c>
      <c r="K401" s="74">
        <v>0</v>
      </c>
      <c r="L401" s="74">
        <v>0</v>
      </c>
      <c r="M401" s="74">
        <v>0</v>
      </c>
      <c r="N401" s="74">
        <v>0</v>
      </c>
      <c r="O401" s="74">
        <v>0</v>
      </c>
      <c r="P401" s="74">
        <v>0</v>
      </c>
      <c r="Q401" s="74">
        <v>0</v>
      </c>
      <c r="R401" s="74">
        <v>0</v>
      </c>
      <c r="S401" s="40">
        <f t="shared" si="12"/>
        <v>1048.8800000000001</v>
      </c>
      <c r="T401" s="40">
        <f t="shared" si="13"/>
        <v>0</v>
      </c>
    </row>
    <row r="402" spans="1:20" s="24" customFormat="1" ht="15">
      <c r="A402" s="72">
        <v>1</v>
      </c>
      <c r="B402" s="72">
        <v>3158</v>
      </c>
      <c r="C402" s="72" t="s">
        <v>342</v>
      </c>
      <c r="D402" s="73">
        <v>42128</v>
      </c>
      <c r="E402" s="72" t="s">
        <v>514</v>
      </c>
      <c r="F402" s="72">
        <v>2035</v>
      </c>
      <c r="G402" s="74">
        <v>4656.5600000000004</v>
      </c>
      <c r="H402" s="74">
        <v>0</v>
      </c>
      <c r="I402" s="74" t="s">
        <v>516</v>
      </c>
      <c r="J402" s="74">
        <v>0</v>
      </c>
      <c r="K402" s="74">
        <v>0</v>
      </c>
      <c r="L402" s="74">
        <v>0</v>
      </c>
      <c r="M402" s="74">
        <v>0</v>
      </c>
      <c r="N402" s="74">
        <v>0</v>
      </c>
      <c r="O402" s="74">
        <v>0</v>
      </c>
      <c r="P402" s="74">
        <v>0</v>
      </c>
      <c r="Q402" s="74">
        <v>0</v>
      </c>
      <c r="R402" s="74">
        <v>0</v>
      </c>
      <c r="S402" s="40">
        <f t="shared" si="12"/>
        <v>4656.5600000000004</v>
      </c>
      <c r="T402" s="40">
        <f t="shared" si="13"/>
        <v>0</v>
      </c>
    </row>
    <row r="403" spans="1:20" s="24" customFormat="1" ht="15">
      <c r="A403" s="72">
        <v>1</v>
      </c>
      <c r="B403" s="72">
        <v>3159</v>
      </c>
      <c r="C403" s="72" t="s">
        <v>343</v>
      </c>
      <c r="D403" s="73">
        <v>42128</v>
      </c>
      <c r="E403" s="72" t="s">
        <v>514</v>
      </c>
      <c r="F403" s="72">
        <v>2018</v>
      </c>
      <c r="G403" s="74">
        <v>1537.47</v>
      </c>
      <c r="H403" s="74">
        <v>0</v>
      </c>
      <c r="I403" s="74" t="s">
        <v>516</v>
      </c>
      <c r="J403" s="74">
        <v>0</v>
      </c>
      <c r="K403" s="74">
        <v>0</v>
      </c>
      <c r="L403" s="74">
        <v>0</v>
      </c>
      <c r="M403" s="74">
        <v>0</v>
      </c>
      <c r="N403" s="74">
        <v>0</v>
      </c>
      <c r="O403" s="74">
        <v>0</v>
      </c>
      <c r="P403" s="74">
        <v>0</v>
      </c>
      <c r="Q403" s="74">
        <v>0</v>
      </c>
      <c r="R403" s="74">
        <v>0</v>
      </c>
      <c r="S403" s="40">
        <f t="shared" si="12"/>
        <v>1537.47</v>
      </c>
      <c r="T403" s="40">
        <f t="shared" si="13"/>
        <v>0</v>
      </c>
    </row>
    <row r="404" spans="1:20" s="24" customFormat="1" ht="15">
      <c r="A404" s="72">
        <v>1</v>
      </c>
      <c r="B404" s="72">
        <v>3160</v>
      </c>
      <c r="C404" s="72" t="s">
        <v>344</v>
      </c>
      <c r="D404" s="73">
        <v>42128</v>
      </c>
      <c r="E404" s="72" t="s">
        <v>514</v>
      </c>
      <c r="F404" s="72">
        <v>2018</v>
      </c>
      <c r="G404" s="74">
        <v>1537.47</v>
      </c>
      <c r="H404" s="74">
        <v>0</v>
      </c>
      <c r="I404" s="74" t="s">
        <v>516</v>
      </c>
      <c r="J404" s="74">
        <v>0</v>
      </c>
      <c r="K404" s="74">
        <v>0</v>
      </c>
      <c r="L404" s="74">
        <v>0</v>
      </c>
      <c r="M404" s="74">
        <v>0</v>
      </c>
      <c r="N404" s="74">
        <v>0</v>
      </c>
      <c r="O404" s="74">
        <v>0</v>
      </c>
      <c r="P404" s="74">
        <v>0</v>
      </c>
      <c r="Q404" s="74">
        <v>0</v>
      </c>
      <c r="R404" s="74">
        <v>0</v>
      </c>
      <c r="S404" s="40">
        <f t="shared" si="12"/>
        <v>1537.47</v>
      </c>
      <c r="T404" s="40">
        <f t="shared" si="13"/>
        <v>0</v>
      </c>
    </row>
    <row r="405" spans="1:20" s="24" customFormat="1" ht="15">
      <c r="A405" s="72">
        <v>1</v>
      </c>
      <c r="B405" s="72">
        <v>3164</v>
      </c>
      <c r="C405" s="72" t="s">
        <v>345</v>
      </c>
      <c r="D405" s="73">
        <v>42128</v>
      </c>
      <c r="E405" s="72" t="s">
        <v>514</v>
      </c>
      <c r="F405" s="72">
        <v>2018</v>
      </c>
      <c r="G405" s="74">
        <v>1537.47</v>
      </c>
      <c r="H405" s="74">
        <v>0</v>
      </c>
      <c r="I405" s="74" t="s">
        <v>516</v>
      </c>
      <c r="J405" s="74">
        <v>0</v>
      </c>
      <c r="K405" s="74">
        <v>0</v>
      </c>
      <c r="L405" s="74">
        <v>0</v>
      </c>
      <c r="M405" s="74">
        <v>0</v>
      </c>
      <c r="N405" s="74">
        <v>0</v>
      </c>
      <c r="O405" s="74">
        <v>0</v>
      </c>
      <c r="P405" s="74">
        <v>0</v>
      </c>
      <c r="Q405" s="74">
        <v>0</v>
      </c>
      <c r="R405" s="74">
        <v>0</v>
      </c>
      <c r="S405" s="40">
        <f t="shared" si="12"/>
        <v>1537.47</v>
      </c>
      <c r="T405" s="40">
        <f t="shared" si="13"/>
        <v>0</v>
      </c>
    </row>
    <row r="406" spans="1:20" s="24" customFormat="1" ht="15">
      <c r="A406" s="72">
        <v>1</v>
      </c>
      <c r="B406" s="72">
        <v>3165</v>
      </c>
      <c r="C406" s="72" t="s">
        <v>346</v>
      </c>
      <c r="D406" s="73">
        <v>42128</v>
      </c>
      <c r="E406" s="72" t="s">
        <v>514</v>
      </c>
      <c r="F406" s="72">
        <v>2018</v>
      </c>
      <c r="G406" s="74">
        <v>1537.47</v>
      </c>
      <c r="H406" s="74">
        <v>0</v>
      </c>
      <c r="I406" s="74" t="s">
        <v>516</v>
      </c>
      <c r="J406" s="74">
        <v>0</v>
      </c>
      <c r="K406" s="74">
        <v>0</v>
      </c>
      <c r="L406" s="74">
        <v>0</v>
      </c>
      <c r="M406" s="74">
        <v>0</v>
      </c>
      <c r="N406" s="74">
        <v>0</v>
      </c>
      <c r="O406" s="74">
        <v>0</v>
      </c>
      <c r="P406" s="74">
        <v>0</v>
      </c>
      <c r="Q406" s="74">
        <v>0</v>
      </c>
      <c r="R406" s="74">
        <v>0</v>
      </c>
      <c r="S406" s="40">
        <f t="shared" si="12"/>
        <v>1537.47</v>
      </c>
      <c r="T406" s="40">
        <f t="shared" si="13"/>
        <v>0</v>
      </c>
    </row>
    <row r="407" spans="1:20" s="24" customFormat="1" ht="15">
      <c r="A407" s="72">
        <v>1</v>
      </c>
      <c r="B407" s="72">
        <v>3167</v>
      </c>
      <c r="C407" s="72" t="s">
        <v>347</v>
      </c>
      <c r="D407" s="73">
        <v>42128</v>
      </c>
      <c r="E407" s="72" t="s">
        <v>514</v>
      </c>
      <c r="F407" s="72">
        <v>2035</v>
      </c>
      <c r="G407" s="74">
        <v>4656.5600000000004</v>
      </c>
      <c r="H407" s="74">
        <v>0</v>
      </c>
      <c r="I407" s="74" t="s">
        <v>516</v>
      </c>
      <c r="J407" s="74">
        <v>1993.92</v>
      </c>
      <c r="K407" s="74">
        <v>0</v>
      </c>
      <c r="L407" s="74">
        <v>0</v>
      </c>
      <c r="M407" s="74">
        <v>0</v>
      </c>
      <c r="N407" s="74">
        <v>0</v>
      </c>
      <c r="O407" s="74">
        <v>0</v>
      </c>
      <c r="P407" s="74">
        <v>0</v>
      </c>
      <c r="Q407" s="74">
        <v>0</v>
      </c>
      <c r="R407" s="74">
        <v>0</v>
      </c>
      <c r="S407" s="40">
        <f t="shared" si="12"/>
        <v>4656.5600000000004</v>
      </c>
      <c r="T407" s="40">
        <f t="shared" si="13"/>
        <v>1993.92</v>
      </c>
    </row>
    <row r="408" spans="1:20" s="24" customFormat="1" ht="15">
      <c r="A408" s="72">
        <v>1</v>
      </c>
      <c r="B408" s="72">
        <v>3169</v>
      </c>
      <c r="C408" s="72" t="s">
        <v>348</v>
      </c>
      <c r="D408" s="73">
        <v>42128</v>
      </c>
      <c r="E408" s="72" t="s">
        <v>514</v>
      </c>
      <c r="F408" s="72">
        <v>2003</v>
      </c>
      <c r="G408" s="74">
        <v>1048.8800000000001</v>
      </c>
      <c r="H408" s="74">
        <v>0</v>
      </c>
      <c r="I408" s="74" t="s">
        <v>516</v>
      </c>
      <c r="J408" s="74">
        <v>0</v>
      </c>
      <c r="K408" s="74">
        <v>0</v>
      </c>
      <c r="L408" s="74">
        <v>0</v>
      </c>
      <c r="M408" s="74">
        <v>0</v>
      </c>
      <c r="N408" s="74">
        <v>0</v>
      </c>
      <c r="O408" s="74">
        <v>0</v>
      </c>
      <c r="P408" s="74">
        <v>0</v>
      </c>
      <c r="Q408" s="74">
        <v>0</v>
      </c>
      <c r="R408" s="74">
        <v>0</v>
      </c>
      <c r="S408" s="40">
        <f t="shared" si="12"/>
        <v>1048.8800000000001</v>
      </c>
      <c r="T408" s="40">
        <f t="shared" si="13"/>
        <v>0</v>
      </c>
    </row>
    <row r="409" spans="1:20" s="24" customFormat="1" ht="15">
      <c r="A409" s="72">
        <v>1</v>
      </c>
      <c r="B409" s="72">
        <v>3171</v>
      </c>
      <c r="C409" s="72" t="s">
        <v>349</v>
      </c>
      <c r="D409" s="73">
        <v>42128</v>
      </c>
      <c r="E409" s="72" t="s">
        <v>514</v>
      </c>
      <c r="F409" s="72">
        <v>2018</v>
      </c>
      <c r="G409" s="74">
        <v>1537.47</v>
      </c>
      <c r="H409" s="74">
        <v>0</v>
      </c>
      <c r="I409" s="74" t="s">
        <v>516</v>
      </c>
      <c r="J409" s="74">
        <v>0</v>
      </c>
      <c r="K409" s="74">
        <v>0</v>
      </c>
      <c r="L409" s="74">
        <v>0</v>
      </c>
      <c r="M409" s="74">
        <v>0</v>
      </c>
      <c r="N409" s="74">
        <v>0</v>
      </c>
      <c r="O409" s="74">
        <v>0</v>
      </c>
      <c r="P409" s="74">
        <v>0</v>
      </c>
      <c r="Q409" s="74">
        <v>0</v>
      </c>
      <c r="R409" s="74">
        <v>0</v>
      </c>
      <c r="S409" s="40">
        <f t="shared" si="12"/>
        <v>1537.47</v>
      </c>
      <c r="T409" s="40">
        <f t="shared" si="13"/>
        <v>0</v>
      </c>
    </row>
    <row r="410" spans="1:20" s="24" customFormat="1" ht="15">
      <c r="A410" s="72">
        <v>1</v>
      </c>
      <c r="B410" s="72">
        <v>3172</v>
      </c>
      <c r="C410" s="72" t="s">
        <v>350</v>
      </c>
      <c r="D410" s="73">
        <v>42128</v>
      </c>
      <c r="E410" s="72" t="s">
        <v>514</v>
      </c>
      <c r="F410" s="72">
        <v>2003</v>
      </c>
      <c r="G410" s="74">
        <v>1048.8800000000001</v>
      </c>
      <c r="H410" s="74">
        <v>0</v>
      </c>
      <c r="I410" s="74" t="s">
        <v>516</v>
      </c>
      <c r="J410" s="74">
        <v>0</v>
      </c>
      <c r="K410" s="74">
        <v>0</v>
      </c>
      <c r="L410" s="74">
        <v>0</v>
      </c>
      <c r="M410" s="74">
        <v>0</v>
      </c>
      <c r="N410" s="74">
        <v>0</v>
      </c>
      <c r="O410" s="74">
        <v>0</v>
      </c>
      <c r="P410" s="74">
        <v>0</v>
      </c>
      <c r="Q410" s="74">
        <v>0</v>
      </c>
      <c r="R410" s="74">
        <v>0</v>
      </c>
      <c r="S410" s="40">
        <f t="shared" si="12"/>
        <v>1048.8800000000001</v>
      </c>
      <c r="T410" s="40">
        <f t="shared" si="13"/>
        <v>0</v>
      </c>
    </row>
    <row r="411" spans="1:20" s="24" customFormat="1" ht="15">
      <c r="A411" s="72">
        <v>1</v>
      </c>
      <c r="B411" s="72">
        <v>3175</v>
      </c>
      <c r="C411" s="72" t="s">
        <v>351</v>
      </c>
      <c r="D411" s="73">
        <v>42128</v>
      </c>
      <c r="E411" s="72" t="s">
        <v>514</v>
      </c>
      <c r="F411" s="72">
        <v>2035</v>
      </c>
      <c r="G411" s="74">
        <v>4656.5600000000004</v>
      </c>
      <c r="H411" s="74">
        <v>0</v>
      </c>
      <c r="I411" s="74" t="s">
        <v>516</v>
      </c>
      <c r="J411" s="74">
        <v>1993.92</v>
      </c>
      <c r="K411" s="74">
        <v>0</v>
      </c>
      <c r="L411" s="74">
        <v>0</v>
      </c>
      <c r="M411" s="74">
        <v>0</v>
      </c>
      <c r="N411" s="74">
        <v>0</v>
      </c>
      <c r="O411" s="74">
        <v>0</v>
      </c>
      <c r="P411" s="74">
        <v>0</v>
      </c>
      <c r="Q411" s="74">
        <v>0</v>
      </c>
      <c r="R411" s="74">
        <v>0</v>
      </c>
      <c r="S411" s="40">
        <f t="shared" si="12"/>
        <v>4656.5600000000004</v>
      </c>
      <c r="T411" s="40">
        <f t="shared" si="13"/>
        <v>1993.92</v>
      </c>
    </row>
    <row r="412" spans="1:20" s="24" customFormat="1" ht="15">
      <c r="A412" s="72">
        <v>1</v>
      </c>
      <c r="B412" s="72">
        <v>3177</v>
      </c>
      <c r="C412" s="72" t="s">
        <v>352</v>
      </c>
      <c r="D412" s="73">
        <v>42135</v>
      </c>
      <c r="E412" s="72" t="s">
        <v>514</v>
      </c>
      <c r="F412" s="72">
        <v>2036</v>
      </c>
      <c r="G412" s="74">
        <v>4656.5600000000004</v>
      </c>
      <c r="H412" s="74">
        <v>0</v>
      </c>
      <c r="I412" s="74" t="s">
        <v>516</v>
      </c>
      <c r="J412" s="74">
        <v>1993.92</v>
      </c>
      <c r="K412" s="74">
        <v>0</v>
      </c>
      <c r="L412" s="74">
        <v>0</v>
      </c>
      <c r="M412" s="74">
        <v>0</v>
      </c>
      <c r="N412" s="74">
        <v>0</v>
      </c>
      <c r="O412" s="74">
        <v>0</v>
      </c>
      <c r="P412" s="74">
        <v>0</v>
      </c>
      <c r="Q412" s="74">
        <v>0</v>
      </c>
      <c r="R412" s="74">
        <v>0</v>
      </c>
      <c r="S412" s="40">
        <f t="shared" si="12"/>
        <v>4656.5600000000004</v>
      </c>
      <c r="T412" s="40">
        <f t="shared" si="13"/>
        <v>1993.92</v>
      </c>
    </row>
    <row r="413" spans="1:20" s="24" customFormat="1" ht="15">
      <c r="A413" s="72">
        <v>1</v>
      </c>
      <c r="B413" s="72">
        <v>3178</v>
      </c>
      <c r="C413" s="72" t="s">
        <v>353</v>
      </c>
      <c r="D413" s="73">
        <v>42142</v>
      </c>
      <c r="E413" s="72" t="s">
        <v>514</v>
      </c>
      <c r="F413" s="72">
        <v>2036</v>
      </c>
      <c r="G413" s="74">
        <v>4656.5600000000004</v>
      </c>
      <c r="H413" s="74">
        <v>0</v>
      </c>
      <c r="I413" s="74" t="s">
        <v>516</v>
      </c>
      <c r="J413" s="74">
        <v>1993.92</v>
      </c>
      <c r="K413" s="74">
        <v>0</v>
      </c>
      <c r="L413" s="74">
        <v>0</v>
      </c>
      <c r="M413" s="74">
        <v>0</v>
      </c>
      <c r="N413" s="74">
        <v>0</v>
      </c>
      <c r="O413" s="74">
        <v>0</v>
      </c>
      <c r="P413" s="74">
        <v>0</v>
      </c>
      <c r="Q413" s="74">
        <v>0</v>
      </c>
      <c r="R413" s="74">
        <v>0</v>
      </c>
      <c r="S413" s="40">
        <f t="shared" si="12"/>
        <v>4656.5600000000004</v>
      </c>
      <c r="T413" s="40">
        <f t="shared" si="13"/>
        <v>1993.92</v>
      </c>
    </row>
    <row r="414" spans="1:20" s="24" customFormat="1" ht="15">
      <c r="A414" s="72">
        <v>1</v>
      </c>
      <c r="B414" s="72">
        <v>3180</v>
      </c>
      <c r="C414" s="72" t="s">
        <v>354</v>
      </c>
      <c r="D414" s="73">
        <v>42156</v>
      </c>
      <c r="E414" s="72" t="s">
        <v>514</v>
      </c>
      <c r="F414" s="72">
        <v>2036</v>
      </c>
      <c r="G414" s="74">
        <v>4656.5600000000004</v>
      </c>
      <c r="H414" s="74">
        <v>0</v>
      </c>
      <c r="I414" s="74" t="s">
        <v>516</v>
      </c>
      <c r="J414" s="74">
        <v>1993.92</v>
      </c>
      <c r="K414" s="74">
        <v>0</v>
      </c>
      <c r="L414" s="74">
        <v>0</v>
      </c>
      <c r="M414" s="74">
        <v>0</v>
      </c>
      <c r="N414" s="74">
        <v>0</v>
      </c>
      <c r="O414" s="74">
        <v>0</v>
      </c>
      <c r="P414" s="74">
        <v>0</v>
      </c>
      <c r="Q414" s="74">
        <v>0</v>
      </c>
      <c r="R414" s="74">
        <v>0</v>
      </c>
      <c r="S414" s="40">
        <f t="shared" si="12"/>
        <v>4656.5600000000004</v>
      </c>
      <c r="T414" s="40">
        <f t="shared" si="13"/>
        <v>1993.92</v>
      </c>
    </row>
    <row r="415" spans="1:20" s="24" customFormat="1" ht="15">
      <c r="A415" s="72">
        <v>1</v>
      </c>
      <c r="B415" s="72">
        <v>3182</v>
      </c>
      <c r="C415" s="72" t="s">
        <v>355</v>
      </c>
      <c r="D415" s="73">
        <v>42186</v>
      </c>
      <c r="E415" s="72" t="s">
        <v>514</v>
      </c>
      <c r="F415" s="72">
        <v>2018</v>
      </c>
      <c r="G415" s="74">
        <v>1537.47</v>
      </c>
      <c r="H415" s="74">
        <v>0</v>
      </c>
      <c r="I415" s="74" t="s">
        <v>516</v>
      </c>
      <c r="J415" s="74">
        <v>0</v>
      </c>
      <c r="K415" s="74">
        <v>0</v>
      </c>
      <c r="L415" s="74">
        <v>0</v>
      </c>
      <c r="M415" s="74">
        <v>0</v>
      </c>
      <c r="N415" s="74">
        <v>0</v>
      </c>
      <c r="O415" s="74">
        <v>0</v>
      </c>
      <c r="P415" s="74">
        <v>0</v>
      </c>
      <c r="Q415" s="74">
        <v>0</v>
      </c>
      <c r="R415" s="74">
        <v>0</v>
      </c>
      <c r="S415" s="40">
        <f t="shared" si="12"/>
        <v>1537.47</v>
      </c>
      <c r="T415" s="40">
        <f t="shared" si="13"/>
        <v>0</v>
      </c>
    </row>
    <row r="416" spans="1:20" s="24" customFormat="1" ht="15">
      <c r="A416" s="72">
        <v>1</v>
      </c>
      <c r="B416" s="72">
        <v>3183</v>
      </c>
      <c r="C416" s="72" t="s">
        <v>356</v>
      </c>
      <c r="D416" s="73">
        <v>42192</v>
      </c>
      <c r="E416" s="72" t="s">
        <v>514</v>
      </c>
      <c r="F416" s="72">
        <v>2012</v>
      </c>
      <c r="G416" s="74">
        <v>1537.47</v>
      </c>
      <c r="H416" s="74">
        <v>0</v>
      </c>
      <c r="I416" s="74" t="s">
        <v>516</v>
      </c>
      <c r="J416" s="74">
        <v>0</v>
      </c>
      <c r="K416" s="74">
        <v>0</v>
      </c>
      <c r="L416" s="74">
        <v>0</v>
      </c>
      <c r="M416" s="74">
        <v>0</v>
      </c>
      <c r="N416" s="74">
        <v>0</v>
      </c>
      <c r="O416" s="74">
        <v>0</v>
      </c>
      <c r="P416" s="74">
        <v>0</v>
      </c>
      <c r="Q416" s="74">
        <v>0</v>
      </c>
      <c r="R416" s="74">
        <v>0</v>
      </c>
      <c r="S416" s="40">
        <f t="shared" si="12"/>
        <v>1537.47</v>
      </c>
      <c r="T416" s="40">
        <f t="shared" si="13"/>
        <v>0</v>
      </c>
    </row>
    <row r="417" spans="1:20" s="24" customFormat="1" ht="15">
      <c r="A417" s="72">
        <v>1</v>
      </c>
      <c r="B417" s="72">
        <v>3194</v>
      </c>
      <c r="C417" s="72" t="s">
        <v>357</v>
      </c>
      <c r="D417" s="73">
        <v>42226</v>
      </c>
      <c r="E417" s="72" t="s">
        <v>514</v>
      </c>
      <c r="F417" s="72">
        <v>2025</v>
      </c>
      <c r="G417" s="74">
        <v>2675.02</v>
      </c>
      <c r="H417" s="74">
        <v>0</v>
      </c>
      <c r="I417" s="74" t="s">
        <v>516</v>
      </c>
      <c r="J417" s="74">
        <v>0</v>
      </c>
      <c r="K417" s="74">
        <v>0</v>
      </c>
      <c r="L417" s="74">
        <v>0</v>
      </c>
      <c r="M417" s="74">
        <v>0</v>
      </c>
      <c r="N417" s="74">
        <v>0</v>
      </c>
      <c r="O417" s="74">
        <v>0</v>
      </c>
      <c r="P417" s="74">
        <v>5739.47</v>
      </c>
      <c r="Q417" s="74">
        <v>0</v>
      </c>
      <c r="R417" s="74">
        <v>0</v>
      </c>
      <c r="S417" s="40">
        <f t="shared" si="12"/>
        <v>2675.02</v>
      </c>
      <c r="T417" s="40">
        <f t="shared" si="13"/>
        <v>5739.47</v>
      </c>
    </row>
    <row r="418" spans="1:20" s="24" customFormat="1" ht="15">
      <c r="A418" s="72">
        <v>3</v>
      </c>
      <c r="B418" s="72">
        <v>3228</v>
      </c>
      <c r="C418" s="72" t="s">
        <v>488</v>
      </c>
      <c r="D418" s="73">
        <v>42706</v>
      </c>
      <c r="E418" s="72" t="s">
        <v>514</v>
      </c>
      <c r="F418" s="72">
        <v>2010</v>
      </c>
      <c r="G418" s="74">
        <v>1537.47</v>
      </c>
      <c r="H418" s="74">
        <v>0</v>
      </c>
      <c r="I418" s="74" t="s">
        <v>516</v>
      </c>
      <c r="J418" s="74">
        <v>0</v>
      </c>
      <c r="K418" s="74">
        <v>174.95</v>
      </c>
      <c r="L418" s="74">
        <v>0</v>
      </c>
      <c r="M418" s="74">
        <v>0</v>
      </c>
      <c r="N418" s="74">
        <v>0</v>
      </c>
      <c r="O418" s="74">
        <v>0</v>
      </c>
      <c r="P418" s="74">
        <v>0</v>
      </c>
      <c r="Q418" s="74">
        <v>0</v>
      </c>
      <c r="R418" s="74">
        <v>0</v>
      </c>
      <c r="S418" s="40">
        <f t="shared" si="12"/>
        <v>1537.47</v>
      </c>
      <c r="T418" s="40">
        <f t="shared" si="13"/>
        <v>174.95</v>
      </c>
    </row>
    <row r="419" spans="1:20" s="24" customFormat="1" ht="15">
      <c r="A419" s="72">
        <v>1</v>
      </c>
      <c r="B419" s="72">
        <v>3229</v>
      </c>
      <c r="C419" s="72" t="s">
        <v>364</v>
      </c>
      <c r="D419" s="73">
        <v>42737</v>
      </c>
      <c r="E419" s="72" t="s">
        <v>514</v>
      </c>
      <c r="F419" s="72">
        <v>2020</v>
      </c>
      <c r="G419" s="74">
        <v>1537.47</v>
      </c>
      <c r="H419" s="74">
        <v>0</v>
      </c>
      <c r="I419" s="74" t="s">
        <v>516</v>
      </c>
      <c r="J419" s="74">
        <v>0</v>
      </c>
      <c r="K419" s="74">
        <v>0</v>
      </c>
      <c r="L419" s="74">
        <v>0</v>
      </c>
      <c r="M419" s="74">
        <v>0</v>
      </c>
      <c r="N419" s="74">
        <v>0</v>
      </c>
      <c r="O419" s="74">
        <v>0</v>
      </c>
      <c r="P419" s="74">
        <v>0</v>
      </c>
      <c r="Q419" s="74">
        <v>0</v>
      </c>
      <c r="R419" s="74">
        <v>0</v>
      </c>
      <c r="S419" s="40">
        <f t="shared" si="12"/>
        <v>1537.47</v>
      </c>
      <c r="T419" s="40">
        <f t="shared" si="13"/>
        <v>0</v>
      </c>
    </row>
    <row r="420" spans="1:20" s="24" customFormat="1" ht="15">
      <c r="A420" s="72">
        <v>1</v>
      </c>
      <c r="B420" s="72">
        <v>3232</v>
      </c>
      <c r="C420" s="72" t="s">
        <v>365</v>
      </c>
      <c r="D420" s="73">
        <v>42737</v>
      </c>
      <c r="E420" s="72" t="s">
        <v>514</v>
      </c>
      <c r="F420" s="72">
        <v>2020</v>
      </c>
      <c r="G420" s="74">
        <v>1537.47</v>
      </c>
      <c r="H420" s="74">
        <v>0</v>
      </c>
      <c r="I420" s="74" t="s">
        <v>516</v>
      </c>
      <c r="J420" s="74">
        <v>0</v>
      </c>
      <c r="K420" s="74">
        <v>0</v>
      </c>
      <c r="L420" s="74">
        <v>0</v>
      </c>
      <c r="M420" s="74">
        <v>0</v>
      </c>
      <c r="N420" s="74">
        <v>0</v>
      </c>
      <c r="O420" s="74">
        <v>0</v>
      </c>
      <c r="P420" s="74">
        <v>0</v>
      </c>
      <c r="Q420" s="74">
        <v>0</v>
      </c>
      <c r="R420" s="74">
        <v>0</v>
      </c>
      <c r="S420" s="40">
        <f t="shared" si="12"/>
        <v>1537.47</v>
      </c>
      <c r="T420" s="40">
        <f t="shared" si="13"/>
        <v>0</v>
      </c>
    </row>
    <row r="421" spans="1:20" s="24" customFormat="1" ht="15">
      <c r="A421" s="72">
        <v>1</v>
      </c>
      <c r="B421" s="72">
        <v>3233</v>
      </c>
      <c r="C421" s="72" t="s">
        <v>366</v>
      </c>
      <c r="D421" s="73">
        <v>42737</v>
      </c>
      <c r="E421" s="72" t="s">
        <v>514</v>
      </c>
      <c r="F421" s="72">
        <v>2014</v>
      </c>
      <c r="G421" s="74">
        <v>1537.47</v>
      </c>
      <c r="H421" s="74">
        <v>0</v>
      </c>
      <c r="I421" s="74" t="s">
        <v>516</v>
      </c>
      <c r="J421" s="74">
        <v>0</v>
      </c>
      <c r="K421" s="74">
        <v>0</v>
      </c>
      <c r="L421" s="74">
        <v>0</v>
      </c>
      <c r="M421" s="74">
        <v>0</v>
      </c>
      <c r="N421" s="74">
        <v>0</v>
      </c>
      <c r="O421" s="74">
        <v>0</v>
      </c>
      <c r="P421" s="74">
        <v>0</v>
      </c>
      <c r="Q421" s="74">
        <v>0</v>
      </c>
      <c r="R421" s="74">
        <v>0</v>
      </c>
      <c r="S421" s="40">
        <f t="shared" si="12"/>
        <v>1537.47</v>
      </c>
      <c r="T421" s="40">
        <f t="shared" si="13"/>
        <v>0</v>
      </c>
    </row>
    <row r="422" spans="1:20" s="24" customFormat="1" ht="15">
      <c r="A422" s="72">
        <v>1</v>
      </c>
      <c r="B422" s="72">
        <v>3234</v>
      </c>
      <c r="C422" s="72" t="s">
        <v>367</v>
      </c>
      <c r="D422" s="73">
        <v>42737</v>
      </c>
      <c r="E422" s="72" t="s">
        <v>514</v>
      </c>
      <c r="F422" s="72">
        <v>2027</v>
      </c>
      <c r="G422" s="74">
        <v>2675.02</v>
      </c>
      <c r="H422" s="74">
        <v>0</v>
      </c>
      <c r="I422" s="74" t="s">
        <v>516</v>
      </c>
      <c r="J422" s="74">
        <v>1993.92</v>
      </c>
      <c r="K422" s="74">
        <v>0</v>
      </c>
      <c r="L422" s="74">
        <v>0</v>
      </c>
      <c r="M422" s="74">
        <v>0</v>
      </c>
      <c r="N422" s="74">
        <v>0</v>
      </c>
      <c r="O422" s="74">
        <v>0</v>
      </c>
      <c r="P422" s="74">
        <v>0</v>
      </c>
      <c r="Q422" s="74">
        <v>0</v>
      </c>
      <c r="R422" s="74">
        <v>0</v>
      </c>
      <c r="S422" s="40">
        <f t="shared" si="12"/>
        <v>2675.02</v>
      </c>
      <c r="T422" s="40">
        <f t="shared" si="13"/>
        <v>1993.92</v>
      </c>
    </row>
    <row r="423" spans="1:20" s="24" customFormat="1" ht="15">
      <c r="A423" s="72">
        <v>1</v>
      </c>
      <c r="B423" s="72">
        <v>3237</v>
      </c>
      <c r="C423" s="72" t="s">
        <v>368</v>
      </c>
      <c r="D423" s="73">
        <v>42751</v>
      </c>
      <c r="E423" s="72" t="s">
        <v>514</v>
      </c>
      <c r="F423" s="72">
        <v>2016</v>
      </c>
      <c r="G423" s="74">
        <v>1537.47</v>
      </c>
      <c r="H423" s="74">
        <v>0</v>
      </c>
      <c r="I423" s="74" t="s">
        <v>516</v>
      </c>
      <c r="J423" s="74">
        <v>0</v>
      </c>
      <c r="K423" s="74">
        <v>0</v>
      </c>
      <c r="L423" s="74">
        <v>0</v>
      </c>
      <c r="M423" s="74">
        <v>0</v>
      </c>
      <c r="N423" s="74">
        <v>0</v>
      </c>
      <c r="O423" s="74">
        <v>0</v>
      </c>
      <c r="P423" s="74">
        <v>0</v>
      </c>
      <c r="Q423" s="74">
        <v>0</v>
      </c>
      <c r="R423" s="74">
        <v>0</v>
      </c>
      <c r="S423" s="40">
        <f t="shared" si="12"/>
        <v>1537.47</v>
      </c>
      <c r="T423" s="40">
        <f t="shared" si="13"/>
        <v>0</v>
      </c>
    </row>
    <row r="424" spans="1:20" s="24" customFormat="1" ht="15">
      <c r="A424" s="72">
        <v>1</v>
      </c>
      <c r="B424" s="72">
        <v>3241</v>
      </c>
      <c r="C424" s="72" t="s">
        <v>369</v>
      </c>
      <c r="D424" s="73">
        <v>42814</v>
      </c>
      <c r="E424" s="72" t="s">
        <v>514</v>
      </c>
      <c r="F424" s="72">
        <v>2020</v>
      </c>
      <c r="G424" s="74">
        <v>1537.47</v>
      </c>
      <c r="H424" s="74">
        <v>0</v>
      </c>
      <c r="I424" s="74" t="s">
        <v>516</v>
      </c>
      <c r="J424" s="74">
        <v>0</v>
      </c>
      <c r="K424" s="74">
        <v>0</v>
      </c>
      <c r="L424" s="74">
        <v>0</v>
      </c>
      <c r="M424" s="74">
        <v>0</v>
      </c>
      <c r="N424" s="74">
        <v>0</v>
      </c>
      <c r="O424" s="74">
        <v>0</v>
      </c>
      <c r="P424" s="74">
        <v>0</v>
      </c>
      <c r="Q424" s="74">
        <v>0</v>
      </c>
      <c r="R424" s="74">
        <v>0</v>
      </c>
      <c r="S424" s="40">
        <f t="shared" si="12"/>
        <v>1537.47</v>
      </c>
      <c r="T424" s="40">
        <f t="shared" si="13"/>
        <v>0</v>
      </c>
    </row>
    <row r="425" spans="1:20" s="24" customFormat="1" ht="15">
      <c r="A425" s="72">
        <v>1</v>
      </c>
      <c r="B425" s="72">
        <v>3242</v>
      </c>
      <c r="C425" s="72" t="s">
        <v>370</v>
      </c>
      <c r="D425" s="73">
        <v>42814</v>
      </c>
      <c r="E425" s="72" t="s">
        <v>514</v>
      </c>
      <c r="F425" s="72">
        <v>2020</v>
      </c>
      <c r="G425" s="74">
        <v>1537.47</v>
      </c>
      <c r="H425" s="74">
        <v>0</v>
      </c>
      <c r="I425" s="74" t="s">
        <v>516</v>
      </c>
      <c r="J425" s="74">
        <v>0</v>
      </c>
      <c r="K425" s="74">
        <v>0</v>
      </c>
      <c r="L425" s="74">
        <v>0</v>
      </c>
      <c r="M425" s="74">
        <v>0</v>
      </c>
      <c r="N425" s="74">
        <v>0</v>
      </c>
      <c r="O425" s="74">
        <v>0</v>
      </c>
      <c r="P425" s="74">
        <v>0</v>
      </c>
      <c r="Q425" s="74">
        <v>0</v>
      </c>
      <c r="R425" s="74">
        <v>0</v>
      </c>
      <c r="S425" s="40">
        <f t="shared" si="12"/>
        <v>1537.47</v>
      </c>
      <c r="T425" s="40">
        <f t="shared" si="13"/>
        <v>0</v>
      </c>
    </row>
    <row r="426" spans="1:20" s="24" customFormat="1" ht="15">
      <c r="A426" s="72">
        <v>1</v>
      </c>
      <c r="B426" s="72">
        <v>3281</v>
      </c>
      <c r="C426" s="72" t="s">
        <v>382</v>
      </c>
      <c r="D426" s="73">
        <v>42870</v>
      </c>
      <c r="E426" s="72" t="s">
        <v>514</v>
      </c>
      <c r="F426" s="72">
        <v>2014</v>
      </c>
      <c r="G426" s="74">
        <v>1537.47</v>
      </c>
      <c r="H426" s="74">
        <v>0</v>
      </c>
      <c r="I426" s="74" t="s">
        <v>516</v>
      </c>
      <c r="J426" s="74">
        <v>0</v>
      </c>
      <c r="K426" s="74">
        <v>0</v>
      </c>
      <c r="L426" s="74">
        <v>0</v>
      </c>
      <c r="M426" s="74">
        <v>0</v>
      </c>
      <c r="N426" s="74">
        <v>0</v>
      </c>
      <c r="O426" s="74">
        <v>0</v>
      </c>
      <c r="P426" s="74">
        <v>0</v>
      </c>
      <c r="Q426" s="74">
        <v>0</v>
      </c>
      <c r="R426" s="74">
        <v>0</v>
      </c>
      <c r="S426" s="40">
        <f t="shared" si="12"/>
        <v>1537.47</v>
      </c>
      <c r="T426" s="40">
        <f t="shared" si="13"/>
        <v>0</v>
      </c>
    </row>
    <row r="427" spans="1:20" s="24" customFormat="1" ht="15">
      <c r="A427" s="72">
        <v>1</v>
      </c>
      <c r="B427" s="72">
        <v>3317</v>
      </c>
      <c r="C427" s="72" t="s">
        <v>390</v>
      </c>
      <c r="D427" s="73">
        <v>42948</v>
      </c>
      <c r="E427" s="72" t="s">
        <v>514</v>
      </c>
      <c r="F427" s="72">
        <v>2008</v>
      </c>
      <c r="G427" s="74">
        <v>1537.49</v>
      </c>
      <c r="H427" s="74">
        <v>0</v>
      </c>
      <c r="I427" s="74" t="s">
        <v>516</v>
      </c>
      <c r="J427" s="74">
        <v>0</v>
      </c>
      <c r="K427" s="74">
        <v>0</v>
      </c>
      <c r="L427" s="74">
        <v>0</v>
      </c>
      <c r="M427" s="74">
        <v>0</v>
      </c>
      <c r="N427" s="74">
        <v>0</v>
      </c>
      <c r="O427" s="74">
        <v>0</v>
      </c>
      <c r="P427" s="74">
        <v>0</v>
      </c>
      <c r="Q427" s="74">
        <v>0</v>
      </c>
      <c r="R427" s="74">
        <v>0</v>
      </c>
      <c r="S427" s="40">
        <f t="shared" si="12"/>
        <v>1537.49</v>
      </c>
      <c r="T427" s="40">
        <f t="shared" si="13"/>
        <v>0</v>
      </c>
    </row>
    <row r="428" spans="1:20" s="24" customFormat="1" ht="15">
      <c r="A428" s="72">
        <v>1</v>
      </c>
      <c r="B428" s="72">
        <v>3322</v>
      </c>
      <c r="C428" s="72" t="s">
        <v>392</v>
      </c>
      <c r="D428" s="73">
        <v>42997</v>
      </c>
      <c r="E428" s="72" t="s">
        <v>514</v>
      </c>
      <c r="F428" s="72">
        <v>1074</v>
      </c>
      <c r="G428" s="74">
        <v>1537.49</v>
      </c>
      <c r="H428" s="74">
        <v>0</v>
      </c>
      <c r="I428" s="74" t="s">
        <v>516</v>
      </c>
      <c r="J428" s="74">
        <v>0</v>
      </c>
      <c r="K428" s="74">
        <v>0</v>
      </c>
      <c r="L428" s="74">
        <v>0</v>
      </c>
      <c r="M428" s="74">
        <v>0</v>
      </c>
      <c r="N428" s="74">
        <v>0</v>
      </c>
      <c r="O428" s="74">
        <v>0</v>
      </c>
      <c r="P428" s="74">
        <v>0</v>
      </c>
      <c r="Q428" s="74">
        <v>0</v>
      </c>
      <c r="R428" s="74">
        <v>0</v>
      </c>
      <c r="S428" s="40">
        <f t="shared" si="12"/>
        <v>1537.49</v>
      </c>
      <c r="T428" s="40">
        <f t="shared" si="13"/>
        <v>0</v>
      </c>
    </row>
    <row r="429" spans="1:20" s="24" customFormat="1" ht="15">
      <c r="A429" s="72">
        <v>1</v>
      </c>
      <c r="B429" s="72">
        <v>3333</v>
      </c>
      <c r="C429" s="72" t="s">
        <v>398</v>
      </c>
      <c r="D429" s="73">
        <v>43192</v>
      </c>
      <c r="E429" s="72" t="s">
        <v>514</v>
      </c>
      <c r="F429" s="72">
        <v>2003</v>
      </c>
      <c r="G429" s="74">
        <v>1152.1300000000001</v>
      </c>
      <c r="H429" s="74">
        <v>0</v>
      </c>
      <c r="I429" s="74" t="s">
        <v>516</v>
      </c>
      <c r="J429" s="74">
        <v>0</v>
      </c>
      <c r="K429" s="74">
        <v>0</v>
      </c>
      <c r="L429" s="74">
        <v>0</v>
      </c>
      <c r="M429" s="74">
        <v>0</v>
      </c>
      <c r="N429" s="74">
        <v>0</v>
      </c>
      <c r="O429" s="74">
        <v>0</v>
      </c>
      <c r="P429" s="74">
        <v>0</v>
      </c>
      <c r="Q429" s="74">
        <v>0</v>
      </c>
      <c r="R429" s="74">
        <v>0</v>
      </c>
      <c r="S429" s="40">
        <f t="shared" si="12"/>
        <v>1152.1300000000001</v>
      </c>
      <c r="T429" s="40">
        <f t="shared" si="13"/>
        <v>0</v>
      </c>
    </row>
    <row r="430" spans="1:20" s="24" customFormat="1" ht="15">
      <c r="A430" s="72">
        <v>1</v>
      </c>
      <c r="B430" s="72">
        <v>3336</v>
      </c>
      <c r="C430" s="72" t="s">
        <v>399</v>
      </c>
      <c r="D430" s="73">
        <v>43255</v>
      </c>
      <c r="E430" s="72" t="s">
        <v>514</v>
      </c>
      <c r="F430" s="72">
        <v>2003</v>
      </c>
      <c r="G430" s="74">
        <v>1152.1300000000001</v>
      </c>
      <c r="H430" s="74">
        <v>0</v>
      </c>
      <c r="I430" s="74" t="s">
        <v>516</v>
      </c>
      <c r="J430" s="74">
        <v>0</v>
      </c>
      <c r="K430" s="74">
        <v>0</v>
      </c>
      <c r="L430" s="74">
        <v>0</v>
      </c>
      <c r="M430" s="74">
        <v>0</v>
      </c>
      <c r="N430" s="74">
        <v>0</v>
      </c>
      <c r="O430" s="74">
        <v>0</v>
      </c>
      <c r="P430" s="74">
        <v>0</v>
      </c>
      <c r="Q430" s="74">
        <v>0</v>
      </c>
      <c r="R430" s="74">
        <v>0</v>
      </c>
      <c r="S430" s="40">
        <f t="shared" si="12"/>
        <v>1152.1300000000001</v>
      </c>
      <c r="T430" s="40">
        <f t="shared" si="13"/>
        <v>0</v>
      </c>
    </row>
    <row r="431" spans="1:20" s="24" customFormat="1" ht="15">
      <c r="A431" s="72">
        <v>1</v>
      </c>
      <c r="B431" s="72">
        <v>3339</v>
      </c>
      <c r="C431" s="72" t="s">
        <v>401</v>
      </c>
      <c r="D431" s="73">
        <v>43271</v>
      </c>
      <c r="E431" s="72" t="s">
        <v>514</v>
      </c>
      <c r="F431" s="72">
        <v>1164</v>
      </c>
      <c r="G431" s="74">
        <v>2675.02</v>
      </c>
      <c r="H431" s="74">
        <v>0</v>
      </c>
      <c r="I431" s="74" t="s">
        <v>516</v>
      </c>
      <c r="J431" s="74">
        <v>0</v>
      </c>
      <c r="K431" s="74">
        <v>0</v>
      </c>
      <c r="L431" s="74">
        <v>0</v>
      </c>
      <c r="M431" s="74">
        <v>0</v>
      </c>
      <c r="N431" s="74">
        <v>0</v>
      </c>
      <c r="O431" s="74">
        <v>0</v>
      </c>
      <c r="P431" s="74">
        <v>0</v>
      </c>
      <c r="Q431" s="74">
        <v>0</v>
      </c>
      <c r="R431" s="74">
        <v>0</v>
      </c>
      <c r="S431" s="40">
        <f t="shared" si="12"/>
        <v>2675.02</v>
      </c>
      <c r="T431" s="40">
        <f t="shared" si="13"/>
        <v>0</v>
      </c>
    </row>
    <row r="432" spans="1:20" s="24" customFormat="1" ht="15">
      <c r="A432" s="72">
        <v>1</v>
      </c>
      <c r="B432" s="72">
        <v>3344</v>
      </c>
      <c r="C432" s="72" t="s">
        <v>405</v>
      </c>
      <c r="D432" s="73">
        <v>43346</v>
      </c>
      <c r="E432" s="72" t="s">
        <v>514</v>
      </c>
      <c r="F432" s="72">
        <v>2003</v>
      </c>
      <c r="G432" s="74">
        <v>1048.8800000000001</v>
      </c>
      <c r="H432" s="74">
        <v>0</v>
      </c>
      <c r="I432" s="74" t="s">
        <v>516</v>
      </c>
      <c r="J432" s="74">
        <v>0</v>
      </c>
      <c r="K432" s="74">
        <v>0</v>
      </c>
      <c r="L432" s="74">
        <v>0</v>
      </c>
      <c r="M432" s="74">
        <v>0</v>
      </c>
      <c r="N432" s="74">
        <v>0</v>
      </c>
      <c r="O432" s="74">
        <v>0</v>
      </c>
      <c r="P432" s="74">
        <v>0</v>
      </c>
      <c r="Q432" s="74">
        <v>0</v>
      </c>
      <c r="R432" s="74">
        <v>0</v>
      </c>
      <c r="S432" s="40">
        <f t="shared" si="12"/>
        <v>1048.8800000000001</v>
      </c>
      <c r="T432" s="40">
        <f t="shared" si="13"/>
        <v>0</v>
      </c>
    </row>
    <row r="433" spans="1:20" s="24" customFormat="1" ht="15">
      <c r="A433" s="72">
        <v>1</v>
      </c>
      <c r="B433" s="72">
        <v>3345</v>
      </c>
      <c r="C433" s="72" t="s">
        <v>406</v>
      </c>
      <c r="D433" s="73">
        <v>43346</v>
      </c>
      <c r="E433" s="72" t="s">
        <v>514</v>
      </c>
      <c r="F433" s="72">
        <v>2042</v>
      </c>
      <c r="G433" s="74">
        <v>1152.1300000000001</v>
      </c>
      <c r="H433" s="74">
        <v>0</v>
      </c>
      <c r="I433" s="74" t="s">
        <v>516</v>
      </c>
      <c r="J433" s="74">
        <v>0</v>
      </c>
      <c r="K433" s="74">
        <v>0</v>
      </c>
      <c r="L433" s="74">
        <v>0</v>
      </c>
      <c r="M433" s="74">
        <v>0</v>
      </c>
      <c r="N433" s="74">
        <v>0</v>
      </c>
      <c r="O433" s="74">
        <v>0</v>
      </c>
      <c r="P433" s="74">
        <v>0</v>
      </c>
      <c r="Q433" s="74">
        <v>0</v>
      </c>
      <c r="R433" s="74">
        <v>0</v>
      </c>
      <c r="S433" s="40">
        <f t="shared" si="12"/>
        <v>1152.1300000000001</v>
      </c>
      <c r="T433" s="40">
        <f t="shared" si="13"/>
        <v>0</v>
      </c>
    </row>
    <row r="434" spans="1:20" s="24" customFormat="1" ht="15">
      <c r="A434" s="72">
        <v>1</v>
      </c>
      <c r="B434" s="72">
        <v>3346</v>
      </c>
      <c r="C434" s="72" t="s">
        <v>407</v>
      </c>
      <c r="D434" s="73">
        <v>43346</v>
      </c>
      <c r="E434" s="72" t="s">
        <v>514</v>
      </c>
      <c r="F434" s="72">
        <v>2003</v>
      </c>
      <c r="G434" s="74">
        <v>1048.8800000000001</v>
      </c>
      <c r="H434" s="74">
        <v>0</v>
      </c>
      <c r="I434" s="74" t="s">
        <v>516</v>
      </c>
      <c r="J434" s="74">
        <v>0</v>
      </c>
      <c r="K434" s="74">
        <v>0</v>
      </c>
      <c r="L434" s="74">
        <v>0</v>
      </c>
      <c r="M434" s="74">
        <v>0</v>
      </c>
      <c r="N434" s="74">
        <v>0</v>
      </c>
      <c r="O434" s="74">
        <v>0</v>
      </c>
      <c r="P434" s="74">
        <v>0</v>
      </c>
      <c r="Q434" s="74">
        <v>0</v>
      </c>
      <c r="R434" s="74">
        <v>0</v>
      </c>
      <c r="S434" s="40">
        <f t="shared" si="12"/>
        <v>1048.8800000000001</v>
      </c>
      <c r="T434" s="40">
        <f t="shared" si="13"/>
        <v>0</v>
      </c>
    </row>
    <row r="435" spans="1:20" s="24" customFormat="1" ht="15">
      <c r="A435" s="72">
        <v>1</v>
      </c>
      <c r="B435" s="72">
        <v>3348</v>
      </c>
      <c r="C435" s="72" t="s">
        <v>408</v>
      </c>
      <c r="D435" s="73">
        <v>43346</v>
      </c>
      <c r="E435" s="72" t="s">
        <v>514</v>
      </c>
      <c r="F435" s="72">
        <v>2042</v>
      </c>
      <c r="G435" s="74">
        <v>1152.1300000000001</v>
      </c>
      <c r="H435" s="74">
        <v>0</v>
      </c>
      <c r="I435" s="74" t="s">
        <v>516</v>
      </c>
      <c r="J435" s="74">
        <v>0</v>
      </c>
      <c r="K435" s="74">
        <v>0</v>
      </c>
      <c r="L435" s="74">
        <v>0</v>
      </c>
      <c r="M435" s="74">
        <v>0</v>
      </c>
      <c r="N435" s="74">
        <v>0</v>
      </c>
      <c r="O435" s="74">
        <v>0</v>
      </c>
      <c r="P435" s="74">
        <v>0</v>
      </c>
      <c r="Q435" s="74">
        <v>0</v>
      </c>
      <c r="R435" s="74">
        <v>0</v>
      </c>
      <c r="S435" s="40">
        <f t="shared" si="12"/>
        <v>1152.1300000000001</v>
      </c>
      <c r="T435" s="40">
        <f t="shared" si="13"/>
        <v>0</v>
      </c>
    </row>
    <row r="436" spans="1:20" s="24" customFormat="1" ht="15">
      <c r="A436" s="72">
        <v>1</v>
      </c>
      <c r="B436" s="72">
        <v>3349</v>
      </c>
      <c r="C436" s="72" t="s">
        <v>409</v>
      </c>
      <c r="D436" s="73">
        <v>43346</v>
      </c>
      <c r="E436" s="72" t="s">
        <v>514</v>
      </c>
      <c r="F436" s="72">
        <v>2003</v>
      </c>
      <c r="G436" s="74">
        <v>1048.8800000000001</v>
      </c>
      <c r="H436" s="74">
        <v>0</v>
      </c>
      <c r="I436" s="74" t="s">
        <v>516</v>
      </c>
      <c r="J436" s="74">
        <v>0</v>
      </c>
      <c r="K436" s="74">
        <v>0</v>
      </c>
      <c r="L436" s="74">
        <v>0</v>
      </c>
      <c r="M436" s="74">
        <v>0</v>
      </c>
      <c r="N436" s="74">
        <v>0</v>
      </c>
      <c r="O436" s="74">
        <v>0</v>
      </c>
      <c r="P436" s="74">
        <v>0</v>
      </c>
      <c r="Q436" s="74">
        <v>0</v>
      </c>
      <c r="R436" s="74">
        <v>0</v>
      </c>
      <c r="S436" s="40">
        <f t="shared" si="12"/>
        <v>1048.8800000000001</v>
      </c>
      <c r="T436" s="40">
        <f t="shared" si="13"/>
        <v>0</v>
      </c>
    </row>
    <row r="437" spans="1:20" s="24" customFormat="1" ht="15">
      <c r="A437" s="72">
        <v>1</v>
      </c>
      <c r="B437" s="72">
        <v>3351</v>
      </c>
      <c r="C437" s="72" t="s">
        <v>410</v>
      </c>
      <c r="D437" s="73">
        <v>43346</v>
      </c>
      <c r="E437" s="72" t="s">
        <v>514</v>
      </c>
      <c r="F437" s="72">
        <v>2003</v>
      </c>
      <c r="G437" s="74">
        <v>1048.8800000000001</v>
      </c>
      <c r="H437" s="74">
        <v>0</v>
      </c>
      <c r="I437" s="74" t="s">
        <v>516</v>
      </c>
      <c r="J437" s="74">
        <v>0</v>
      </c>
      <c r="K437" s="74">
        <v>0</v>
      </c>
      <c r="L437" s="74">
        <v>0</v>
      </c>
      <c r="M437" s="74">
        <v>0</v>
      </c>
      <c r="N437" s="74">
        <v>0</v>
      </c>
      <c r="O437" s="74">
        <v>0</v>
      </c>
      <c r="P437" s="74">
        <v>0</v>
      </c>
      <c r="Q437" s="74">
        <v>0</v>
      </c>
      <c r="R437" s="74">
        <v>0</v>
      </c>
      <c r="S437" s="40">
        <f t="shared" si="12"/>
        <v>1048.8800000000001</v>
      </c>
      <c r="T437" s="40">
        <f t="shared" si="13"/>
        <v>0</v>
      </c>
    </row>
    <row r="438" spans="1:20" s="24" customFormat="1" ht="15">
      <c r="A438" s="72">
        <v>1</v>
      </c>
      <c r="B438" s="72">
        <v>3352</v>
      </c>
      <c r="C438" s="72" t="s">
        <v>411</v>
      </c>
      <c r="D438" s="73">
        <v>43346</v>
      </c>
      <c r="E438" s="72" t="s">
        <v>514</v>
      </c>
      <c r="F438" s="72">
        <v>1140</v>
      </c>
      <c r="G438" s="74">
        <v>1537.48</v>
      </c>
      <c r="H438" s="74">
        <v>0</v>
      </c>
      <c r="I438" s="74" t="s">
        <v>516</v>
      </c>
      <c r="J438" s="74">
        <v>0</v>
      </c>
      <c r="K438" s="74">
        <v>0</v>
      </c>
      <c r="L438" s="74">
        <v>0</v>
      </c>
      <c r="M438" s="74">
        <v>0</v>
      </c>
      <c r="N438" s="74">
        <v>0</v>
      </c>
      <c r="O438" s="74">
        <v>0</v>
      </c>
      <c r="P438" s="74">
        <v>0</v>
      </c>
      <c r="Q438" s="74">
        <v>0</v>
      </c>
      <c r="R438" s="74">
        <v>0</v>
      </c>
      <c r="S438" s="40">
        <f t="shared" si="12"/>
        <v>1537.48</v>
      </c>
      <c r="T438" s="40">
        <f t="shared" si="13"/>
        <v>0</v>
      </c>
    </row>
    <row r="439" spans="1:20" s="24" customFormat="1" ht="15">
      <c r="A439" s="72">
        <v>1</v>
      </c>
      <c r="B439" s="72">
        <v>3353</v>
      </c>
      <c r="C439" s="72" t="s">
        <v>412</v>
      </c>
      <c r="D439" s="73">
        <v>43346</v>
      </c>
      <c r="E439" s="72" t="s">
        <v>514</v>
      </c>
      <c r="F439" s="72">
        <v>2003</v>
      </c>
      <c r="G439" s="74">
        <v>1152.1300000000001</v>
      </c>
      <c r="H439" s="74">
        <v>0</v>
      </c>
      <c r="I439" s="74" t="s">
        <v>516</v>
      </c>
      <c r="J439" s="74">
        <v>0</v>
      </c>
      <c r="K439" s="74">
        <v>0</v>
      </c>
      <c r="L439" s="74">
        <v>0</v>
      </c>
      <c r="M439" s="74">
        <v>0</v>
      </c>
      <c r="N439" s="74">
        <v>0</v>
      </c>
      <c r="O439" s="74">
        <v>0</v>
      </c>
      <c r="P439" s="74">
        <v>0</v>
      </c>
      <c r="Q439" s="74">
        <v>0</v>
      </c>
      <c r="R439" s="74">
        <v>0</v>
      </c>
      <c r="S439" s="40">
        <f t="shared" si="12"/>
        <v>1152.1300000000001</v>
      </c>
      <c r="T439" s="40">
        <f t="shared" si="13"/>
        <v>0</v>
      </c>
    </row>
    <row r="440" spans="1:20" s="24" customFormat="1" ht="15">
      <c r="A440" s="72">
        <v>1</v>
      </c>
      <c r="B440" s="72">
        <v>3354</v>
      </c>
      <c r="C440" s="72" t="s">
        <v>413</v>
      </c>
      <c r="D440" s="73">
        <v>43362</v>
      </c>
      <c r="E440" s="72" t="s">
        <v>514</v>
      </c>
      <c r="F440" s="72">
        <v>2003</v>
      </c>
      <c r="G440" s="74">
        <v>1048.8800000000001</v>
      </c>
      <c r="H440" s="74">
        <v>0</v>
      </c>
      <c r="I440" s="74" t="s">
        <v>516</v>
      </c>
      <c r="J440" s="74">
        <v>0</v>
      </c>
      <c r="K440" s="74">
        <v>0</v>
      </c>
      <c r="L440" s="74">
        <v>0</v>
      </c>
      <c r="M440" s="74">
        <v>0</v>
      </c>
      <c r="N440" s="74">
        <v>0</v>
      </c>
      <c r="O440" s="74">
        <v>0</v>
      </c>
      <c r="P440" s="74">
        <v>0</v>
      </c>
      <c r="Q440" s="74">
        <v>0</v>
      </c>
      <c r="R440" s="74">
        <v>0</v>
      </c>
      <c r="S440" s="40">
        <f t="shared" si="12"/>
        <v>1048.8800000000001</v>
      </c>
      <c r="T440" s="40">
        <f t="shared" si="13"/>
        <v>0</v>
      </c>
    </row>
    <row r="441" spans="1:20" s="24" customFormat="1" ht="15">
      <c r="A441" s="72">
        <v>1</v>
      </c>
      <c r="B441" s="72">
        <v>3355</v>
      </c>
      <c r="C441" s="72" t="s">
        <v>414</v>
      </c>
      <c r="D441" s="73">
        <v>43362</v>
      </c>
      <c r="E441" s="72" t="s">
        <v>514</v>
      </c>
      <c r="F441" s="72">
        <v>2042</v>
      </c>
      <c r="G441" s="74">
        <v>1152.1300000000001</v>
      </c>
      <c r="H441" s="74">
        <v>0</v>
      </c>
      <c r="I441" s="74" t="s">
        <v>516</v>
      </c>
      <c r="J441" s="74">
        <v>0</v>
      </c>
      <c r="K441" s="74">
        <v>0</v>
      </c>
      <c r="L441" s="74">
        <v>0</v>
      </c>
      <c r="M441" s="74">
        <v>0</v>
      </c>
      <c r="N441" s="74">
        <v>0</v>
      </c>
      <c r="O441" s="74">
        <v>0</v>
      </c>
      <c r="P441" s="74">
        <v>0</v>
      </c>
      <c r="Q441" s="74">
        <v>0</v>
      </c>
      <c r="R441" s="74">
        <v>0</v>
      </c>
      <c r="S441" s="40">
        <f t="shared" si="12"/>
        <v>1152.1300000000001</v>
      </c>
      <c r="T441" s="40">
        <f t="shared" si="13"/>
        <v>0</v>
      </c>
    </row>
    <row r="442" spans="1:20" s="24" customFormat="1" ht="15">
      <c r="A442" s="72">
        <v>1</v>
      </c>
      <c r="B442" s="72">
        <v>3356</v>
      </c>
      <c r="C442" s="72" t="s">
        <v>415</v>
      </c>
      <c r="D442" s="73">
        <v>43362</v>
      </c>
      <c r="E442" s="72" t="s">
        <v>514</v>
      </c>
      <c r="F442" s="72">
        <v>2003</v>
      </c>
      <c r="G442" s="74">
        <v>1048.8800000000001</v>
      </c>
      <c r="H442" s="74">
        <v>0</v>
      </c>
      <c r="I442" s="74" t="s">
        <v>516</v>
      </c>
      <c r="J442" s="74">
        <v>0</v>
      </c>
      <c r="K442" s="74">
        <v>0</v>
      </c>
      <c r="L442" s="74">
        <v>0</v>
      </c>
      <c r="M442" s="74">
        <v>0</v>
      </c>
      <c r="N442" s="74">
        <v>0</v>
      </c>
      <c r="O442" s="74">
        <v>0</v>
      </c>
      <c r="P442" s="74">
        <v>0</v>
      </c>
      <c r="Q442" s="74">
        <v>0</v>
      </c>
      <c r="R442" s="74">
        <v>0</v>
      </c>
      <c r="S442" s="40">
        <f t="shared" si="12"/>
        <v>1048.8800000000001</v>
      </c>
      <c r="T442" s="40">
        <f t="shared" si="13"/>
        <v>0</v>
      </c>
    </row>
    <row r="443" spans="1:20" s="24" customFormat="1" ht="15">
      <c r="A443" s="72">
        <v>1</v>
      </c>
      <c r="B443" s="72">
        <v>3364</v>
      </c>
      <c r="C443" s="72" t="s">
        <v>420</v>
      </c>
      <c r="D443" s="73">
        <v>43699</v>
      </c>
      <c r="E443" s="72" t="s">
        <v>514</v>
      </c>
      <c r="F443" s="72">
        <v>2003</v>
      </c>
      <c r="G443" s="74">
        <v>1048.8800000000001</v>
      </c>
      <c r="H443" s="74">
        <v>0</v>
      </c>
      <c r="I443" s="74" t="s">
        <v>516</v>
      </c>
      <c r="J443" s="74">
        <v>0</v>
      </c>
      <c r="K443" s="74">
        <v>0</v>
      </c>
      <c r="L443" s="74">
        <v>0</v>
      </c>
      <c r="M443" s="74">
        <v>0</v>
      </c>
      <c r="N443" s="74">
        <v>0</v>
      </c>
      <c r="O443" s="74">
        <v>0</v>
      </c>
      <c r="P443" s="74">
        <v>0</v>
      </c>
      <c r="Q443" s="74">
        <v>0</v>
      </c>
      <c r="R443" s="74">
        <v>0</v>
      </c>
      <c r="S443" s="40">
        <f t="shared" si="12"/>
        <v>1048.8800000000001</v>
      </c>
      <c r="T443" s="40">
        <f t="shared" si="13"/>
        <v>0</v>
      </c>
    </row>
    <row r="444" spans="1:20" s="24" customFormat="1" ht="15">
      <c r="A444" s="72">
        <v>1</v>
      </c>
      <c r="B444" s="72">
        <v>3376</v>
      </c>
      <c r="C444" s="72" t="s">
        <v>713</v>
      </c>
      <c r="D444" s="73">
        <v>44158</v>
      </c>
      <c r="E444" s="72" t="s">
        <v>514</v>
      </c>
      <c r="F444" s="72">
        <v>2003</v>
      </c>
      <c r="G444" s="74">
        <v>1048.8800000000001</v>
      </c>
      <c r="H444" s="74">
        <v>0</v>
      </c>
      <c r="I444" s="74" t="s">
        <v>516</v>
      </c>
      <c r="J444" s="74">
        <v>0</v>
      </c>
      <c r="K444" s="74">
        <v>0</v>
      </c>
      <c r="L444" s="74">
        <v>0</v>
      </c>
      <c r="M444" s="74">
        <v>0</v>
      </c>
      <c r="N444" s="74">
        <v>0</v>
      </c>
      <c r="O444" s="74">
        <v>0</v>
      </c>
      <c r="P444" s="74">
        <v>0</v>
      </c>
      <c r="Q444" s="74">
        <v>0</v>
      </c>
      <c r="R444" s="74">
        <v>0</v>
      </c>
      <c r="S444" s="40">
        <f t="shared" si="12"/>
        <v>1048.8800000000001</v>
      </c>
      <c r="T444" s="40">
        <f>SUM(J444:N444)+P444+R444</f>
        <v>0</v>
      </c>
    </row>
    <row r="445" spans="1:20" s="24" customFormat="1" ht="15">
      <c r="A445" s="72">
        <v>1</v>
      </c>
      <c r="B445" s="72">
        <v>2274</v>
      </c>
      <c r="C445" s="72" t="s">
        <v>130</v>
      </c>
      <c r="D445" s="73">
        <v>37883</v>
      </c>
      <c r="E445" s="72" t="s">
        <v>514</v>
      </c>
      <c r="F445" s="72">
        <v>1179</v>
      </c>
      <c r="G445" s="74">
        <v>0</v>
      </c>
      <c r="H445" s="74">
        <v>0</v>
      </c>
      <c r="I445" s="74" t="s">
        <v>515</v>
      </c>
      <c r="J445" s="74">
        <v>0</v>
      </c>
      <c r="K445" s="74">
        <v>0</v>
      </c>
      <c r="L445" s="74">
        <v>0</v>
      </c>
      <c r="M445" s="74">
        <v>0</v>
      </c>
      <c r="N445" s="74">
        <v>0</v>
      </c>
      <c r="O445" s="74">
        <v>0</v>
      </c>
      <c r="P445" s="74">
        <v>9570.82</v>
      </c>
      <c r="Q445" s="74">
        <v>0</v>
      </c>
      <c r="R445" s="74">
        <v>0</v>
      </c>
      <c r="S445" s="40">
        <f>O445+Q445</f>
        <v>0</v>
      </c>
      <c r="T445" s="40">
        <f t="shared" ref="T445:T508" si="14">SUM(J445:N445)+P445+R445</f>
        <v>9570.82</v>
      </c>
    </row>
    <row r="446" spans="1:20" s="24" customFormat="1" ht="15">
      <c r="A446" s="72">
        <v>1</v>
      </c>
      <c r="B446" s="72">
        <v>2280</v>
      </c>
      <c r="C446" s="72" t="s">
        <v>131</v>
      </c>
      <c r="D446" s="73">
        <v>38335</v>
      </c>
      <c r="E446" s="72" t="s">
        <v>514</v>
      </c>
      <c r="F446" s="72">
        <v>2051</v>
      </c>
      <c r="G446" s="74">
        <v>0</v>
      </c>
      <c r="H446" s="74">
        <v>0</v>
      </c>
      <c r="I446" s="74" t="s">
        <v>515</v>
      </c>
      <c r="J446" s="74">
        <v>0</v>
      </c>
      <c r="K446" s="74">
        <v>0</v>
      </c>
      <c r="L446" s="74">
        <v>0</v>
      </c>
      <c r="M446" s="74">
        <v>0</v>
      </c>
      <c r="N446" s="74">
        <v>0</v>
      </c>
      <c r="O446" s="74">
        <v>548.59</v>
      </c>
      <c r="P446" s="74">
        <v>2194.37</v>
      </c>
      <c r="Q446" s="74">
        <v>0</v>
      </c>
      <c r="R446" s="74">
        <v>0</v>
      </c>
      <c r="S446" s="40">
        <f t="shared" ref="S446:S508" si="15">O446+Q446</f>
        <v>548.59</v>
      </c>
      <c r="T446" s="40">
        <f t="shared" si="14"/>
        <v>2194.37</v>
      </c>
    </row>
    <row r="447" spans="1:20" s="24" customFormat="1" ht="15">
      <c r="A447" s="72">
        <v>1</v>
      </c>
      <c r="B447" s="72">
        <v>2291</v>
      </c>
      <c r="C447" s="72" t="s">
        <v>132</v>
      </c>
      <c r="D447" s="73">
        <v>38657</v>
      </c>
      <c r="E447" s="72" t="s">
        <v>514</v>
      </c>
      <c r="F447" s="72">
        <v>1235</v>
      </c>
      <c r="G447" s="74">
        <v>0</v>
      </c>
      <c r="H447" s="74">
        <v>0</v>
      </c>
      <c r="I447" s="74" t="s">
        <v>515</v>
      </c>
      <c r="J447" s="74">
        <v>0</v>
      </c>
      <c r="K447" s="74">
        <v>0</v>
      </c>
      <c r="L447" s="74">
        <v>0</v>
      </c>
      <c r="M447" s="74">
        <v>0</v>
      </c>
      <c r="N447" s="74">
        <v>0</v>
      </c>
      <c r="O447" s="74">
        <v>759.59</v>
      </c>
      <c r="P447" s="74">
        <v>3038.35</v>
      </c>
      <c r="Q447" s="74">
        <v>0</v>
      </c>
      <c r="R447" s="74">
        <v>0</v>
      </c>
      <c r="S447" s="40">
        <f t="shared" si="15"/>
        <v>759.59</v>
      </c>
      <c r="T447" s="40">
        <f t="shared" si="14"/>
        <v>3038.35</v>
      </c>
    </row>
    <row r="448" spans="1:20" s="24" customFormat="1" ht="15">
      <c r="A448" s="72">
        <v>1</v>
      </c>
      <c r="B448" s="72">
        <v>2295</v>
      </c>
      <c r="C448" s="72" t="s">
        <v>133</v>
      </c>
      <c r="D448" s="73">
        <v>38657</v>
      </c>
      <c r="E448" s="72" t="s">
        <v>514</v>
      </c>
      <c r="F448" s="72">
        <v>1235</v>
      </c>
      <c r="G448" s="74">
        <v>0</v>
      </c>
      <c r="H448" s="74">
        <v>0</v>
      </c>
      <c r="I448" s="74" t="s">
        <v>515</v>
      </c>
      <c r="J448" s="74">
        <v>0</v>
      </c>
      <c r="K448" s="74">
        <v>0</v>
      </c>
      <c r="L448" s="74">
        <v>0</v>
      </c>
      <c r="M448" s="74">
        <v>0</v>
      </c>
      <c r="N448" s="74">
        <v>0</v>
      </c>
      <c r="O448" s="74">
        <v>759.59</v>
      </c>
      <c r="P448" s="74">
        <v>3038.35</v>
      </c>
      <c r="Q448" s="74">
        <v>0</v>
      </c>
      <c r="R448" s="74">
        <v>0</v>
      </c>
      <c r="S448" s="40">
        <f t="shared" si="15"/>
        <v>759.59</v>
      </c>
      <c r="T448" s="40">
        <f t="shared" si="14"/>
        <v>3038.35</v>
      </c>
    </row>
    <row r="449" spans="1:20" s="24" customFormat="1" ht="15">
      <c r="A449" s="72">
        <v>1</v>
      </c>
      <c r="B449" s="72">
        <v>2308</v>
      </c>
      <c r="C449" s="72" t="s">
        <v>134</v>
      </c>
      <c r="D449" s="73">
        <v>38749</v>
      </c>
      <c r="E449" s="72" t="s">
        <v>514</v>
      </c>
      <c r="F449" s="72">
        <v>2048</v>
      </c>
      <c r="G449" s="74">
        <v>0</v>
      </c>
      <c r="H449" s="74">
        <v>0</v>
      </c>
      <c r="I449" s="74" t="s">
        <v>515</v>
      </c>
      <c r="J449" s="74">
        <v>0</v>
      </c>
      <c r="K449" s="74">
        <v>0</v>
      </c>
      <c r="L449" s="74">
        <v>0</v>
      </c>
      <c r="M449" s="74">
        <v>0</v>
      </c>
      <c r="N449" s="74">
        <v>0</v>
      </c>
      <c r="O449" s="74">
        <v>253.2</v>
      </c>
      <c r="P449" s="74">
        <v>1012.78</v>
      </c>
      <c r="Q449" s="74">
        <v>0</v>
      </c>
      <c r="R449" s="74">
        <v>0</v>
      </c>
      <c r="S449" s="40">
        <f t="shared" si="15"/>
        <v>253.2</v>
      </c>
      <c r="T449" s="40">
        <f t="shared" si="14"/>
        <v>1012.78</v>
      </c>
    </row>
    <row r="450" spans="1:20" s="24" customFormat="1" ht="15">
      <c r="A450" s="72">
        <v>1</v>
      </c>
      <c r="B450" s="72">
        <v>2504</v>
      </c>
      <c r="C450" s="72" t="s">
        <v>169</v>
      </c>
      <c r="D450" s="73">
        <v>39576</v>
      </c>
      <c r="E450" s="72" t="s">
        <v>514</v>
      </c>
      <c r="F450" s="72">
        <v>2048</v>
      </c>
      <c r="G450" s="74">
        <v>0</v>
      </c>
      <c r="H450" s="74">
        <v>0</v>
      </c>
      <c r="I450" s="74" t="s">
        <v>515</v>
      </c>
      <c r="J450" s="74">
        <v>0</v>
      </c>
      <c r="K450" s="74">
        <v>0</v>
      </c>
      <c r="L450" s="74">
        <v>0</v>
      </c>
      <c r="M450" s="74">
        <v>0</v>
      </c>
      <c r="N450" s="74">
        <v>0</v>
      </c>
      <c r="O450" s="74">
        <v>253.2</v>
      </c>
      <c r="P450" s="74">
        <v>1012.78</v>
      </c>
      <c r="Q450" s="74">
        <v>0</v>
      </c>
      <c r="R450" s="74">
        <v>0</v>
      </c>
      <c r="S450" s="40">
        <f t="shared" si="15"/>
        <v>253.2</v>
      </c>
      <c r="T450" s="40">
        <f t="shared" si="14"/>
        <v>1012.78</v>
      </c>
    </row>
    <row r="451" spans="1:20" s="24" customFormat="1" ht="15">
      <c r="A451" s="72">
        <v>1</v>
      </c>
      <c r="B451" s="72">
        <v>2506</v>
      </c>
      <c r="C451" s="72" t="s">
        <v>170</v>
      </c>
      <c r="D451" s="73">
        <v>39576</v>
      </c>
      <c r="E451" s="72" t="s">
        <v>514</v>
      </c>
      <c r="F451" s="72">
        <v>2048</v>
      </c>
      <c r="G451" s="74">
        <v>0</v>
      </c>
      <c r="H451" s="74">
        <v>0</v>
      </c>
      <c r="I451" s="74" t="s">
        <v>515</v>
      </c>
      <c r="J451" s="74">
        <v>0</v>
      </c>
      <c r="K451" s="74">
        <v>0</v>
      </c>
      <c r="L451" s="74">
        <v>0</v>
      </c>
      <c r="M451" s="74">
        <v>0</v>
      </c>
      <c r="N451" s="74">
        <v>0</v>
      </c>
      <c r="O451" s="74">
        <v>253.2</v>
      </c>
      <c r="P451" s="74">
        <v>1012.78</v>
      </c>
      <c r="Q451" s="74">
        <v>0</v>
      </c>
      <c r="R451" s="74">
        <v>0</v>
      </c>
      <c r="S451" s="40">
        <f t="shared" si="15"/>
        <v>253.2</v>
      </c>
      <c r="T451" s="40">
        <f t="shared" si="14"/>
        <v>1012.78</v>
      </c>
    </row>
    <row r="452" spans="1:20" s="24" customFormat="1" ht="15">
      <c r="A452" s="72">
        <v>1</v>
      </c>
      <c r="B452" s="72">
        <v>2507</v>
      </c>
      <c r="C452" s="72" t="s">
        <v>171</v>
      </c>
      <c r="D452" s="73">
        <v>39576</v>
      </c>
      <c r="E452" s="72" t="s">
        <v>514</v>
      </c>
      <c r="F452" s="72">
        <v>2048</v>
      </c>
      <c r="G452" s="74">
        <v>0</v>
      </c>
      <c r="H452" s="74">
        <v>0</v>
      </c>
      <c r="I452" s="74" t="s">
        <v>515</v>
      </c>
      <c r="J452" s="74">
        <v>0</v>
      </c>
      <c r="K452" s="74">
        <v>0</v>
      </c>
      <c r="L452" s="74">
        <v>0</v>
      </c>
      <c r="M452" s="74">
        <v>0</v>
      </c>
      <c r="N452" s="74">
        <v>0</v>
      </c>
      <c r="O452" s="74">
        <v>253.2</v>
      </c>
      <c r="P452" s="74">
        <v>1012.78</v>
      </c>
      <c r="Q452" s="74">
        <v>0</v>
      </c>
      <c r="R452" s="74">
        <v>0</v>
      </c>
      <c r="S452" s="40">
        <f t="shared" si="15"/>
        <v>253.2</v>
      </c>
      <c r="T452" s="40">
        <f t="shared" si="14"/>
        <v>1012.78</v>
      </c>
    </row>
    <row r="453" spans="1:20" s="24" customFormat="1" ht="15">
      <c r="A453" s="72">
        <v>1</v>
      </c>
      <c r="B453" s="72">
        <v>2508</v>
      </c>
      <c r="C453" s="72" t="s">
        <v>172</v>
      </c>
      <c r="D453" s="73">
        <v>39576</v>
      </c>
      <c r="E453" s="72" t="s">
        <v>514</v>
      </c>
      <c r="F453" s="72">
        <v>2048</v>
      </c>
      <c r="G453" s="74">
        <v>0</v>
      </c>
      <c r="H453" s="74">
        <v>0</v>
      </c>
      <c r="I453" s="74" t="s">
        <v>515</v>
      </c>
      <c r="J453" s="74">
        <v>0</v>
      </c>
      <c r="K453" s="74">
        <v>0</v>
      </c>
      <c r="L453" s="74">
        <v>0</v>
      </c>
      <c r="M453" s="74">
        <v>0</v>
      </c>
      <c r="N453" s="74">
        <v>0</v>
      </c>
      <c r="O453" s="74">
        <v>253.2</v>
      </c>
      <c r="P453" s="74">
        <v>1012.78</v>
      </c>
      <c r="Q453" s="74">
        <v>0</v>
      </c>
      <c r="R453" s="74">
        <v>0</v>
      </c>
      <c r="S453" s="40">
        <f t="shared" si="15"/>
        <v>253.2</v>
      </c>
      <c r="T453" s="40">
        <f t="shared" si="14"/>
        <v>1012.78</v>
      </c>
    </row>
    <row r="454" spans="1:20" s="24" customFormat="1" ht="15">
      <c r="A454" s="72">
        <v>1</v>
      </c>
      <c r="B454" s="72">
        <v>2509</v>
      </c>
      <c r="C454" s="72" t="s">
        <v>173</v>
      </c>
      <c r="D454" s="73">
        <v>39576</v>
      </c>
      <c r="E454" s="72" t="s">
        <v>514</v>
      </c>
      <c r="F454" s="72">
        <v>2048</v>
      </c>
      <c r="G454" s="74">
        <v>0</v>
      </c>
      <c r="H454" s="74">
        <v>0</v>
      </c>
      <c r="I454" s="74" t="s">
        <v>515</v>
      </c>
      <c r="J454" s="74">
        <v>0</v>
      </c>
      <c r="K454" s="74">
        <v>0</v>
      </c>
      <c r="L454" s="74">
        <v>0</v>
      </c>
      <c r="M454" s="74">
        <v>0</v>
      </c>
      <c r="N454" s="74">
        <v>0</v>
      </c>
      <c r="O454" s="74">
        <v>253.2</v>
      </c>
      <c r="P454" s="74">
        <v>1012.78</v>
      </c>
      <c r="Q454" s="74">
        <v>0</v>
      </c>
      <c r="R454" s="74">
        <v>0</v>
      </c>
      <c r="S454" s="40">
        <f t="shared" si="15"/>
        <v>253.2</v>
      </c>
      <c r="T454" s="40">
        <f t="shared" si="14"/>
        <v>1012.78</v>
      </c>
    </row>
    <row r="455" spans="1:20" s="24" customFormat="1" ht="15">
      <c r="A455" s="72">
        <v>1</v>
      </c>
      <c r="B455" s="72">
        <v>2715</v>
      </c>
      <c r="C455" s="72" t="s">
        <v>212</v>
      </c>
      <c r="D455" s="73">
        <v>39738</v>
      </c>
      <c r="E455" s="72" t="s">
        <v>514</v>
      </c>
      <c r="F455" s="72">
        <v>2048</v>
      </c>
      <c r="G455" s="74">
        <v>0</v>
      </c>
      <c r="H455" s="74">
        <v>0</v>
      </c>
      <c r="I455" s="74" t="s">
        <v>515</v>
      </c>
      <c r="J455" s="74">
        <v>0</v>
      </c>
      <c r="K455" s="74">
        <v>0</v>
      </c>
      <c r="L455" s="74">
        <v>0</v>
      </c>
      <c r="M455" s="74">
        <v>0</v>
      </c>
      <c r="N455" s="74">
        <v>0</v>
      </c>
      <c r="O455" s="74">
        <v>253.2</v>
      </c>
      <c r="P455" s="74">
        <v>1012.78</v>
      </c>
      <c r="Q455" s="74">
        <v>0</v>
      </c>
      <c r="R455" s="74">
        <v>0</v>
      </c>
      <c r="S455" s="40">
        <f t="shared" si="15"/>
        <v>253.2</v>
      </c>
      <c r="T455" s="40">
        <f t="shared" si="14"/>
        <v>1012.78</v>
      </c>
    </row>
    <row r="456" spans="1:20" s="24" customFormat="1" ht="15">
      <c r="A456" s="72">
        <v>1</v>
      </c>
      <c r="B456" s="72">
        <v>2952</v>
      </c>
      <c r="C456" s="72" t="s">
        <v>286</v>
      </c>
      <c r="D456" s="73">
        <v>41589</v>
      </c>
      <c r="E456" s="72" t="s">
        <v>514</v>
      </c>
      <c r="F456" s="72">
        <v>1235</v>
      </c>
      <c r="G456" s="74">
        <v>0</v>
      </c>
      <c r="H456" s="74">
        <v>0</v>
      </c>
      <c r="I456" s="74" t="s">
        <v>515</v>
      </c>
      <c r="J456" s="74">
        <v>0</v>
      </c>
      <c r="K456" s="74">
        <v>0</v>
      </c>
      <c r="L456" s="74">
        <v>0</v>
      </c>
      <c r="M456" s="74">
        <v>0</v>
      </c>
      <c r="N456" s="74">
        <v>0</v>
      </c>
      <c r="O456" s="74">
        <v>759.59</v>
      </c>
      <c r="P456" s="74">
        <v>3038.35</v>
      </c>
      <c r="Q456" s="74">
        <v>0</v>
      </c>
      <c r="R456" s="74">
        <v>0</v>
      </c>
      <c r="S456" s="40">
        <f t="shared" si="15"/>
        <v>759.59</v>
      </c>
      <c r="T456" s="40">
        <f t="shared" si="14"/>
        <v>3038.35</v>
      </c>
    </row>
    <row r="457" spans="1:20" s="24" customFormat="1" ht="15">
      <c r="A457" s="72">
        <v>1</v>
      </c>
      <c r="B457" s="72">
        <v>3081</v>
      </c>
      <c r="C457" s="72" t="s">
        <v>322</v>
      </c>
      <c r="D457" s="73">
        <v>42024</v>
      </c>
      <c r="E457" s="72" t="s">
        <v>514</v>
      </c>
      <c r="F457" s="72">
        <v>2047</v>
      </c>
      <c r="G457" s="74">
        <v>0</v>
      </c>
      <c r="H457" s="74">
        <v>0</v>
      </c>
      <c r="I457" s="74" t="s">
        <v>515</v>
      </c>
      <c r="J457" s="74">
        <v>0</v>
      </c>
      <c r="K457" s="74">
        <v>0</v>
      </c>
      <c r="L457" s="74">
        <v>0</v>
      </c>
      <c r="M457" s="74">
        <v>0</v>
      </c>
      <c r="N457" s="74">
        <v>0</v>
      </c>
      <c r="O457" s="74">
        <v>253.2</v>
      </c>
      <c r="P457" s="74">
        <v>1012.78</v>
      </c>
      <c r="Q457" s="74">
        <v>0</v>
      </c>
      <c r="R457" s="74">
        <v>0</v>
      </c>
      <c r="S457" s="40">
        <f t="shared" si="15"/>
        <v>253.2</v>
      </c>
      <c r="T457" s="40">
        <f t="shared" si="14"/>
        <v>1012.78</v>
      </c>
    </row>
    <row r="458" spans="1:20" s="24" customFormat="1" ht="15">
      <c r="A458" s="72">
        <v>1</v>
      </c>
      <c r="B458" s="72">
        <v>3092</v>
      </c>
      <c r="C458" s="72" t="s">
        <v>325</v>
      </c>
      <c r="D458" s="73">
        <v>42058</v>
      </c>
      <c r="E458" s="72" t="s">
        <v>514</v>
      </c>
      <c r="F458" s="72">
        <v>1101</v>
      </c>
      <c r="G458" s="74">
        <v>0</v>
      </c>
      <c r="H458" s="74">
        <v>0</v>
      </c>
      <c r="I458" s="74" t="s">
        <v>515</v>
      </c>
      <c r="J458" s="74">
        <v>0</v>
      </c>
      <c r="K458" s="74">
        <v>0</v>
      </c>
      <c r="L458" s="74">
        <v>0</v>
      </c>
      <c r="M458" s="74">
        <v>0</v>
      </c>
      <c r="N458" s="74">
        <v>0</v>
      </c>
      <c r="O458" s="74">
        <v>0</v>
      </c>
      <c r="P458" s="74">
        <v>0</v>
      </c>
      <c r="Q458" s="74">
        <v>2392.6999999999998</v>
      </c>
      <c r="R458" s="74">
        <v>9570.82</v>
      </c>
      <c r="S458" s="40">
        <f t="shared" si="15"/>
        <v>2392.6999999999998</v>
      </c>
      <c r="T458" s="40">
        <f t="shared" si="14"/>
        <v>9570.82</v>
      </c>
    </row>
    <row r="459" spans="1:20" s="24" customFormat="1" ht="15">
      <c r="A459" s="72">
        <v>1</v>
      </c>
      <c r="B459" s="72">
        <v>3201</v>
      </c>
      <c r="C459" s="72" t="s">
        <v>358</v>
      </c>
      <c r="D459" s="73">
        <v>42292</v>
      </c>
      <c r="E459" s="72" t="s">
        <v>514</v>
      </c>
      <c r="F459" s="72">
        <v>2047</v>
      </c>
      <c r="G459" s="74">
        <v>0</v>
      </c>
      <c r="H459" s="74">
        <v>0</v>
      </c>
      <c r="I459" s="74" t="s">
        <v>515</v>
      </c>
      <c r="J459" s="74">
        <v>0</v>
      </c>
      <c r="K459" s="74">
        <v>0</v>
      </c>
      <c r="L459" s="74">
        <v>0</v>
      </c>
      <c r="M459" s="74">
        <v>0</v>
      </c>
      <c r="N459" s="74">
        <v>0</v>
      </c>
      <c r="O459" s="74">
        <v>253.2</v>
      </c>
      <c r="P459" s="74">
        <v>1012.78</v>
      </c>
      <c r="Q459" s="74">
        <v>0</v>
      </c>
      <c r="R459" s="74">
        <v>0</v>
      </c>
      <c r="S459" s="40">
        <f t="shared" si="15"/>
        <v>253.2</v>
      </c>
      <c r="T459" s="40">
        <f t="shared" si="14"/>
        <v>1012.78</v>
      </c>
    </row>
    <row r="460" spans="1:20" s="24" customFormat="1" ht="15">
      <c r="A460" s="72">
        <v>1</v>
      </c>
      <c r="B460" s="72">
        <v>3206</v>
      </c>
      <c r="C460" s="72" t="s">
        <v>359</v>
      </c>
      <c r="D460" s="73">
        <v>42522</v>
      </c>
      <c r="E460" s="72" t="s">
        <v>514</v>
      </c>
      <c r="F460" s="72">
        <v>2040</v>
      </c>
      <c r="G460" s="74">
        <v>0</v>
      </c>
      <c r="H460" s="74">
        <v>0</v>
      </c>
      <c r="I460" s="74" t="s">
        <v>515</v>
      </c>
      <c r="J460" s="74">
        <v>0</v>
      </c>
      <c r="K460" s="74">
        <v>0</v>
      </c>
      <c r="L460" s="74">
        <v>0</v>
      </c>
      <c r="M460" s="74">
        <v>0</v>
      </c>
      <c r="N460" s="74">
        <v>0</v>
      </c>
      <c r="O460" s="74">
        <v>0</v>
      </c>
      <c r="P460" s="74">
        <v>5739.47</v>
      </c>
      <c r="Q460" s="74">
        <v>0</v>
      </c>
      <c r="R460" s="74">
        <v>0</v>
      </c>
      <c r="S460" s="40">
        <f t="shared" si="15"/>
        <v>0</v>
      </c>
      <c r="T460" s="40">
        <f t="shared" si="14"/>
        <v>5739.47</v>
      </c>
    </row>
    <row r="461" spans="1:20" s="24" customFormat="1" ht="15">
      <c r="A461" s="72">
        <v>1</v>
      </c>
      <c r="B461" s="72">
        <v>3208</v>
      </c>
      <c r="C461" s="72" t="s">
        <v>360</v>
      </c>
      <c r="D461" s="73">
        <v>42388</v>
      </c>
      <c r="E461" s="72" t="s">
        <v>514</v>
      </c>
      <c r="F461" s="72">
        <v>1235</v>
      </c>
      <c r="G461" s="74">
        <v>0</v>
      </c>
      <c r="H461" s="74">
        <v>0</v>
      </c>
      <c r="I461" s="74" t="s">
        <v>515</v>
      </c>
      <c r="J461" s="74">
        <v>0</v>
      </c>
      <c r="K461" s="74">
        <v>0</v>
      </c>
      <c r="L461" s="74">
        <v>0</v>
      </c>
      <c r="M461" s="74">
        <v>0</v>
      </c>
      <c r="N461" s="74">
        <v>0</v>
      </c>
      <c r="O461" s="74">
        <v>759.59</v>
      </c>
      <c r="P461" s="74">
        <v>3038.35</v>
      </c>
      <c r="Q461" s="74">
        <v>0</v>
      </c>
      <c r="R461" s="74">
        <v>0</v>
      </c>
      <c r="S461" s="40">
        <f t="shared" si="15"/>
        <v>759.59</v>
      </c>
      <c r="T461" s="40">
        <f t="shared" si="14"/>
        <v>3038.35</v>
      </c>
    </row>
    <row r="462" spans="1:20" s="24" customFormat="1" ht="15">
      <c r="A462" s="72">
        <v>1</v>
      </c>
      <c r="B462" s="72">
        <v>3210</v>
      </c>
      <c r="C462" s="72" t="s">
        <v>361</v>
      </c>
      <c r="D462" s="73">
        <v>42415</v>
      </c>
      <c r="E462" s="72" t="s">
        <v>514</v>
      </c>
      <c r="F462" s="72">
        <v>2048</v>
      </c>
      <c r="G462" s="74">
        <v>0</v>
      </c>
      <c r="H462" s="74">
        <v>0</v>
      </c>
      <c r="I462" s="74" t="s">
        <v>515</v>
      </c>
      <c r="J462" s="74">
        <v>0</v>
      </c>
      <c r="K462" s="74">
        <v>0</v>
      </c>
      <c r="L462" s="74">
        <v>0</v>
      </c>
      <c r="M462" s="74">
        <v>0</v>
      </c>
      <c r="N462" s="74">
        <v>0</v>
      </c>
      <c r="O462" s="74">
        <v>253.2</v>
      </c>
      <c r="P462" s="74">
        <v>1012.78</v>
      </c>
      <c r="Q462" s="74">
        <v>0</v>
      </c>
      <c r="R462" s="74">
        <v>0</v>
      </c>
      <c r="S462" s="40">
        <f t="shared" si="15"/>
        <v>253.2</v>
      </c>
      <c r="T462" s="40">
        <f t="shared" si="14"/>
        <v>1012.78</v>
      </c>
    </row>
    <row r="463" spans="1:20" s="24" customFormat="1" ht="15">
      <c r="A463" s="72">
        <v>1</v>
      </c>
      <c r="B463" s="72">
        <v>3220</v>
      </c>
      <c r="C463" s="72" t="s">
        <v>362</v>
      </c>
      <c r="D463" s="73">
        <v>42552</v>
      </c>
      <c r="E463" s="72" t="s">
        <v>514</v>
      </c>
      <c r="F463" s="72">
        <v>1258</v>
      </c>
      <c r="G463" s="74">
        <v>0</v>
      </c>
      <c r="H463" s="74">
        <v>0</v>
      </c>
      <c r="I463" s="74" t="s">
        <v>515</v>
      </c>
      <c r="J463" s="74">
        <v>0</v>
      </c>
      <c r="K463" s="74">
        <v>0</v>
      </c>
      <c r="L463" s="74">
        <v>0</v>
      </c>
      <c r="M463" s="74">
        <v>0</v>
      </c>
      <c r="N463" s="74">
        <v>0</v>
      </c>
      <c r="O463" s="74">
        <v>1434.87</v>
      </c>
      <c r="P463" s="74">
        <v>5739.47</v>
      </c>
      <c r="Q463" s="74">
        <v>0</v>
      </c>
      <c r="R463" s="74">
        <v>0</v>
      </c>
      <c r="S463" s="40">
        <f t="shared" si="15"/>
        <v>1434.87</v>
      </c>
      <c r="T463" s="40">
        <f t="shared" si="14"/>
        <v>5739.47</v>
      </c>
    </row>
    <row r="464" spans="1:20" s="24" customFormat="1" ht="15">
      <c r="A464" s="72">
        <v>1</v>
      </c>
      <c r="B464" s="72">
        <v>3221</v>
      </c>
      <c r="C464" s="72" t="s">
        <v>363</v>
      </c>
      <c r="D464" s="73">
        <v>42566</v>
      </c>
      <c r="E464" s="72" t="s">
        <v>514</v>
      </c>
      <c r="F464" s="72">
        <v>1091</v>
      </c>
      <c r="G464" s="74">
        <v>0</v>
      </c>
      <c r="H464" s="74">
        <v>0</v>
      </c>
      <c r="I464" s="74" t="s">
        <v>515</v>
      </c>
      <c r="J464" s="74">
        <v>0</v>
      </c>
      <c r="K464" s="74">
        <v>0</v>
      </c>
      <c r="L464" s="74">
        <v>0</v>
      </c>
      <c r="M464" s="74">
        <v>0</v>
      </c>
      <c r="N464" s="74">
        <v>0</v>
      </c>
      <c r="O464" s="74">
        <v>337.59</v>
      </c>
      <c r="P464" s="74">
        <v>1350.38</v>
      </c>
      <c r="Q464" s="74">
        <v>0</v>
      </c>
      <c r="R464" s="74">
        <v>0</v>
      </c>
      <c r="S464" s="40">
        <f t="shared" si="15"/>
        <v>337.59</v>
      </c>
      <c r="T464" s="40">
        <f t="shared" si="14"/>
        <v>1350.38</v>
      </c>
    </row>
    <row r="465" spans="1:20" s="24" customFormat="1" ht="15">
      <c r="A465" s="72">
        <v>1</v>
      </c>
      <c r="B465" s="72">
        <v>3243</v>
      </c>
      <c r="C465" s="72" t="s">
        <v>371</v>
      </c>
      <c r="D465" s="73">
        <v>42821</v>
      </c>
      <c r="E465" s="72" t="s">
        <v>514</v>
      </c>
      <c r="F465" s="72">
        <v>1099</v>
      </c>
      <c r="G465" s="74">
        <v>0</v>
      </c>
      <c r="H465" s="74">
        <v>0</v>
      </c>
      <c r="I465" s="74" t="s">
        <v>515</v>
      </c>
      <c r="J465" s="74">
        <v>0</v>
      </c>
      <c r="K465" s="74">
        <v>0</v>
      </c>
      <c r="L465" s="74">
        <v>0</v>
      </c>
      <c r="M465" s="74">
        <v>0</v>
      </c>
      <c r="N465" s="74">
        <v>0</v>
      </c>
      <c r="O465" s="74">
        <v>0</v>
      </c>
      <c r="P465" s="74">
        <v>0</v>
      </c>
      <c r="Q465" s="74">
        <v>2658.56</v>
      </c>
      <c r="R465" s="74">
        <v>10634.24</v>
      </c>
      <c r="S465" s="40">
        <f t="shared" si="15"/>
        <v>2658.56</v>
      </c>
      <c r="T465" s="40">
        <f t="shared" si="14"/>
        <v>10634.24</v>
      </c>
    </row>
    <row r="466" spans="1:20" s="24" customFormat="1" ht="15">
      <c r="A466" s="72">
        <v>1</v>
      </c>
      <c r="B466" s="72">
        <v>3245</v>
      </c>
      <c r="C466" s="72" t="s">
        <v>372</v>
      </c>
      <c r="D466" s="73">
        <v>42828</v>
      </c>
      <c r="E466" s="72" t="s">
        <v>514</v>
      </c>
      <c r="F466" s="72">
        <v>1194</v>
      </c>
      <c r="G466" s="74">
        <v>0</v>
      </c>
      <c r="H466" s="74">
        <v>0</v>
      </c>
      <c r="I466" s="74" t="s">
        <v>515</v>
      </c>
      <c r="J466" s="74">
        <v>0</v>
      </c>
      <c r="K466" s="74">
        <v>0</v>
      </c>
      <c r="L466" s="74">
        <v>0</v>
      </c>
      <c r="M466" s="74">
        <v>1250</v>
      </c>
      <c r="N466" s="74">
        <v>0</v>
      </c>
      <c r="O466" s="74">
        <v>1561.48</v>
      </c>
      <c r="P466" s="74">
        <v>6245.89</v>
      </c>
      <c r="Q466" s="74">
        <v>0</v>
      </c>
      <c r="R466" s="74">
        <v>0</v>
      </c>
      <c r="S466" s="40">
        <f t="shared" si="15"/>
        <v>1561.48</v>
      </c>
      <c r="T466" s="40">
        <f t="shared" si="14"/>
        <v>7495.89</v>
      </c>
    </row>
    <row r="467" spans="1:20" s="24" customFormat="1" ht="15">
      <c r="A467" s="72">
        <v>1</v>
      </c>
      <c r="B467" s="72">
        <v>3247</v>
      </c>
      <c r="C467" s="72" t="s">
        <v>373</v>
      </c>
      <c r="D467" s="73">
        <v>42845</v>
      </c>
      <c r="E467" s="72" t="s">
        <v>514</v>
      </c>
      <c r="F467" s="72">
        <v>1252</v>
      </c>
      <c r="G467" s="74">
        <v>0</v>
      </c>
      <c r="H467" s="74">
        <v>0</v>
      </c>
      <c r="I467" s="74" t="s">
        <v>515</v>
      </c>
      <c r="J467" s="74">
        <v>0</v>
      </c>
      <c r="K467" s="74">
        <v>0</v>
      </c>
      <c r="L467" s="74">
        <v>0</v>
      </c>
      <c r="M467" s="74">
        <v>1250</v>
      </c>
      <c r="N467" s="74">
        <v>0</v>
      </c>
      <c r="O467" s="74">
        <v>1561.48</v>
      </c>
      <c r="P467" s="74">
        <v>6245.89</v>
      </c>
      <c r="Q467" s="74">
        <v>0</v>
      </c>
      <c r="R467" s="74">
        <v>0</v>
      </c>
      <c r="S467" s="40">
        <f t="shared" si="15"/>
        <v>1561.48</v>
      </c>
      <c r="T467" s="40">
        <f t="shared" si="14"/>
        <v>7495.89</v>
      </c>
    </row>
    <row r="468" spans="1:20" s="24" customFormat="1" ht="15">
      <c r="A468" s="72">
        <v>1</v>
      </c>
      <c r="B468" s="72">
        <v>3249</v>
      </c>
      <c r="C468" s="72" t="s">
        <v>374</v>
      </c>
      <c r="D468" s="73">
        <v>42845</v>
      </c>
      <c r="E468" s="72" t="s">
        <v>514</v>
      </c>
      <c r="F468" s="72">
        <v>1094</v>
      </c>
      <c r="G468" s="74">
        <v>0</v>
      </c>
      <c r="H468" s="74">
        <v>0</v>
      </c>
      <c r="I468" s="74" t="s">
        <v>515</v>
      </c>
      <c r="J468" s="74">
        <v>0</v>
      </c>
      <c r="K468" s="74">
        <v>0</v>
      </c>
      <c r="L468" s="74">
        <v>0</v>
      </c>
      <c r="M468" s="74">
        <v>0</v>
      </c>
      <c r="N468" s="74">
        <v>0</v>
      </c>
      <c r="O468" s="74">
        <v>843.99</v>
      </c>
      <c r="P468" s="74">
        <v>3375.95</v>
      </c>
      <c r="Q468" s="74">
        <v>0</v>
      </c>
      <c r="R468" s="74">
        <v>0</v>
      </c>
      <c r="S468" s="40">
        <f t="shared" si="15"/>
        <v>843.99</v>
      </c>
      <c r="T468" s="40">
        <f t="shared" si="14"/>
        <v>3375.95</v>
      </c>
    </row>
    <row r="469" spans="1:20" s="24" customFormat="1" ht="15">
      <c r="A469" s="72">
        <v>1</v>
      </c>
      <c r="B469" s="72">
        <v>3250</v>
      </c>
      <c r="C469" s="72" t="s">
        <v>375</v>
      </c>
      <c r="D469" s="73">
        <v>42845</v>
      </c>
      <c r="E469" s="72" t="s">
        <v>514</v>
      </c>
      <c r="F469" s="72">
        <v>1235</v>
      </c>
      <c r="G469" s="74">
        <v>0</v>
      </c>
      <c r="H469" s="74">
        <v>0</v>
      </c>
      <c r="I469" s="74" t="s">
        <v>515</v>
      </c>
      <c r="J469" s="74">
        <v>0</v>
      </c>
      <c r="K469" s="74">
        <v>0</v>
      </c>
      <c r="L469" s="74">
        <v>0</v>
      </c>
      <c r="M469" s="74">
        <v>0</v>
      </c>
      <c r="N469" s="74">
        <v>0</v>
      </c>
      <c r="O469" s="74">
        <v>759.59</v>
      </c>
      <c r="P469" s="74">
        <v>3038.35</v>
      </c>
      <c r="Q469" s="74">
        <v>0</v>
      </c>
      <c r="R469" s="74">
        <v>0</v>
      </c>
      <c r="S469" s="40">
        <f t="shared" si="15"/>
        <v>759.59</v>
      </c>
      <c r="T469" s="40">
        <f t="shared" si="14"/>
        <v>3038.35</v>
      </c>
    </row>
    <row r="470" spans="1:20" s="24" customFormat="1" ht="15">
      <c r="A470" s="72">
        <v>1</v>
      </c>
      <c r="B470" s="72">
        <v>3256</v>
      </c>
      <c r="C470" s="72" t="s">
        <v>376</v>
      </c>
      <c r="D470" s="73">
        <v>42859</v>
      </c>
      <c r="E470" s="72" t="s">
        <v>514</v>
      </c>
      <c r="F470" s="72">
        <v>1094</v>
      </c>
      <c r="G470" s="74">
        <v>0</v>
      </c>
      <c r="H470" s="74">
        <v>0</v>
      </c>
      <c r="I470" s="74" t="s">
        <v>515</v>
      </c>
      <c r="J470" s="74">
        <v>0</v>
      </c>
      <c r="K470" s="74">
        <v>0</v>
      </c>
      <c r="L470" s="74">
        <v>0</v>
      </c>
      <c r="M470" s="74">
        <v>0</v>
      </c>
      <c r="N470" s="74">
        <v>0</v>
      </c>
      <c r="O470" s="74">
        <v>843.99</v>
      </c>
      <c r="P470" s="74">
        <v>3375.95</v>
      </c>
      <c r="Q470" s="74">
        <v>0</v>
      </c>
      <c r="R470" s="74">
        <v>0</v>
      </c>
      <c r="S470" s="40">
        <f t="shared" si="15"/>
        <v>843.99</v>
      </c>
      <c r="T470" s="40">
        <f t="shared" si="14"/>
        <v>3375.95</v>
      </c>
    </row>
    <row r="471" spans="1:20" s="24" customFormat="1" ht="15">
      <c r="A471" s="72">
        <v>1</v>
      </c>
      <c r="B471" s="72">
        <v>3258</v>
      </c>
      <c r="C471" s="72" t="s">
        <v>377</v>
      </c>
      <c r="D471" s="73">
        <v>42859</v>
      </c>
      <c r="E471" s="72" t="s">
        <v>514</v>
      </c>
      <c r="F471" s="72">
        <v>2049</v>
      </c>
      <c r="G471" s="74">
        <v>0</v>
      </c>
      <c r="H471" s="74">
        <v>0</v>
      </c>
      <c r="I471" s="74" t="s">
        <v>515</v>
      </c>
      <c r="J471" s="74">
        <v>0</v>
      </c>
      <c r="K471" s="74">
        <v>0</v>
      </c>
      <c r="L471" s="74">
        <v>0</v>
      </c>
      <c r="M471" s="74">
        <v>0</v>
      </c>
      <c r="N471" s="74">
        <v>0</v>
      </c>
      <c r="O471" s="74">
        <v>1434.87</v>
      </c>
      <c r="P471" s="74">
        <v>5739.47</v>
      </c>
      <c r="Q471" s="74">
        <v>0</v>
      </c>
      <c r="R471" s="74">
        <v>0</v>
      </c>
      <c r="S471" s="40">
        <f t="shared" si="15"/>
        <v>1434.87</v>
      </c>
      <c r="T471" s="40">
        <f t="shared" si="14"/>
        <v>5739.47</v>
      </c>
    </row>
    <row r="472" spans="1:20" s="24" customFormat="1" ht="15">
      <c r="A472" s="72">
        <v>1</v>
      </c>
      <c r="B472" s="72">
        <v>3260</v>
      </c>
      <c r="C472" s="72" t="s">
        <v>378</v>
      </c>
      <c r="D472" s="73">
        <v>42859</v>
      </c>
      <c r="E472" s="72" t="s">
        <v>514</v>
      </c>
      <c r="F472" s="72">
        <v>1249</v>
      </c>
      <c r="G472" s="74">
        <v>0</v>
      </c>
      <c r="H472" s="74">
        <v>0</v>
      </c>
      <c r="I472" s="74" t="s">
        <v>515</v>
      </c>
      <c r="J472" s="74">
        <v>0</v>
      </c>
      <c r="K472" s="74">
        <v>0</v>
      </c>
      <c r="L472" s="74">
        <v>0</v>
      </c>
      <c r="M472" s="74">
        <v>0</v>
      </c>
      <c r="N472" s="74">
        <v>0</v>
      </c>
      <c r="O472" s="74">
        <v>1434.87</v>
      </c>
      <c r="P472" s="74">
        <v>5739.47</v>
      </c>
      <c r="Q472" s="74">
        <v>0</v>
      </c>
      <c r="R472" s="74">
        <v>0</v>
      </c>
      <c r="S472" s="40">
        <f t="shared" si="15"/>
        <v>1434.87</v>
      </c>
      <c r="T472" s="40">
        <f t="shared" si="14"/>
        <v>5739.47</v>
      </c>
    </row>
    <row r="473" spans="1:20" s="24" customFormat="1" ht="15">
      <c r="A473" s="72">
        <v>1</v>
      </c>
      <c r="B473" s="72">
        <v>3261</v>
      </c>
      <c r="C473" s="72" t="s">
        <v>379</v>
      </c>
      <c r="D473" s="73">
        <v>42859</v>
      </c>
      <c r="E473" s="72" t="s">
        <v>514</v>
      </c>
      <c r="F473" s="72">
        <v>1189</v>
      </c>
      <c r="G473" s="74">
        <v>0</v>
      </c>
      <c r="H473" s="74">
        <v>0</v>
      </c>
      <c r="I473" s="74" t="s">
        <v>515</v>
      </c>
      <c r="J473" s="74">
        <v>0</v>
      </c>
      <c r="K473" s="74">
        <v>0</v>
      </c>
      <c r="L473" s="74">
        <v>0</v>
      </c>
      <c r="M473" s="74">
        <v>0</v>
      </c>
      <c r="N473" s="74">
        <v>0</v>
      </c>
      <c r="O473" s="74">
        <v>1434.87</v>
      </c>
      <c r="P473" s="74">
        <v>5739.47</v>
      </c>
      <c r="Q473" s="74">
        <v>0</v>
      </c>
      <c r="R473" s="74">
        <v>0</v>
      </c>
      <c r="S473" s="40">
        <f t="shared" si="15"/>
        <v>1434.87</v>
      </c>
      <c r="T473" s="40">
        <f t="shared" si="14"/>
        <v>5739.47</v>
      </c>
    </row>
    <row r="474" spans="1:20" s="24" customFormat="1" ht="15">
      <c r="A474" s="72">
        <v>1</v>
      </c>
      <c r="B474" s="72">
        <v>3263</v>
      </c>
      <c r="C474" s="72" t="s">
        <v>380</v>
      </c>
      <c r="D474" s="73">
        <v>42859</v>
      </c>
      <c r="E474" s="72" t="s">
        <v>514</v>
      </c>
      <c r="F474" s="72">
        <v>2046</v>
      </c>
      <c r="G474" s="74">
        <v>0</v>
      </c>
      <c r="H474" s="74">
        <v>0</v>
      </c>
      <c r="I474" s="74" t="s">
        <v>515</v>
      </c>
      <c r="J474" s="74">
        <v>0</v>
      </c>
      <c r="K474" s="74">
        <v>0</v>
      </c>
      <c r="L474" s="74">
        <v>0</v>
      </c>
      <c r="M474" s="74">
        <v>0</v>
      </c>
      <c r="N474" s="74">
        <v>0</v>
      </c>
      <c r="O474" s="74">
        <v>1434.87</v>
      </c>
      <c r="P474" s="74">
        <v>5739.47</v>
      </c>
      <c r="Q474" s="74">
        <v>0</v>
      </c>
      <c r="R474" s="74">
        <v>0</v>
      </c>
      <c r="S474" s="40">
        <f t="shared" si="15"/>
        <v>1434.87</v>
      </c>
      <c r="T474" s="40">
        <f t="shared" si="14"/>
        <v>5739.47</v>
      </c>
    </row>
    <row r="475" spans="1:20" s="24" customFormat="1" ht="15">
      <c r="A475" s="72">
        <v>1</v>
      </c>
      <c r="B475" s="72">
        <v>3278</v>
      </c>
      <c r="C475" s="72" t="s">
        <v>381</v>
      </c>
      <c r="D475" s="73">
        <v>42867</v>
      </c>
      <c r="E475" s="72" t="s">
        <v>514</v>
      </c>
      <c r="F475" s="72">
        <v>1235</v>
      </c>
      <c r="G475" s="74">
        <v>0</v>
      </c>
      <c r="H475" s="74">
        <v>0</v>
      </c>
      <c r="I475" s="74" t="s">
        <v>515</v>
      </c>
      <c r="J475" s="74">
        <v>0</v>
      </c>
      <c r="K475" s="74">
        <v>0</v>
      </c>
      <c r="L475" s="74">
        <v>0</v>
      </c>
      <c r="M475" s="74">
        <v>0</v>
      </c>
      <c r="N475" s="74">
        <v>0</v>
      </c>
      <c r="O475" s="74">
        <v>759.59</v>
      </c>
      <c r="P475" s="74">
        <v>3038.35</v>
      </c>
      <c r="Q475" s="74">
        <v>0</v>
      </c>
      <c r="R475" s="74">
        <v>0</v>
      </c>
      <c r="S475" s="40">
        <f t="shared" si="15"/>
        <v>759.59</v>
      </c>
      <c r="T475" s="40">
        <f t="shared" si="14"/>
        <v>3038.35</v>
      </c>
    </row>
    <row r="476" spans="1:20" s="24" customFormat="1" ht="15">
      <c r="A476" s="72">
        <v>1</v>
      </c>
      <c r="B476" s="72">
        <v>3283</v>
      </c>
      <c r="C476" s="72" t="s">
        <v>383</v>
      </c>
      <c r="D476" s="73">
        <v>42879</v>
      </c>
      <c r="E476" s="72" t="s">
        <v>514</v>
      </c>
      <c r="F476" s="72">
        <v>1260</v>
      </c>
      <c r="G476" s="74">
        <v>0</v>
      </c>
      <c r="H476" s="74">
        <v>0</v>
      </c>
      <c r="I476" s="74" t="s">
        <v>515</v>
      </c>
      <c r="J476" s="74">
        <v>0</v>
      </c>
      <c r="K476" s="74">
        <v>0</v>
      </c>
      <c r="L476" s="74">
        <v>0</v>
      </c>
      <c r="M476" s="74">
        <v>0</v>
      </c>
      <c r="N476" s="74">
        <v>0</v>
      </c>
      <c r="O476" s="74">
        <v>1434.87</v>
      </c>
      <c r="P476" s="74">
        <v>5739.47</v>
      </c>
      <c r="Q476" s="74">
        <v>0</v>
      </c>
      <c r="R476" s="74">
        <v>0</v>
      </c>
      <c r="S476" s="40">
        <f t="shared" si="15"/>
        <v>1434.87</v>
      </c>
      <c r="T476" s="40">
        <f t="shared" si="14"/>
        <v>5739.47</v>
      </c>
    </row>
    <row r="477" spans="1:20" s="24" customFormat="1" ht="15">
      <c r="A477" s="72">
        <v>1</v>
      </c>
      <c r="B477" s="72">
        <v>3287</v>
      </c>
      <c r="C477" s="72" t="s">
        <v>384</v>
      </c>
      <c r="D477" s="73">
        <v>42901</v>
      </c>
      <c r="E477" s="72" t="s">
        <v>514</v>
      </c>
      <c r="F477" s="72">
        <v>1094</v>
      </c>
      <c r="G477" s="74">
        <v>0</v>
      </c>
      <c r="H477" s="74">
        <v>0</v>
      </c>
      <c r="I477" s="74" t="s">
        <v>515</v>
      </c>
      <c r="J477" s="74">
        <v>0</v>
      </c>
      <c r="K477" s="74">
        <v>0</v>
      </c>
      <c r="L477" s="74">
        <v>0</v>
      </c>
      <c r="M477" s="74">
        <v>0</v>
      </c>
      <c r="N477" s="74">
        <v>0</v>
      </c>
      <c r="O477" s="74">
        <v>843.99</v>
      </c>
      <c r="P477" s="74">
        <v>3375.95</v>
      </c>
      <c r="Q477" s="74">
        <v>0</v>
      </c>
      <c r="R477" s="74">
        <v>0</v>
      </c>
      <c r="S477" s="40">
        <f t="shared" si="15"/>
        <v>843.99</v>
      </c>
      <c r="T477" s="40">
        <f t="shared" si="14"/>
        <v>3375.95</v>
      </c>
    </row>
    <row r="478" spans="1:20" s="24" customFormat="1" ht="15">
      <c r="A478" s="72">
        <v>1</v>
      </c>
      <c r="B478" s="72">
        <v>3289</v>
      </c>
      <c r="C478" s="72" t="s">
        <v>385</v>
      </c>
      <c r="D478" s="73">
        <v>42887</v>
      </c>
      <c r="E478" s="72" t="s">
        <v>514</v>
      </c>
      <c r="F478" s="72">
        <v>1100</v>
      </c>
      <c r="G478" s="74">
        <v>0</v>
      </c>
      <c r="H478" s="74">
        <v>0</v>
      </c>
      <c r="I478" s="74" t="s">
        <v>515</v>
      </c>
      <c r="J478" s="74">
        <v>0</v>
      </c>
      <c r="K478" s="74">
        <v>0</v>
      </c>
      <c r="L478" s="74">
        <v>0</v>
      </c>
      <c r="M478" s="74">
        <v>0</v>
      </c>
      <c r="N478" s="74">
        <v>0</v>
      </c>
      <c r="O478" s="74">
        <v>2392.6999999999998</v>
      </c>
      <c r="P478" s="74">
        <v>9570.82</v>
      </c>
      <c r="Q478" s="74">
        <v>0</v>
      </c>
      <c r="R478" s="74">
        <v>0</v>
      </c>
      <c r="S478" s="40">
        <f t="shared" si="15"/>
        <v>2392.6999999999998</v>
      </c>
      <c r="T478" s="40">
        <f t="shared" si="14"/>
        <v>9570.82</v>
      </c>
    </row>
    <row r="479" spans="1:20" s="24" customFormat="1" ht="15">
      <c r="A479" s="72">
        <v>1</v>
      </c>
      <c r="B479" s="72">
        <v>3304</v>
      </c>
      <c r="C479" s="72" t="s">
        <v>386</v>
      </c>
      <c r="D479" s="73">
        <v>42906</v>
      </c>
      <c r="E479" s="72" t="s">
        <v>514</v>
      </c>
      <c r="F479" s="72">
        <v>1193</v>
      </c>
      <c r="G479" s="74">
        <v>0</v>
      </c>
      <c r="H479" s="74">
        <v>0</v>
      </c>
      <c r="I479" s="74" t="s">
        <v>515</v>
      </c>
      <c r="J479" s="74">
        <v>0</v>
      </c>
      <c r="K479" s="74">
        <v>0</v>
      </c>
      <c r="L479" s="74">
        <v>0</v>
      </c>
      <c r="M479" s="74">
        <v>0</v>
      </c>
      <c r="N479" s="74">
        <v>0</v>
      </c>
      <c r="O479" s="74">
        <v>337.59</v>
      </c>
      <c r="P479" s="74">
        <v>1350.38</v>
      </c>
      <c r="Q479" s="74">
        <v>0</v>
      </c>
      <c r="R479" s="74">
        <v>0</v>
      </c>
      <c r="S479" s="40">
        <f t="shared" si="15"/>
        <v>337.59</v>
      </c>
      <c r="T479" s="40">
        <f t="shared" si="14"/>
        <v>1350.38</v>
      </c>
    </row>
    <row r="480" spans="1:20" s="24" customFormat="1" ht="15">
      <c r="A480" s="72">
        <v>1</v>
      </c>
      <c r="B480" s="72">
        <v>3312</v>
      </c>
      <c r="C480" s="72" t="s">
        <v>387</v>
      </c>
      <c r="D480" s="73">
        <v>42926</v>
      </c>
      <c r="E480" s="72" t="s">
        <v>514</v>
      </c>
      <c r="F480" s="72">
        <v>2050</v>
      </c>
      <c r="G480" s="74">
        <v>0</v>
      </c>
      <c r="H480" s="74">
        <v>0</v>
      </c>
      <c r="I480" s="74" t="s">
        <v>515</v>
      </c>
      <c r="J480" s="74">
        <v>0</v>
      </c>
      <c r="K480" s="74">
        <v>0</v>
      </c>
      <c r="L480" s="74">
        <v>0</v>
      </c>
      <c r="M480" s="74">
        <v>0</v>
      </c>
      <c r="N480" s="74">
        <v>0</v>
      </c>
      <c r="O480" s="74">
        <v>1434.87</v>
      </c>
      <c r="P480" s="74">
        <v>5379.47</v>
      </c>
      <c r="Q480" s="74">
        <v>0</v>
      </c>
      <c r="R480" s="74">
        <v>0</v>
      </c>
      <c r="S480" s="40">
        <f t="shared" si="15"/>
        <v>1434.87</v>
      </c>
      <c r="T480" s="40">
        <f t="shared" si="14"/>
        <v>5379.47</v>
      </c>
    </row>
    <row r="481" spans="1:20" s="24" customFormat="1" ht="15">
      <c r="A481" s="72">
        <v>1</v>
      </c>
      <c r="B481" s="72">
        <v>3314</v>
      </c>
      <c r="C481" s="72" t="s">
        <v>388</v>
      </c>
      <c r="D481" s="73">
        <v>42928</v>
      </c>
      <c r="E481" s="72" t="s">
        <v>514</v>
      </c>
      <c r="F481" s="72">
        <v>1094</v>
      </c>
      <c r="G481" s="74">
        <v>0</v>
      </c>
      <c r="H481" s="74">
        <v>0</v>
      </c>
      <c r="I481" s="74" t="s">
        <v>515</v>
      </c>
      <c r="J481" s="74">
        <v>0</v>
      </c>
      <c r="K481" s="74">
        <v>0</v>
      </c>
      <c r="L481" s="74">
        <v>0</v>
      </c>
      <c r="M481" s="74">
        <v>0</v>
      </c>
      <c r="N481" s="74">
        <v>0</v>
      </c>
      <c r="O481" s="74">
        <v>843.99</v>
      </c>
      <c r="P481" s="74">
        <v>3375.95</v>
      </c>
      <c r="Q481" s="74">
        <v>0</v>
      </c>
      <c r="R481" s="74">
        <v>0</v>
      </c>
      <c r="S481" s="40">
        <f t="shared" si="15"/>
        <v>843.99</v>
      </c>
      <c r="T481" s="40">
        <f t="shared" si="14"/>
        <v>3375.95</v>
      </c>
    </row>
    <row r="482" spans="1:20" s="24" customFormat="1" ht="15">
      <c r="A482" s="72">
        <v>1</v>
      </c>
      <c r="B482" s="72">
        <v>3316</v>
      </c>
      <c r="C482" s="72" t="s">
        <v>389</v>
      </c>
      <c r="D482" s="73">
        <v>42948</v>
      </c>
      <c r="E482" s="72" t="s">
        <v>514</v>
      </c>
      <c r="F482" s="72">
        <v>2048</v>
      </c>
      <c r="G482" s="74">
        <v>0</v>
      </c>
      <c r="H482" s="74">
        <v>0</v>
      </c>
      <c r="I482" s="74" t="s">
        <v>515</v>
      </c>
      <c r="J482" s="74">
        <v>0</v>
      </c>
      <c r="K482" s="74">
        <v>0</v>
      </c>
      <c r="L482" s="74">
        <v>0</v>
      </c>
      <c r="M482" s="74">
        <v>0</v>
      </c>
      <c r="N482" s="74">
        <v>0</v>
      </c>
      <c r="O482" s="74">
        <v>253.2</v>
      </c>
      <c r="P482" s="74">
        <v>1012.78</v>
      </c>
      <c r="Q482" s="74">
        <v>0</v>
      </c>
      <c r="R482" s="74">
        <v>0</v>
      </c>
      <c r="S482" s="40">
        <f t="shared" si="15"/>
        <v>253.2</v>
      </c>
      <c r="T482" s="40">
        <f t="shared" si="14"/>
        <v>1012.78</v>
      </c>
    </row>
    <row r="483" spans="1:20" s="24" customFormat="1" ht="15">
      <c r="A483" s="72">
        <v>1</v>
      </c>
      <c r="B483" s="72">
        <v>3319</v>
      </c>
      <c r="C483" s="72" t="s">
        <v>391</v>
      </c>
      <c r="D483" s="73">
        <v>42979</v>
      </c>
      <c r="E483" s="72" t="s">
        <v>514</v>
      </c>
      <c r="F483" s="72">
        <v>2047</v>
      </c>
      <c r="G483" s="74">
        <v>0</v>
      </c>
      <c r="H483" s="74">
        <v>0</v>
      </c>
      <c r="I483" s="74" t="s">
        <v>515</v>
      </c>
      <c r="J483" s="74">
        <v>0</v>
      </c>
      <c r="K483" s="74">
        <v>0</v>
      </c>
      <c r="L483" s="74">
        <v>0</v>
      </c>
      <c r="M483" s="74">
        <v>0</v>
      </c>
      <c r="N483" s="74">
        <v>0</v>
      </c>
      <c r="O483" s="74">
        <v>253.2</v>
      </c>
      <c r="P483" s="74">
        <v>1265.98</v>
      </c>
      <c r="Q483" s="74">
        <v>0</v>
      </c>
      <c r="R483" s="74">
        <v>0</v>
      </c>
      <c r="S483" s="40">
        <f t="shared" si="15"/>
        <v>253.2</v>
      </c>
      <c r="T483" s="40">
        <f t="shared" si="14"/>
        <v>1265.98</v>
      </c>
    </row>
    <row r="484" spans="1:20" s="24" customFormat="1" ht="15">
      <c r="A484" s="72">
        <v>1</v>
      </c>
      <c r="B484" s="72">
        <v>3324</v>
      </c>
      <c r="C484" s="72" t="s">
        <v>393</v>
      </c>
      <c r="D484" s="73">
        <v>43040</v>
      </c>
      <c r="E484" s="72" t="s">
        <v>514</v>
      </c>
      <c r="F484" s="72">
        <v>1251</v>
      </c>
      <c r="G484" s="74">
        <v>0</v>
      </c>
      <c r="H484" s="74">
        <v>0</v>
      </c>
      <c r="I484" s="74" t="s">
        <v>515</v>
      </c>
      <c r="J484" s="74">
        <v>0</v>
      </c>
      <c r="K484" s="74">
        <v>0</v>
      </c>
      <c r="L484" s="74">
        <v>0</v>
      </c>
      <c r="M484" s="74">
        <v>0</v>
      </c>
      <c r="N484" s="74">
        <v>0</v>
      </c>
      <c r="O484" s="74">
        <v>1561.48</v>
      </c>
      <c r="P484" s="74">
        <v>6245.89</v>
      </c>
      <c r="Q484" s="74">
        <v>0</v>
      </c>
      <c r="R484" s="74">
        <v>0</v>
      </c>
      <c r="S484" s="40">
        <f t="shared" si="15"/>
        <v>1561.48</v>
      </c>
      <c r="T484" s="40">
        <f t="shared" si="14"/>
        <v>6245.89</v>
      </c>
    </row>
    <row r="485" spans="1:20" s="24" customFormat="1" ht="15">
      <c r="A485" s="72">
        <v>1</v>
      </c>
      <c r="B485" s="72">
        <v>3325</v>
      </c>
      <c r="C485" s="72" t="s">
        <v>394</v>
      </c>
      <c r="D485" s="73">
        <v>43053</v>
      </c>
      <c r="E485" s="72" t="s">
        <v>514</v>
      </c>
      <c r="F485" s="72">
        <v>1230</v>
      </c>
      <c r="G485" s="74">
        <v>0</v>
      </c>
      <c r="H485" s="74">
        <v>0</v>
      </c>
      <c r="I485" s="74" t="s">
        <v>515</v>
      </c>
      <c r="J485" s="74">
        <v>0</v>
      </c>
      <c r="K485" s="74">
        <v>0</v>
      </c>
      <c r="L485" s="74">
        <v>0</v>
      </c>
      <c r="M485" s="74">
        <v>0</v>
      </c>
      <c r="N485" s="74">
        <v>0</v>
      </c>
      <c r="O485" s="74">
        <v>1434.87</v>
      </c>
      <c r="P485" s="74">
        <v>5739.47</v>
      </c>
      <c r="Q485" s="74">
        <v>0</v>
      </c>
      <c r="R485" s="74">
        <v>0</v>
      </c>
      <c r="S485" s="40">
        <f t="shared" si="15"/>
        <v>1434.87</v>
      </c>
      <c r="T485" s="40">
        <f t="shared" si="14"/>
        <v>5739.47</v>
      </c>
    </row>
    <row r="486" spans="1:20" s="24" customFormat="1" ht="15">
      <c r="A486" s="72">
        <v>1</v>
      </c>
      <c r="B486" s="72">
        <v>3327</v>
      </c>
      <c r="C486" s="72" t="s">
        <v>395</v>
      </c>
      <c r="D486" s="73">
        <v>43102</v>
      </c>
      <c r="E486" s="72" t="s">
        <v>514</v>
      </c>
      <c r="F486" s="72">
        <v>1184</v>
      </c>
      <c r="G486" s="74">
        <v>0</v>
      </c>
      <c r="H486" s="74">
        <v>0</v>
      </c>
      <c r="I486" s="74" t="s">
        <v>515</v>
      </c>
      <c r="J486" s="74">
        <v>0</v>
      </c>
      <c r="K486" s="74">
        <v>0</v>
      </c>
      <c r="L486" s="74">
        <v>0</v>
      </c>
      <c r="M486" s="74">
        <v>0</v>
      </c>
      <c r="N486" s="74">
        <v>0</v>
      </c>
      <c r="O486" s="74">
        <v>1434.87</v>
      </c>
      <c r="P486" s="74">
        <v>5739.47</v>
      </c>
      <c r="Q486" s="74">
        <v>0</v>
      </c>
      <c r="R486" s="74">
        <v>0</v>
      </c>
      <c r="S486" s="40">
        <f t="shared" si="15"/>
        <v>1434.87</v>
      </c>
      <c r="T486" s="40">
        <f t="shared" si="14"/>
        <v>5739.47</v>
      </c>
    </row>
    <row r="487" spans="1:20" s="24" customFormat="1" ht="15">
      <c r="A487" s="72">
        <v>1</v>
      </c>
      <c r="B487" s="72">
        <v>3328</v>
      </c>
      <c r="C487" s="72" t="s">
        <v>396</v>
      </c>
      <c r="D487" s="73">
        <v>43108</v>
      </c>
      <c r="E487" s="72" t="s">
        <v>514</v>
      </c>
      <c r="F487" s="72">
        <v>1182</v>
      </c>
      <c r="G487" s="74">
        <v>0</v>
      </c>
      <c r="H487" s="74">
        <v>0</v>
      </c>
      <c r="I487" s="74" t="s">
        <v>515</v>
      </c>
      <c r="J487" s="74">
        <v>0</v>
      </c>
      <c r="K487" s="74">
        <v>0</v>
      </c>
      <c r="L487" s="74">
        <v>0</v>
      </c>
      <c r="M487" s="74">
        <v>0</v>
      </c>
      <c r="N487" s="74">
        <v>0</v>
      </c>
      <c r="O487" s="74">
        <v>1434.87</v>
      </c>
      <c r="P487" s="74">
        <v>5739.47</v>
      </c>
      <c r="Q487" s="74">
        <v>0</v>
      </c>
      <c r="R487" s="74">
        <v>0</v>
      </c>
      <c r="S487" s="40">
        <f t="shared" si="15"/>
        <v>1434.87</v>
      </c>
      <c r="T487" s="40">
        <f t="shared" si="14"/>
        <v>5739.47</v>
      </c>
    </row>
    <row r="488" spans="1:20" s="24" customFormat="1" ht="15">
      <c r="A488" s="72">
        <v>1</v>
      </c>
      <c r="B488" s="72">
        <v>3329</v>
      </c>
      <c r="C488" s="72" t="s">
        <v>397</v>
      </c>
      <c r="D488" s="73">
        <v>43138</v>
      </c>
      <c r="E488" s="72" t="s">
        <v>514</v>
      </c>
      <c r="F488" s="72">
        <v>1235</v>
      </c>
      <c r="G488" s="74">
        <v>0</v>
      </c>
      <c r="H488" s="74">
        <v>0</v>
      </c>
      <c r="I488" s="74" t="s">
        <v>515</v>
      </c>
      <c r="J488" s="74">
        <v>0</v>
      </c>
      <c r="K488" s="74">
        <v>0</v>
      </c>
      <c r="L488" s="74">
        <v>0</v>
      </c>
      <c r="M488" s="74">
        <v>0</v>
      </c>
      <c r="N488" s="74">
        <v>0</v>
      </c>
      <c r="O488" s="74">
        <v>759.59</v>
      </c>
      <c r="P488" s="74">
        <v>3038.35</v>
      </c>
      <c r="Q488" s="74">
        <v>0</v>
      </c>
      <c r="R488" s="74">
        <v>0</v>
      </c>
      <c r="S488" s="40">
        <f t="shared" si="15"/>
        <v>759.59</v>
      </c>
      <c r="T488" s="40">
        <f t="shared" si="14"/>
        <v>3038.35</v>
      </c>
    </row>
    <row r="489" spans="1:20" s="24" customFormat="1" ht="15">
      <c r="A489" s="72">
        <v>1</v>
      </c>
      <c r="B489" s="72">
        <v>3338</v>
      </c>
      <c r="C489" s="72" t="s">
        <v>400</v>
      </c>
      <c r="D489" s="73">
        <v>43262</v>
      </c>
      <c r="E489" s="72" t="s">
        <v>514</v>
      </c>
      <c r="F489" s="72">
        <v>2039</v>
      </c>
      <c r="G489" s="74">
        <v>0</v>
      </c>
      <c r="H489" s="74">
        <v>0</v>
      </c>
      <c r="I489" s="74" t="s">
        <v>515</v>
      </c>
      <c r="J489" s="74">
        <v>0</v>
      </c>
      <c r="K489" s="74">
        <v>0</v>
      </c>
      <c r="L489" s="74">
        <v>0</v>
      </c>
      <c r="M489" s="74">
        <v>0</v>
      </c>
      <c r="N489" s="74">
        <v>0</v>
      </c>
      <c r="O489" s="74">
        <v>1434.87</v>
      </c>
      <c r="P489" s="74">
        <v>5739.47</v>
      </c>
      <c r="Q489" s="74">
        <v>0</v>
      </c>
      <c r="R489" s="74">
        <v>0</v>
      </c>
      <c r="S489" s="40">
        <f t="shared" si="15"/>
        <v>1434.87</v>
      </c>
      <c r="T489" s="40">
        <f t="shared" si="14"/>
        <v>5739.47</v>
      </c>
    </row>
    <row r="490" spans="1:20" s="24" customFormat="1" ht="15">
      <c r="A490" s="72">
        <v>1</v>
      </c>
      <c r="B490" s="72">
        <v>3340</v>
      </c>
      <c r="C490" s="72" t="s">
        <v>402</v>
      </c>
      <c r="D490" s="73">
        <v>43286</v>
      </c>
      <c r="E490" s="72" t="s">
        <v>514</v>
      </c>
      <c r="F490" s="72">
        <v>1255</v>
      </c>
      <c r="G490" s="74">
        <v>0</v>
      </c>
      <c r="H490" s="74">
        <v>0</v>
      </c>
      <c r="I490" s="74" t="s">
        <v>515</v>
      </c>
      <c r="J490" s="74">
        <v>0</v>
      </c>
      <c r="K490" s="74">
        <v>0</v>
      </c>
      <c r="L490" s="74">
        <v>0</v>
      </c>
      <c r="M490" s="74">
        <v>0</v>
      </c>
      <c r="N490" s="74">
        <v>0</v>
      </c>
      <c r="O490" s="74">
        <v>1434.87</v>
      </c>
      <c r="P490" s="74">
        <v>5739.47</v>
      </c>
      <c r="Q490" s="74">
        <v>0</v>
      </c>
      <c r="R490" s="74">
        <v>0</v>
      </c>
      <c r="S490" s="40">
        <f t="shared" si="15"/>
        <v>1434.87</v>
      </c>
      <c r="T490" s="40">
        <f t="shared" si="14"/>
        <v>5739.47</v>
      </c>
    </row>
    <row r="491" spans="1:20" s="24" customFormat="1" ht="15">
      <c r="A491" s="72">
        <v>1</v>
      </c>
      <c r="B491" s="72">
        <v>3341</v>
      </c>
      <c r="C491" s="72" t="s">
        <v>403</v>
      </c>
      <c r="D491" s="73">
        <v>43293</v>
      </c>
      <c r="E491" s="72" t="s">
        <v>514</v>
      </c>
      <c r="F491" s="72">
        <v>1235</v>
      </c>
      <c r="G491" s="74">
        <v>0</v>
      </c>
      <c r="H491" s="74">
        <v>0</v>
      </c>
      <c r="I491" s="74" t="s">
        <v>515</v>
      </c>
      <c r="J491" s="74">
        <v>0</v>
      </c>
      <c r="K491" s="74">
        <v>0</v>
      </c>
      <c r="L491" s="74">
        <v>0</v>
      </c>
      <c r="M491" s="74">
        <v>0</v>
      </c>
      <c r="N491" s="74">
        <v>0</v>
      </c>
      <c r="O491" s="74">
        <v>759.59</v>
      </c>
      <c r="P491" s="74">
        <v>3038.35</v>
      </c>
      <c r="Q491" s="74">
        <v>0</v>
      </c>
      <c r="R491" s="74">
        <v>0</v>
      </c>
      <c r="S491" s="40">
        <f t="shared" si="15"/>
        <v>759.59</v>
      </c>
      <c r="T491" s="40">
        <f t="shared" si="14"/>
        <v>3038.35</v>
      </c>
    </row>
    <row r="492" spans="1:20" s="24" customFormat="1" ht="15">
      <c r="A492" s="72">
        <v>1</v>
      </c>
      <c r="B492" s="72">
        <v>3343</v>
      </c>
      <c r="C492" s="72" t="s">
        <v>404</v>
      </c>
      <c r="D492" s="73">
        <v>43321</v>
      </c>
      <c r="E492" s="72" t="s">
        <v>514</v>
      </c>
      <c r="F492" s="72">
        <v>2047</v>
      </c>
      <c r="G492" s="74">
        <v>0</v>
      </c>
      <c r="H492" s="74">
        <v>0</v>
      </c>
      <c r="I492" s="74" t="s">
        <v>515</v>
      </c>
      <c r="J492" s="74">
        <v>0</v>
      </c>
      <c r="K492" s="74">
        <v>0</v>
      </c>
      <c r="L492" s="74">
        <v>0</v>
      </c>
      <c r="M492" s="74">
        <v>0</v>
      </c>
      <c r="N492" s="74">
        <v>0</v>
      </c>
      <c r="O492" s="74">
        <v>253.2</v>
      </c>
      <c r="P492" s="74">
        <v>1012.78</v>
      </c>
      <c r="Q492" s="74">
        <v>0</v>
      </c>
      <c r="R492" s="74">
        <v>0</v>
      </c>
      <c r="S492" s="40">
        <f t="shared" si="15"/>
        <v>253.2</v>
      </c>
      <c r="T492" s="40">
        <f t="shared" si="14"/>
        <v>1012.78</v>
      </c>
    </row>
    <row r="493" spans="1:20" s="24" customFormat="1" ht="15">
      <c r="A493" s="72">
        <v>1</v>
      </c>
      <c r="B493" s="72">
        <v>3358</v>
      </c>
      <c r="C493" s="72" t="s">
        <v>416</v>
      </c>
      <c r="D493" s="73">
        <v>43501</v>
      </c>
      <c r="E493" s="72" t="s">
        <v>514</v>
      </c>
      <c r="F493" s="72">
        <v>2038</v>
      </c>
      <c r="G493" s="74">
        <v>0</v>
      </c>
      <c r="H493" s="74">
        <v>0</v>
      </c>
      <c r="I493" s="74" t="s">
        <v>515</v>
      </c>
      <c r="J493" s="74">
        <v>0</v>
      </c>
      <c r="K493" s="74">
        <v>0</v>
      </c>
      <c r="L493" s="74">
        <v>0</v>
      </c>
      <c r="M493" s="74">
        <v>0</v>
      </c>
      <c r="N493" s="74">
        <v>0</v>
      </c>
      <c r="O493" s="74">
        <v>0</v>
      </c>
      <c r="P493" s="74">
        <v>0</v>
      </c>
      <c r="Q493" s="74">
        <v>2392.6999999999998</v>
      </c>
      <c r="R493" s="74">
        <v>9570.82</v>
      </c>
      <c r="S493" s="40">
        <f t="shared" si="15"/>
        <v>2392.6999999999998</v>
      </c>
      <c r="T493" s="40">
        <f t="shared" si="14"/>
        <v>9570.82</v>
      </c>
    </row>
    <row r="494" spans="1:20" s="24" customFormat="1" ht="15">
      <c r="A494" s="72">
        <v>1</v>
      </c>
      <c r="B494" s="72">
        <v>3359</v>
      </c>
      <c r="C494" s="72" t="s">
        <v>417</v>
      </c>
      <c r="D494" s="73">
        <v>43514</v>
      </c>
      <c r="E494" s="72" t="s">
        <v>514</v>
      </c>
      <c r="F494" s="72">
        <v>1259</v>
      </c>
      <c r="G494" s="74">
        <v>0</v>
      </c>
      <c r="H494" s="74">
        <v>0</v>
      </c>
      <c r="I494" s="74" t="s">
        <v>515</v>
      </c>
      <c r="J494" s="74">
        <v>0</v>
      </c>
      <c r="K494" s="74">
        <v>0</v>
      </c>
      <c r="L494" s="74">
        <v>0</v>
      </c>
      <c r="M494" s="74">
        <v>0</v>
      </c>
      <c r="N494" s="74">
        <v>0</v>
      </c>
      <c r="O494" s="74">
        <v>1434.97</v>
      </c>
      <c r="P494" s="74">
        <v>5739.47</v>
      </c>
      <c r="Q494" s="74">
        <v>0</v>
      </c>
      <c r="R494" s="74">
        <v>0</v>
      </c>
      <c r="S494" s="40">
        <f t="shared" si="15"/>
        <v>1434.97</v>
      </c>
      <c r="T494" s="40">
        <f t="shared" si="14"/>
        <v>5739.47</v>
      </c>
    </row>
    <row r="495" spans="1:20" s="24" customFormat="1" ht="15">
      <c r="A495" s="72">
        <v>1</v>
      </c>
      <c r="B495" s="72">
        <v>3361</v>
      </c>
      <c r="C495" s="72" t="s">
        <v>418</v>
      </c>
      <c r="D495" s="73">
        <v>43587</v>
      </c>
      <c r="E495" s="72" t="s">
        <v>514</v>
      </c>
      <c r="F495" s="72">
        <v>1235</v>
      </c>
      <c r="G495" s="74">
        <v>0</v>
      </c>
      <c r="H495" s="74">
        <v>0</v>
      </c>
      <c r="I495" s="74" t="s">
        <v>515</v>
      </c>
      <c r="J495" s="74">
        <v>0</v>
      </c>
      <c r="K495" s="74">
        <v>0</v>
      </c>
      <c r="L495" s="74">
        <v>0</v>
      </c>
      <c r="M495" s="74">
        <v>0</v>
      </c>
      <c r="N495" s="74">
        <v>0</v>
      </c>
      <c r="O495" s="74">
        <v>759.59</v>
      </c>
      <c r="P495" s="74">
        <v>3038.35</v>
      </c>
      <c r="Q495" s="74">
        <v>0</v>
      </c>
      <c r="R495" s="74">
        <v>0</v>
      </c>
      <c r="S495" s="40">
        <f t="shared" si="15"/>
        <v>759.59</v>
      </c>
      <c r="T495" s="40">
        <f t="shared" si="14"/>
        <v>3038.35</v>
      </c>
    </row>
    <row r="496" spans="1:20" s="24" customFormat="1" ht="15">
      <c r="A496" s="72">
        <v>1</v>
      </c>
      <c r="B496" s="72">
        <v>3362</v>
      </c>
      <c r="C496" s="72" t="s">
        <v>419</v>
      </c>
      <c r="D496" s="73">
        <v>43587</v>
      </c>
      <c r="E496" s="72" t="s">
        <v>514</v>
      </c>
      <c r="F496" s="72">
        <v>1091</v>
      </c>
      <c r="G496" s="74">
        <v>0</v>
      </c>
      <c r="H496" s="74">
        <v>0</v>
      </c>
      <c r="I496" s="74" t="s">
        <v>515</v>
      </c>
      <c r="J496" s="74">
        <v>0</v>
      </c>
      <c r="K496" s="74">
        <v>0</v>
      </c>
      <c r="L496" s="74">
        <v>0</v>
      </c>
      <c r="M496" s="74">
        <v>0</v>
      </c>
      <c r="N496" s="74">
        <v>0</v>
      </c>
      <c r="O496" s="74">
        <v>337.59</v>
      </c>
      <c r="P496" s="74">
        <v>1350.38</v>
      </c>
      <c r="Q496" s="74">
        <v>0</v>
      </c>
      <c r="R496" s="74">
        <v>0</v>
      </c>
      <c r="S496" s="40">
        <f t="shared" si="15"/>
        <v>337.59</v>
      </c>
      <c r="T496" s="40">
        <f t="shared" si="14"/>
        <v>1350.38</v>
      </c>
    </row>
    <row r="497" spans="1:20" s="24" customFormat="1" ht="15">
      <c r="A497" s="72">
        <v>1</v>
      </c>
      <c r="B497" s="72">
        <v>3365</v>
      </c>
      <c r="C497" s="72" t="s">
        <v>421</v>
      </c>
      <c r="D497" s="73">
        <v>43844</v>
      </c>
      <c r="E497" s="72" t="s">
        <v>514</v>
      </c>
      <c r="F497" s="72">
        <v>2044</v>
      </c>
      <c r="G497" s="74">
        <v>0</v>
      </c>
      <c r="H497" s="74">
        <v>0</v>
      </c>
      <c r="I497" s="74" t="s">
        <v>515</v>
      </c>
      <c r="J497" s="74">
        <v>0</v>
      </c>
      <c r="K497" s="74">
        <v>0</v>
      </c>
      <c r="L497" s="74">
        <v>0</v>
      </c>
      <c r="M497" s="74">
        <v>0</v>
      </c>
      <c r="N497" s="74">
        <v>0</v>
      </c>
      <c r="O497" s="74">
        <v>1434.87</v>
      </c>
      <c r="P497" s="74">
        <v>5739.47</v>
      </c>
      <c r="Q497" s="74">
        <v>0</v>
      </c>
      <c r="R497" s="74">
        <v>0</v>
      </c>
      <c r="S497" s="40">
        <f t="shared" si="15"/>
        <v>1434.87</v>
      </c>
      <c r="T497" s="40">
        <f t="shared" si="14"/>
        <v>5739.47</v>
      </c>
    </row>
    <row r="498" spans="1:20" s="24" customFormat="1" ht="15">
      <c r="A498" s="72">
        <v>1</v>
      </c>
      <c r="B498" s="72">
        <v>3366</v>
      </c>
      <c r="C498" s="72" t="s">
        <v>422</v>
      </c>
      <c r="D498" s="73">
        <v>43857</v>
      </c>
      <c r="E498" s="72" t="s">
        <v>514</v>
      </c>
      <c r="F498" s="72">
        <v>1195</v>
      </c>
      <c r="G498" s="74">
        <v>0</v>
      </c>
      <c r="H498" s="74">
        <v>0</v>
      </c>
      <c r="I498" s="74" t="s">
        <v>515</v>
      </c>
      <c r="J498" s="74">
        <v>0</v>
      </c>
      <c r="K498" s="74">
        <v>0</v>
      </c>
      <c r="L498" s="74">
        <v>0</v>
      </c>
      <c r="M498" s="74">
        <v>0</v>
      </c>
      <c r="N498" s="74">
        <v>0</v>
      </c>
      <c r="O498" s="74">
        <v>1434.87</v>
      </c>
      <c r="P498" s="74">
        <v>5739.47</v>
      </c>
      <c r="Q498" s="74">
        <v>0</v>
      </c>
      <c r="R498" s="74">
        <v>0</v>
      </c>
      <c r="S498" s="40">
        <f t="shared" si="15"/>
        <v>1434.87</v>
      </c>
      <c r="T498" s="40">
        <f t="shared" si="14"/>
        <v>5739.47</v>
      </c>
    </row>
    <row r="499" spans="1:20" s="24" customFormat="1" ht="15">
      <c r="A499" s="72">
        <v>1</v>
      </c>
      <c r="B499" s="72">
        <v>3367</v>
      </c>
      <c r="C499" s="72" t="s">
        <v>618</v>
      </c>
      <c r="D499" s="73">
        <v>43864</v>
      </c>
      <c r="E499" s="72" t="s">
        <v>514</v>
      </c>
      <c r="F499" s="72">
        <v>1094</v>
      </c>
      <c r="G499" s="74">
        <v>0</v>
      </c>
      <c r="H499" s="74">
        <v>0</v>
      </c>
      <c r="I499" s="74" t="s">
        <v>515</v>
      </c>
      <c r="J499" s="74">
        <v>0</v>
      </c>
      <c r="K499" s="74">
        <v>0</v>
      </c>
      <c r="L499" s="74">
        <v>0</v>
      </c>
      <c r="M499" s="74">
        <v>0</v>
      </c>
      <c r="N499" s="74">
        <v>0</v>
      </c>
      <c r="O499" s="74">
        <v>843.99</v>
      </c>
      <c r="P499" s="74">
        <v>3375.95</v>
      </c>
      <c r="Q499" s="74">
        <v>0</v>
      </c>
      <c r="R499" s="74">
        <v>0</v>
      </c>
      <c r="S499" s="40">
        <f t="shared" si="15"/>
        <v>843.99</v>
      </c>
      <c r="T499" s="40">
        <f t="shared" si="14"/>
        <v>3375.95</v>
      </c>
    </row>
    <row r="500" spans="1:20" s="24" customFormat="1" ht="15">
      <c r="A500" s="72">
        <v>1</v>
      </c>
      <c r="B500" s="72">
        <v>3370</v>
      </c>
      <c r="C500" s="72" t="s">
        <v>617</v>
      </c>
      <c r="D500" s="73">
        <v>43970</v>
      </c>
      <c r="E500" s="72" t="s">
        <v>514</v>
      </c>
      <c r="F500" s="72">
        <v>1257</v>
      </c>
      <c r="G500" s="74">
        <v>0</v>
      </c>
      <c r="H500" s="74">
        <v>0</v>
      </c>
      <c r="I500" s="74" t="s">
        <v>515</v>
      </c>
      <c r="J500" s="74">
        <v>0</v>
      </c>
      <c r="K500" s="74">
        <v>0</v>
      </c>
      <c r="L500" s="74">
        <v>0</v>
      </c>
      <c r="M500" s="74">
        <v>0</v>
      </c>
      <c r="N500" s="74">
        <v>0</v>
      </c>
      <c r="O500" s="74">
        <v>1561.48</v>
      </c>
      <c r="P500" s="74">
        <v>6245.89</v>
      </c>
      <c r="Q500" s="74">
        <v>0</v>
      </c>
      <c r="R500" s="74">
        <v>0</v>
      </c>
      <c r="S500" s="40">
        <f t="shared" si="15"/>
        <v>1561.48</v>
      </c>
      <c r="T500" s="40">
        <f t="shared" si="14"/>
        <v>6245.89</v>
      </c>
    </row>
    <row r="501" spans="1:20" s="24" customFormat="1" ht="15">
      <c r="A501" s="72">
        <v>1</v>
      </c>
      <c r="B501" s="72">
        <v>3373</v>
      </c>
      <c r="C501" s="72" t="s">
        <v>624</v>
      </c>
      <c r="D501" s="73">
        <v>44013</v>
      </c>
      <c r="E501" s="72" t="s">
        <v>514</v>
      </c>
      <c r="F501" s="72">
        <v>2045</v>
      </c>
      <c r="G501" s="74">
        <v>0</v>
      </c>
      <c r="H501" s="74">
        <v>0</v>
      </c>
      <c r="I501" s="74" t="s">
        <v>515</v>
      </c>
      <c r="J501" s="74">
        <v>0</v>
      </c>
      <c r="K501" s="74">
        <v>0</v>
      </c>
      <c r="L501" s="74">
        <v>0</v>
      </c>
      <c r="M501" s="74">
        <v>0</v>
      </c>
      <c r="N501" s="74">
        <v>0</v>
      </c>
      <c r="O501" s="74">
        <v>1434.87</v>
      </c>
      <c r="P501" s="74">
        <v>5739.47</v>
      </c>
      <c r="Q501" s="74">
        <v>0</v>
      </c>
      <c r="R501" s="74">
        <v>0</v>
      </c>
      <c r="S501" s="40">
        <f t="shared" si="15"/>
        <v>1434.87</v>
      </c>
      <c r="T501" s="40">
        <f t="shared" si="14"/>
        <v>5739.47</v>
      </c>
    </row>
    <row r="502" spans="1:20" s="24" customFormat="1" ht="15">
      <c r="A502" s="72">
        <v>1</v>
      </c>
      <c r="B502" s="72">
        <v>3375</v>
      </c>
      <c r="C502" s="72" t="s">
        <v>625</v>
      </c>
      <c r="D502" s="73">
        <v>44046</v>
      </c>
      <c r="E502" s="72" t="s">
        <v>514</v>
      </c>
      <c r="F502" s="72">
        <v>1185</v>
      </c>
      <c r="G502" s="74">
        <v>0</v>
      </c>
      <c r="H502" s="74">
        <v>0</v>
      </c>
      <c r="I502" s="74" t="s">
        <v>515</v>
      </c>
      <c r="J502" s="74">
        <v>0</v>
      </c>
      <c r="K502" s="74">
        <v>0</v>
      </c>
      <c r="L502" s="74">
        <v>0</v>
      </c>
      <c r="M502" s="74">
        <v>0</v>
      </c>
      <c r="N502" s="74">
        <v>0</v>
      </c>
      <c r="O502" s="74">
        <v>1434.87</v>
      </c>
      <c r="P502" s="74">
        <v>5739.47</v>
      </c>
      <c r="Q502" s="74">
        <v>0</v>
      </c>
      <c r="R502" s="74">
        <v>0</v>
      </c>
      <c r="S502" s="40">
        <f t="shared" si="15"/>
        <v>1434.87</v>
      </c>
      <c r="T502" s="40">
        <f t="shared" si="14"/>
        <v>5739.47</v>
      </c>
    </row>
    <row r="503" spans="1:20" s="24" customFormat="1" ht="15">
      <c r="A503" s="72">
        <v>1</v>
      </c>
      <c r="B503" s="72">
        <v>3378</v>
      </c>
      <c r="C503" s="72" t="s">
        <v>717</v>
      </c>
      <c r="D503" s="73">
        <v>44210</v>
      </c>
      <c r="E503" s="72" t="s">
        <v>514</v>
      </c>
      <c r="F503" s="72">
        <v>1188</v>
      </c>
      <c r="G503" s="74">
        <v>0</v>
      </c>
      <c r="H503" s="74">
        <v>0</v>
      </c>
      <c r="I503" s="74" t="s">
        <v>515</v>
      </c>
      <c r="J503" s="74">
        <v>0</v>
      </c>
      <c r="K503" s="74">
        <v>0</v>
      </c>
      <c r="L503" s="74">
        <v>0</v>
      </c>
      <c r="M503" s="74">
        <v>0</v>
      </c>
      <c r="N503" s="74">
        <v>0</v>
      </c>
      <c r="O503" s="74">
        <v>1434.87</v>
      </c>
      <c r="P503" s="74">
        <v>5739.47</v>
      </c>
      <c r="Q503" s="74">
        <v>0</v>
      </c>
      <c r="R503" s="74">
        <v>0</v>
      </c>
      <c r="S503" s="40">
        <f t="shared" si="15"/>
        <v>1434.87</v>
      </c>
      <c r="T503" s="40">
        <f t="shared" si="14"/>
        <v>5739.47</v>
      </c>
    </row>
    <row r="504" spans="1:20" ht="15">
      <c r="A504" s="72">
        <v>1</v>
      </c>
      <c r="B504" s="72">
        <v>3379</v>
      </c>
      <c r="C504" s="72" t="s">
        <v>718</v>
      </c>
      <c r="D504" s="73">
        <v>44210</v>
      </c>
      <c r="E504" s="72" t="s">
        <v>514</v>
      </c>
      <c r="F504" s="72">
        <v>1094</v>
      </c>
      <c r="G504" s="74">
        <v>0</v>
      </c>
      <c r="H504" s="74">
        <v>0</v>
      </c>
      <c r="I504" s="74" t="s">
        <v>515</v>
      </c>
      <c r="J504" s="74">
        <v>0</v>
      </c>
      <c r="K504" s="74">
        <v>0</v>
      </c>
      <c r="L504" s="74">
        <v>0</v>
      </c>
      <c r="M504" s="74">
        <v>0</v>
      </c>
      <c r="N504" s="74">
        <v>0</v>
      </c>
      <c r="O504" s="74">
        <v>843.99</v>
      </c>
      <c r="P504" s="74">
        <v>3375.95</v>
      </c>
      <c r="Q504" s="74">
        <v>0</v>
      </c>
      <c r="R504" s="74">
        <v>0</v>
      </c>
      <c r="S504" s="40">
        <f t="shared" si="15"/>
        <v>843.99</v>
      </c>
      <c r="T504" s="40">
        <f t="shared" si="14"/>
        <v>3375.95</v>
      </c>
    </row>
    <row r="505" spans="1:20" ht="15">
      <c r="A505" s="72">
        <v>1</v>
      </c>
      <c r="B505" s="72">
        <v>3380</v>
      </c>
      <c r="C505" s="72" t="s">
        <v>721</v>
      </c>
      <c r="D505" s="73">
        <v>44230</v>
      </c>
      <c r="E505" s="72" t="s">
        <v>514</v>
      </c>
      <c r="F505" s="72">
        <v>2047</v>
      </c>
      <c r="G505" s="74">
        <v>0</v>
      </c>
      <c r="H505" s="74">
        <v>0</v>
      </c>
      <c r="I505" s="74" t="s">
        <v>515</v>
      </c>
      <c r="J505" s="74">
        <v>0</v>
      </c>
      <c r="K505" s="74">
        <v>0</v>
      </c>
      <c r="L505" s="74">
        <v>0</v>
      </c>
      <c r="M505" s="74">
        <v>0</v>
      </c>
      <c r="N505" s="74">
        <v>0</v>
      </c>
      <c r="O505" s="74">
        <v>253.2</v>
      </c>
      <c r="P505" s="74">
        <v>1012.78</v>
      </c>
      <c r="Q505" s="74">
        <v>0</v>
      </c>
      <c r="R505" s="74">
        <v>0</v>
      </c>
      <c r="S505" s="40">
        <f t="shared" si="15"/>
        <v>253.2</v>
      </c>
      <c r="T505" s="40">
        <f t="shared" si="14"/>
        <v>1012.78</v>
      </c>
    </row>
    <row r="506" spans="1:20" ht="15">
      <c r="A506" s="72">
        <v>1</v>
      </c>
      <c r="B506" s="72">
        <v>3381</v>
      </c>
      <c r="C506" s="72" t="s">
        <v>722</v>
      </c>
      <c r="D506" s="73">
        <v>44230</v>
      </c>
      <c r="E506" s="72" t="s">
        <v>514</v>
      </c>
      <c r="F506" s="72">
        <v>2048</v>
      </c>
      <c r="G506" s="74">
        <v>0</v>
      </c>
      <c r="H506" s="74">
        <v>0</v>
      </c>
      <c r="I506" s="74" t="s">
        <v>515</v>
      </c>
      <c r="J506" s="74">
        <v>0</v>
      </c>
      <c r="K506" s="74">
        <v>0</v>
      </c>
      <c r="L506" s="74">
        <v>0</v>
      </c>
      <c r="M506" s="74">
        <v>0</v>
      </c>
      <c r="N506" s="74">
        <v>0</v>
      </c>
      <c r="O506" s="74">
        <v>253.2</v>
      </c>
      <c r="P506" s="74">
        <v>1012.78</v>
      </c>
      <c r="Q506" s="74">
        <v>0</v>
      </c>
      <c r="R506" s="74">
        <v>0</v>
      </c>
      <c r="S506" s="40">
        <f t="shared" si="15"/>
        <v>253.2</v>
      </c>
      <c r="T506" s="40">
        <f t="shared" si="14"/>
        <v>1012.78</v>
      </c>
    </row>
    <row r="507" spans="1:20" ht="15">
      <c r="A507" s="72">
        <v>1</v>
      </c>
      <c r="B507" s="72">
        <v>3382</v>
      </c>
      <c r="C507" s="72" t="s">
        <v>723</v>
      </c>
      <c r="D507" s="73">
        <v>44230</v>
      </c>
      <c r="E507" s="72" t="s">
        <v>514</v>
      </c>
      <c r="F507" s="72">
        <v>1231</v>
      </c>
      <c r="G507" s="74">
        <v>0</v>
      </c>
      <c r="H507" s="74">
        <v>0</v>
      </c>
      <c r="I507" s="74" t="s">
        <v>515</v>
      </c>
      <c r="J507" s="74">
        <v>0</v>
      </c>
      <c r="K507" s="74">
        <v>0</v>
      </c>
      <c r="L507" s="74">
        <v>0</v>
      </c>
      <c r="M507" s="74">
        <v>0</v>
      </c>
      <c r="N507" s="74">
        <v>0</v>
      </c>
      <c r="O507" s="74">
        <v>1561.48</v>
      </c>
      <c r="P507" s="74">
        <v>6245.89</v>
      </c>
      <c r="Q507" s="74">
        <v>0</v>
      </c>
      <c r="R507" s="74">
        <v>0</v>
      </c>
      <c r="S507" s="40">
        <f t="shared" si="15"/>
        <v>1561.48</v>
      </c>
      <c r="T507" s="40">
        <f t="shared" si="14"/>
        <v>6245.89</v>
      </c>
    </row>
    <row r="508" spans="1:20" ht="15">
      <c r="A508" s="72">
        <v>1</v>
      </c>
      <c r="B508" s="72">
        <v>8249</v>
      </c>
      <c r="C508" s="72" t="s">
        <v>423</v>
      </c>
      <c r="D508" s="73">
        <v>38285</v>
      </c>
      <c r="E508" s="72" t="s">
        <v>514</v>
      </c>
      <c r="F508" s="72">
        <v>1091</v>
      </c>
      <c r="G508" s="74">
        <v>0</v>
      </c>
      <c r="H508" s="74">
        <v>0</v>
      </c>
      <c r="I508" s="74" t="s">
        <v>515</v>
      </c>
      <c r="J508" s="74">
        <v>0</v>
      </c>
      <c r="K508" s="74">
        <v>0</v>
      </c>
      <c r="L508" s="74">
        <v>0</v>
      </c>
      <c r="M508" s="74">
        <v>0</v>
      </c>
      <c r="N508" s="74">
        <v>0</v>
      </c>
      <c r="O508" s="74">
        <v>548.59</v>
      </c>
      <c r="P508" s="74">
        <v>2194.37</v>
      </c>
      <c r="Q508" s="74">
        <v>0</v>
      </c>
      <c r="R508" s="74">
        <v>0</v>
      </c>
      <c r="S508" s="40">
        <f t="shared" si="15"/>
        <v>548.59</v>
      </c>
      <c r="T508" s="40">
        <f t="shared" si="14"/>
        <v>2194.37</v>
      </c>
    </row>
  </sheetData>
  <sortState ref="A4:T508">
    <sortCondition ref="I4:I508"/>
  </sortState>
  <conditionalFormatting sqref="B1:B1048576">
    <cfRule type="duplicateValues" dxfId="1" priority="1"/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E20" sqref="E20"/>
    </sheetView>
  </sheetViews>
  <sheetFormatPr defaultRowHeight="12"/>
  <cols>
    <col min="1" max="1" width="9.140625" style="42"/>
    <col min="2" max="2" width="34.42578125" style="42" bestFit="1" customWidth="1"/>
    <col min="3" max="3" width="12.42578125" style="42" bestFit="1" customWidth="1"/>
    <col min="4" max="4" width="44.85546875" style="42" bestFit="1" customWidth="1"/>
    <col min="5" max="5" width="11.5703125" style="43" bestFit="1" customWidth="1"/>
    <col min="6" max="6" width="9.140625" style="43"/>
    <col min="7" max="7" width="10.7109375" style="42" bestFit="1" customWidth="1"/>
    <col min="8" max="16384" width="9.140625" style="24"/>
  </cols>
  <sheetData>
    <row r="1" spans="1:7" s="42" customFormat="1" ht="12" customHeight="1">
      <c r="A1" s="78" t="s">
        <v>724</v>
      </c>
      <c r="B1" s="78"/>
      <c r="C1" s="78"/>
      <c r="D1" s="78"/>
      <c r="E1" s="78"/>
      <c r="F1" s="78"/>
      <c r="G1" s="78"/>
    </row>
    <row r="2" spans="1:7" s="42" customFormat="1" ht="12.75" customHeight="1" thickBot="1">
      <c r="A2" s="79"/>
      <c r="B2" s="79"/>
      <c r="C2" s="79"/>
      <c r="D2" s="79"/>
      <c r="E2" s="79"/>
      <c r="F2" s="79"/>
      <c r="G2" s="79"/>
    </row>
    <row r="3" spans="1:7" ht="12" customHeight="1">
      <c r="A3" s="68" t="s">
        <v>499</v>
      </c>
      <c r="B3" s="69" t="s">
        <v>2</v>
      </c>
      <c r="C3" s="69" t="s">
        <v>626</v>
      </c>
      <c r="D3" s="69" t="s">
        <v>619</v>
      </c>
      <c r="E3" s="69" t="s">
        <v>620</v>
      </c>
      <c r="F3" s="69" t="s">
        <v>621</v>
      </c>
      <c r="G3" s="69" t="s">
        <v>622</v>
      </c>
    </row>
    <row r="4" spans="1:7" ht="15">
      <c r="A4" s="37">
        <v>2701</v>
      </c>
      <c r="B4" s="44" t="str">
        <f>IFERROR(VLOOKUP(A4,[1]SRA!B:D,3,0),"")</f>
        <v>PETULLA DE MOURA E SILVA</v>
      </c>
      <c r="C4" s="37">
        <f>IFERROR(VLOOKUP(A4,[1]SRA!B:E,4,FALSE),"")</f>
        <v>1182</v>
      </c>
      <c r="D4" s="37" t="str">
        <f>IFERROR(VLOOKUP(C4,[1]C.Custo!A:B,2,0),"")</f>
        <v>DIMAM - DIVISAO DO MEIO AMBIENTE</v>
      </c>
      <c r="E4" s="59">
        <v>44228</v>
      </c>
      <c r="F4" s="60">
        <v>30</v>
      </c>
      <c r="G4" s="59">
        <f t="shared" ref="G4:G13" si="0">(E4+F4)-1</f>
        <v>44257</v>
      </c>
    </row>
    <row r="5" spans="1:7" ht="15">
      <c r="A5" s="37">
        <v>2833</v>
      </c>
      <c r="B5" s="44" t="str">
        <f>IFERROR(VLOOKUP(A5,[1]SRA!B:D,3,0),"")</f>
        <v>JAMESSON AMANCIO DA ROCHA</v>
      </c>
      <c r="C5" s="37">
        <f>IFERROR(VLOOKUP(A5,[1]SRA!B:E,4,FALSE),"")</f>
        <v>1114</v>
      </c>
      <c r="D5" s="37" t="str">
        <f>IFERROR(VLOOKUP(C5,[1]C.Custo!A:B,2,0),"")</f>
        <v>DISEG - DIVISAO DE SERVICOS GERAIS</v>
      </c>
      <c r="E5" s="59">
        <v>44228</v>
      </c>
      <c r="F5" s="60">
        <v>20</v>
      </c>
      <c r="G5" s="59">
        <f t="shared" si="0"/>
        <v>44247</v>
      </c>
    </row>
    <row r="6" spans="1:7" ht="15">
      <c r="A6" s="37">
        <v>2889</v>
      </c>
      <c r="B6" s="44" t="str">
        <f>IFERROR(VLOOKUP(A6,[1]SRA!B:D,3,0),"")</f>
        <v>EJANE FERREIRA TEXEIRA</v>
      </c>
      <c r="C6" s="37">
        <f>IFERROR(VLOOKUP(A6,[1]SRA!B:E,4,FALSE),"")</f>
        <v>1141</v>
      </c>
      <c r="D6" s="37" t="str">
        <f>IFERROR(VLOOKUP(C6,[1]C.Custo!A:B,2,0),"")</f>
        <v>DICCP- DIVISAO DE CONTABILIDADE E CUSTOS</v>
      </c>
      <c r="E6" s="59">
        <v>44244</v>
      </c>
      <c r="F6" s="60">
        <v>20</v>
      </c>
      <c r="G6" s="59">
        <f t="shared" si="0"/>
        <v>44263</v>
      </c>
    </row>
    <row r="7" spans="1:7" ht="15">
      <c r="A7" s="37">
        <v>1413</v>
      </c>
      <c r="B7" s="44" t="str">
        <f>IFERROR(VLOOKUP(A7,[1]SRA!B:D,3,0),"")</f>
        <v>LEDUAR GUEDES DE LIMA</v>
      </c>
      <c r="C7" s="37">
        <f>IFERROR(VLOOKUP(A7,[1]SRA!B:E,4,FALSE),"")</f>
        <v>1010</v>
      </c>
      <c r="D7" s="37" t="str">
        <f>IFERROR(VLOOKUP(C7,[1]C.Custo!A:B,2,0),"")</f>
        <v>ASSES-ASSESSORIA</v>
      </c>
      <c r="E7" s="59">
        <v>44228</v>
      </c>
      <c r="F7" s="60">
        <v>30</v>
      </c>
      <c r="G7" s="59">
        <f t="shared" si="0"/>
        <v>44257</v>
      </c>
    </row>
    <row r="8" spans="1:7" ht="15">
      <c r="A8" s="37">
        <v>2797</v>
      </c>
      <c r="B8" s="44" t="str">
        <f>IFERROR(VLOOKUP(A8,[1]SRA!B:D,3,0),"")</f>
        <v>JULIANA SILVA CEDRIM</v>
      </c>
      <c r="C8" s="37">
        <f>IFERROR(VLOOKUP(A8,[1]SRA!B:E,4,FALSE),"")</f>
        <v>2304</v>
      </c>
      <c r="D8" s="37" t="str">
        <f>IFERROR(VLOOKUP(C8,[1]C.Custo!A:B,2,0),"")</f>
        <v>DIABS- DIVISAO DE ABASTECIMENTO</v>
      </c>
      <c r="E8" s="59">
        <v>44228</v>
      </c>
      <c r="F8" s="60">
        <v>20</v>
      </c>
      <c r="G8" s="59">
        <f t="shared" si="0"/>
        <v>44247</v>
      </c>
    </row>
    <row r="9" spans="1:7" ht="15">
      <c r="A9" s="37">
        <v>1796</v>
      </c>
      <c r="B9" s="44" t="str">
        <f>IFERROR(VLOOKUP(A9,[1]SRA!B:D,3,0),"")</f>
        <v>NEUZA ANUNCIACAO COELHO</v>
      </c>
      <c r="C9" s="37">
        <f>IFERROR(VLOOKUP(A9,[1]SRA!B:E,4,FALSE),"")</f>
        <v>3111</v>
      </c>
      <c r="D9" s="37" t="str">
        <f>IFERROR(VLOOKUP(C9,[1]C.Custo!A:B,2,0),"")</f>
        <v>DISOL I - DIVISAO DE SOLIDOS I</v>
      </c>
      <c r="E9" s="59">
        <v>44228</v>
      </c>
      <c r="F9" s="60">
        <v>20</v>
      </c>
      <c r="G9" s="59">
        <f t="shared" si="0"/>
        <v>44247</v>
      </c>
    </row>
    <row r="10" spans="1:7" ht="15">
      <c r="A10" s="37">
        <v>1650</v>
      </c>
      <c r="B10" s="44" t="str">
        <f>IFERROR(VLOOKUP(A10,[1]SRA!B:D,3,0),"")</f>
        <v>JANETE MARIA DA SILVA</v>
      </c>
      <c r="C10" s="37">
        <f>IFERROR(VLOOKUP(A10,[1]SRA!B:E,4,FALSE),"")</f>
        <v>3111</v>
      </c>
      <c r="D10" s="37" t="str">
        <f>IFERROR(VLOOKUP(C10,[1]C.Custo!A:B,2,0),"")</f>
        <v>DISOL I - DIVISAO DE SOLIDOS I</v>
      </c>
      <c r="E10" s="59">
        <v>44228</v>
      </c>
      <c r="F10" s="60">
        <v>30</v>
      </c>
      <c r="G10" s="59">
        <f t="shared" si="0"/>
        <v>44257</v>
      </c>
    </row>
    <row r="11" spans="1:7" ht="15">
      <c r="A11" s="37">
        <v>1037</v>
      </c>
      <c r="B11" s="44" t="str">
        <f>IFERROR(VLOOKUP(A11,[1]SRA!B:D,3,0),"")</f>
        <v>DAVI INACIO FILHO</v>
      </c>
      <c r="C11" s="37">
        <f>IFERROR(VLOOKUP(A11,[1]SRA!B:E,4,FALSE),"")</f>
        <v>3111</v>
      </c>
      <c r="D11" s="37" t="str">
        <f>IFERROR(VLOOKUP(C11,[1]C.Custo!A:B,2,0),"")</f>
        <v>DISOL I - DIVISAO DE SOLIDOS I</v>
      </c>
      <c r="E11" s="59">
        <v>44228</v>
      </c>
      <c r="F11" s="60">
        <v>20</v>
      </c>
      <c r="G11" s="59">
        <f t="shared" si="0"/>
        <v>44247</v>
      </c>
    </row>
    <row r="12" spans="1:7" ht="15">
      <c r="A12" s="37">
        <v>3155</v>
      </c>
      <c r="B12" s="44" t="str">
        <f>IFERROR(VLOOKUP(A12,[1]SRA!B:D,3,0),"")</f>
        <v>DANIELLY R C DE LIRA</v>
      </c>
      <c r="C12" s="37">
        <f>IFERROR(VLOOKUP(A12,[1]SRA!B:E,4,FALSE),"")</f>
        <v>1074</v>
      </c>
      <c r="D12" s="37" t="str">
        <f>IFERROR(VLOOKUP(C12,[1]C.Custo!A:B,2,0),"")</f>
        <v>DIVISAO DE GARANTIA DE QUALIDADE</v>
      </c>
      <c r="E12" s="59">
        <v>44249</v>
      </c>
      <c r="F12" s="60">
        <v>20</v>
      </c>
      <c r="G12" s="59">
        <f t="shared" si="0"/>
        <v>44268</v>
      </c>
    </row>
    <row r="13" spans="1:7" ht="15">
      <c r="A13" s="37">
        <v>1427</v>
      </c>
      <c r="B13" s="44" t="str">
        <f>IFERROR(VLOOKUP(A13,[1]SRA!B:D,3,0),"")</f>
        <v>ANA MARIA ELOI DA H  DA SILVA</v>
      </c>
      <c r="C13" s="37">
        <f>IFERROR(VLOOKUP(A13,[1]SRA!B:E,4,FALSE),"")</f>
        <v>4171</v>
      </c>
      <c r="D13" s="37" t="str">
        <f>IFERROR(VLOOKUP(C13,[1]C.Custo!A:B,2,0),"")</f>
        <v>DIFIQ- DIV.FISICO-E CONTROLE DE PRODUTO</v>
      </c>
      <c r="E13" s="59">
        <v>44228</v>
      </c>
      <c r="F13" s="60">
        <v>15</v>
      </c>
      <c r="G13" s="59">
        <f t="shared" si="0"/>
        <v>44242</v>
      </c>
    </row>
    <row r="14" spans="1:7" ht="15">
      <c r="A14" s="61"/>
      <c r="B14" s="62"/>
      <c r="C14" s="61"/>
      <c r="D14" s="61"/>
      <c r="E14" s="63"/>
      <c r="F14" s="64"/>
      <c r="G14" s="63"/>
    </row>
    <row r="15" spans="1:7" ht="15">
      <c r="A15" s="61"/>
      <c r="B15" s="62"/>
      <c r="C15" s="61"/>
      <c r="D15" s="61"/>
      <c r="E15" s="63"/>
      <c r="F15" s="64"/>
      <c r="G15" s="63"/>
    </row>
    <row r="16" spans="1:7" ht="15">
      <c r="A16" s="65"/>
      <c r="B16" s="62"/>
      <c r="C16" s="61"/>
      <c r="D16" s="61"/>
      <c r="E16" s="63"/>
      <c r="F16" s="64"/>
      <c r="G16" s="63"/>
    </row>
    <row r="17" spans="1:7" ht="15">
      <c r="A17" s="61"/>
      <c r="B17" s="62"/>
      <c r="C17" s="61"/>
      <c r="D17" s="61"/>
      <c r="E17" s="63"/>
      <c r="F17" s="64"/>
      <c r="G17" s="63"/>
    </row>
    <row r="18" spans="1:7" ht="15">
      <c r="A18" s="61"/>
      <c r="B18" s="62"/>
      <c r="C18" s="61"/>
      <c r="D18" s="61"/>
      <c r="E18" s="63"/>
      <c r="F18" s="64"/>
      <c r="G18" s="63"/>
    </row>
    <row r="19" spans="1:7" ht="15">
      <c r="A19" s="61"/>
      <c r="B19" s="62"/>
      <c r="C19" s="61"/>
      <c r="D19" s="61"/>
      <c r="E19" s="63"/>
      <c r="F19" s="64"/>
      <c r="G19" s="63"/>
    </row>
    <row r="20" spans="1:7" ht="15">
      <c r="A20" s="13"/>
      <c r="B20" s="62"/>
      <c r="C20" s="61"/>
      <c r="D20" s="61"/>
      <c r="E20" s="66"/>
      <c r="F20" s="67"/>
      <c r="G20" s="63"/>
    </row>
    <row r="21" spans="1:7" ht="15">
      <c r="A21" s="61"/>
      <c r="B21" s="62"/>
      <c r="C21" s="61"/>
      <c r="D21" s="61"/>
      <c r="E21" s="66"/>
      <c r="F21" s="64"/>
      <c r="G21" s="63"/>
    </row>
    <row r="22" spans="1:7" ht="15">
      <c r="A22" s="13"/>
      <c r="B22" s="62"/>
      <c r="C22" s="61"/>
      <c r="D22" s="61"/>
      <c r="E22" s="66"/>
      <c r="F22" s="67"/>
      <c r="G22" s="63"/>
    </row>
    <row r="23" spans="1:7" ht="15">
      <c r="A23" s="13"/>
      <c r="B23" s="62"/>
      <c r="C23" s="61"/>
      <c r="D23" s="61"/>
      <c r="E23" s="66"/>
      <c r="F23" s="67"/>
      <c r="G23" s="63"/>
    </row>
    <row r="24" spans="1:7" ht="15">
      <c r="A24" s="13"/>
      <c r="B24" s="62"/>
      <c r="C24" s="61"/>
      <c r="D24" s="61"/>
      <c r="E24" s="66"/>
      <c r="F24" s="67"/>
      <c r="G24" s="63"/>
    </row>
    <row r="25" spans="1:7" ht="15">
      <c r="A25" s="13"/>
      <c r="B25" s="62"/>
      <c r="C25" s="61"/>
      <c r="D25" s="61"/>
      <c r="E25" s="66"/>
      <c r="F25" s="67"/>
      <c r="G25" s="63"/>
    </row>
    <row r="26" spans="1:7" ht="15">
      <c r="A26" s="13"/>
      <c r="B26" s="62"/>
      <c r="C26" s="61"/>
      <c r="D26" s="61"/>
      <c r="E26" s="66"/>
      <c r="F26" s="67"/>
      <c r="G26" s="63"/>
    </row>
  </sheetData>
  <mergeCells count="1">
    <mergeCell ref="A1:G2"/>
  </mergeCells>
  <conditionalFormatting sqref="A4:A13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508"/>
  <sheetViews>
    <sheetView workbookViewId="0">
      <pane ySplit="4" topLeftCell="A199" activePane="bottomLeft" state="frozen"/>
      <selection pane="bottomLeft" activeCell="G216" sqref="G216"/>
    </sheetView>
  </sheetViews>
  <sheetFormatPr defaultRowHeight="12"/>
  <cols>
    <col min="1" max="1" width="5" style="25" customWidth="1"/>
    <col min="2" max="2" width="8" style="25" bestFit="1" customWidth="1"/>
    <col min="3" max="3" width="31.7109375" style="25" bestFit="1" customWidth="1"/>
    <col min="4" max="4" width="15.140625" style="25" bestFit="1" customWidth="1"/>
    <col min="5" max="5" width="13.140625" style="25" bestFit="1" customWidth="1"/>
    <col min="6" max="6" width="15.140625" style="25" bestFit="1" customWidth="1"/>
    <col min="7" max="7" width="14.140625" style="25" bestFit="1" customWidth="1"/>
    <col min="8" max="8" width="15.140625" style="17" bestFit="1" customWidth="1"/>
    <col min="9" max="9" width="31.7109375" style="16" bestFit="1" customWidth="1"/>
    <col min="10" max="10" width="11" style="16" bestFit="1" customWidth="1"/>
    <col min="11" max="11" width="11" style="16" customWidth="1"/>
    <col min="12" max="12" width="15.140625" style="9" bestFit="1" customWidth="1"/>
    <col min="13" max="13" width="10" style="9" bestFit="1" customWidth="1"/>
    <col min="14" max="14" width="15.140625" style="16" bestFit="1" customWidth="1"/>
    <col min="15" max="15" width="14.140625" style="16" bestFit="1" customWidth="1"/>
    <col min="16" max="16" width="8" style="16" bestFit="1" customWidth="1"/>
    <col min="17" max="16384" width="9.140625" style="16"/>
  </cols>
  <sheetData>
    <row r="1" spans="1:16">
      <c r="M1" s="9" t="s">
        <v>611</v>
      </c>
    </row>
    <row r="2" spans="1:16">
      <c r="A2" s="47" t="s">
        <v>720</v>
      </c>
      <c r="B2" s="46"/>
      <c r="C2" s="46"/>
      <c r="D2" s="46"/>
      <c r="E2" s="46"/>
      <c r="F2" s="46"/>
      <c r="G2" s="46"/>
      <c r="H2" s="25"/>
      <c r="L2" s="9" t="s">
        <v>610</v>
      </c>
      <c r="M2" s="9">
        <v>701</v>
      </c>
    </row>
    <row r="3" spans="1:16">
      <c r="J3" s="17"/>
      <c r="K3" s="17"/>
      <c r="L3" s="9" t="s">
        <v>613</v>
      </c>
      <c r="M3" s="34" t="s">
        <v>714</v>
      </c>
    </row>
    <row r="4" spans="1:16">
      <c r="A4" s="47" t="s">
        <v>0</v>
      </c>
      <c r="B4" s="47" t="s">
        <v>1</v>
      </c>
      <c r="C4" s="47" t="s">
        <v>2</v>
      </c>
      <c r="D4" s="51" t="s">
        <v>614</v>
      </c>
      <c r="E4" s="55" t="s">
        <v>613</v>
      </c>
      <c r="F4" s="56" t="s">
        <v>615</v>
      </c>
      <c r="G4" s="51" t="s">
        <v>616</v>
      </c>
      <c r="H4" s="27" t="s">
        <v>609</v>
      </c>
      <c r="L4" s="34" t="s">
        <v>715</v>
      </c>
      <c r="M4" s="9" t="s">
        <v>612</v>
      </c>
    </row>
    <row r="5" spans="1:16">
      <c r="A5" s="50">
        <v>1</v>
      </c>
      <c r="B5" s="50">
        <v>200</v>
      </c>
      <c r="C5" s="48" t="s">
        <v>3</v>
      </c>
      <c r="D5" s="52">
        <v>3914.56</v>
      </c>
      <c r="E5" s="52">
        <f>D5-H5</f>
        <v>996.58999999999969</v>
      </c>
      <c r="F5" s="57">
        <v>1330.95</v>
      </c>
      <c r="G5" s="52">
        <v>1587.02</v>
      </c>
      <c r="H5" s="29">
        <f>G5+F5</f>
        <v>2917.9700000000003</v>
      </c>
      <c r="I5" s="16" t="str">
        <f>VLOOKUP(B5,'FOLHA RESUMIDA'!C:D,2,0)</f>
        <v>MARIA DO CARMO DE SOUSA</v>
      </c>
    </row>
    <row r="6" spans="1:16">
      <c r="A6" s="50">
        <v>1</v>
      </c>
      <c r="B6" s="50">
        <v>397</v>
      </c>
      <c r="C6" s="48" t="s">
        <v>4</v>
      </c>
      <c r="D6" s="52">
        <v>4074.83</v>
      </c>
      <c r="E6" s="57">
        <f t="shared" ref="E6:E69" si="0">D6-H6</f>
        <v>1030.4899999999998</v>
      </c>
      <c r="F6" s="57">
        <v>1385.44</v>
      </c>
      <c r="G6" s="52">
        <v>1658.9</v>
      </c>
      <c r="H6" s="29">
        <f t="shared" ref="H6:H69" si="1">G6+F6</f>
        <v>3044.34</v>
      </c>
      <c r="I6" s="16" t="str">
        <f>VLOOKUP(B6,'FOLHA RESUMIDA'!C:D,2,0)</f>
        <v>MARIA AMARA MEDEIROS</v>
      </c>
    </row>
    <row r="7" spans="1:16">
      <c r="A7" s="50">
        <v>1</v>
      </c>
      <c r="B7" s="50">
        <v>508</v>
      </c>
      <c r="C7" s="48" t="s">
        <v>5</v>
      </c>
      <c r="D7" s="52">
        <v>4141.45</v>
      </c>
      <c r="E7" s="57">
        <f t="shared" si="0"/>
        <v>1460.92</v>
      </c>
      <c r="F7" s="57">
        <v>1408.09</v>
      </c>
      <c r="G7" s="52">
        <v>1272.44</v>
      </c>
      <c r="H7" s="29">
        <f t="shared" si="1"/>
        <v>2680.5299999999997</v>
      </c>
      <c r="I7" s="16" t="str">
        <f>VLOOKUP(B7,'FOLHA RESUMIDA'!C:D,2,0)</f>
        <v>SANDRA EMIDIO PEREIRA</v>
      </c>
      <c r="L7" s="17" t="s">
        <v>614</v>
      </c>
      <c r="M7" s="10" t="s">
        <v>613</v>
      </c>
      <c r="N7" s="17" t="s">
        <v>615</v>
      </c>
      <c r="O7" s="17" t="s">
        <v>616</v>
      </c>
      <c r="P7" s="11" t="s">
        <v>609</v>
      </c>
    </row>
    <row r="8" spans="1:16">
      <c r="A8" s="50">
        <v>1</v>
      </c>
      <c r="B8" s="50">
        <v>510</v>
      </c>
      <c r="C8" s="48" t="s">
        <v>6</v>
      </c>
      <c r="D8" s="52">
        <v>3356.17</v>
      </c>
      <c r="E8" s="57">
        <f t="shared" si="0"/>
        <v>1059.4300000000003</v>
      </c>
      <c r="F8" s="57">
        <v>1141.0999999999999</v>
      </c>
      <c r="G8" s="52">
        <v>1155.6400000000001</v>
      </c>
      <c r="H8" s="29">
        <f t="shared" si="1"/>
        <v>2296.7399999999998</v>
      </c>
      <c r="I8" s="16" t="str">
        <f>VLOOKUP(B8,'FOLHA RESUMIDA'!C:D,2,0)</f>
        <v>FRANCISCO FERREIRA DE SOUSA</v>
      </c>
    </row>
    <row r="9" spans="1:16">
      <c r="A9" s="50">
        <v>1</v>
      </c>
      <c r="B9" s="50">
        <v>542</v>
      </c>
      <c r="C9" s="48" t="s">
        <v>7</v>
      </c>
      <c r="D9" s="52">
        <v>1964.07</v>
      </c>
      <c r="E9" s="57">
        <f t="shared" si="0"/>
        <v>418.1099999999999</v>
      </c>
      <c r="F9" s="57">
        <v>548.88</v>
      </c>
      <c r="G9" s="52">
        <v>997.08</v>
      </c>
      <c r="H9" s="29">
        <f t="shared" si="1"/>
        <v>1545.96</v>
      </c>
      <c r="I9" s="16" t="str">
        <f>VLOOKUP(B9,'FOLHA RESUMIDA'!C:D,2,0)</f>
        <v>ANA MARTA MARCELINO DA SILVA</v>
      </c>
    </row>
    <row r="10" spans="1:16">
      <c r="A10" s="50">
        <v>1</v>
      </c>
      <c r="B10" s="50">
        <v>788</v>
      </c>
      <c r="C10" s="48" t="s">
        <v>8</v>
      </c>
      <c r="D10" s="52">
        <v>2732.9</v>
      </c>
      <c r="E10" s="57">
        <f t="shared" si="0"/>
        <v>916.95</v>
      </c>
      <c r="F10" s="57">
        <v>929.19</v>
      </c>
      <c r="G10" s="52">
        <v>886.76</v>
      </c>
      <c r="H10" s="29">
        <f t="shared" si="1"/>
        <v>1815.95</v>
      </c>
      <c r="I10" s="16" t="str">
        <f>VLOOKUP(B10,'FOLHA RESUMIDA'!C:D,2,0)</f>
        <v>IVONEIDE FRANCISCA S ALMEIDA</v>
      </c>
    </row>
    <row r="11" spans="1:16">
      <c r="A11" s="50">
        <v>1</v>
      </c>
      <c r="B11" s="50">
        <v>820</v>
      </c>
      <c r="C11" s="48" t="s">
        <v>9</v>
      </c>
      <c r="D11" s="52">
        <v>2069.0500000000002</v>
      </c>
      <c r="E11" s="57">
        <f t="shared" si="0"/>
        <v>939.73</v>
      </c>
      <c r="F11" s="57">
        <v>537.95000000000005</v>
      </c>
      <c r="G11" s="52">
        <v>591.37</v>
      </c>
      <c r="H11" s="29">
        <f t="shared" si="1"/>
        <v>1129.3200000000002</v>
      </c>
      <c r="I11" s="16" t="str">
        <f>VLOOKUP(B11,'FOLHA RESUMIDA'!C:D,2,0)</f>
        <v>JOSE TELMO DA PAIXAO</v>
      </c>
    </row>
    <row r="12" spans="1:16">
      <c r="A12" s="50">
        <v>1</v>
      </c>
      <c r="B12" s="50">
        <v>830</v>
      </c>
      <c r="C12" s="48" t="s">
        <v>10</v>
      </c>
      <c r="D12" s="52">
        <v>4079.44</v>
      </c>
      <c r="E12" s="57">
        <f t="shared" si="0"/>
        <v>1280.92</v>
      </c>
      <c r="F12" s="57">
        <v>1387.01</v>
      </c>
      <c r="G12" s="52">
        <v>1411.51</v>
      </c>
      <c r="H12" s="29">
        <f t="shared" si="1"/>
        <v>2798.52</v>
      </c>
      <c r="I12" s="16" t="str">
        <f>VLOOKUP(B12,'FOLHA RESUMIDA'!C:D,2,0)</f>
        <v>CARLOS ANTONIO DA SILVA</v>
      </c>
    </row>
    <row r="13" spans="1:16">
      <c r="A13" s="50">
        <v>1</v>
      </c>
      <c r="B13" s="50">
        <v>863</v>
      </c>
      <c r="C13" s="48" t="s">
        <v>11</v>
      </c>
      <c r="D13" s="52">
        <v>2069.0500000000002</v>
      </c>
      <c r="E13" s="57">
        <f t="shared" si="0"/>
        <v>984.57000000000016</v>
      </c>
      <c r="F13" s="57">
        <v>703.48</v>
      </c>
      <c r="G13" s="52">
        <v>381</v>
      </c>
      <c r="H13" s="29">
        <f t="shared" si="1"/>
        <v>1084.48</v>
      </c>
      <c r="I13" s="16" t="str">
        <f>VLOOKUP(B13,'FOLHA RESUMIDA'!C:D,2,0)</f>
        <v>JOSE AMARO DOS SANTOS</v>
      </c>
    </row>
    <row r="14" spans="1:16">
      <c r="A14" s="50">
        <v>1</v>
      </c>
      <c r="B14" s="50">
        <v>871</v>
      </c>
      <c r="C14" s="48" t="s">
        <v>12</v>
      </c>
      <c r="D14" s="52">
        <v>4386.8599999999997</v>
      </c>
      <c r="E14" s="57">
        <f t="shared" si="0"/>
        <v>1972.7399999999998</v>
      </c>
      <c r="F14" s="57">
        <v>1491.53</v>
      </c>
      <c r="G14" s="52">
        <v>922.59</v>
      </c>
      <c r="H14" s="29">
        <f t="shared" si="1"/>
        <v>2414.12</v>
      </c>
      <c r="I14" s="16" t="str">
        <f>VLOOKUP(B14,'FOLHA RESUMIDA'!C:D,2,0)</f>
        <v>MARIA LUISA P DE LEMOS</v>
      </c>
    </row>
    <row r="15" spans="1:16">
      <c r="A15" s="50">
        <v>1</v>
      </c>
      <c r="B15" s="50">
        <v>897</v>
      </c>
      <c r="C15" s="48" t="s">
        <v>13</v>
      </c>
      <c r="D15" s="52">
        <v>1543.95</v>
      </c>
      <c r="E15" s="57">
        <f t="shared" si="0"/>
        <v>1000.52</v>
      </c>
      <c r="F15" s="57">
        <v>416.87</v>
      </c>
      <c r="G15" s="52">
        <v>126.56</v>
      </c>
      <c r="H15" s="29">
        <f t="shared" si="1"/>
        <v>543.43000000000006</v>
      </c>
      <c r="I15" s="16" t="str">
        <f>VLOOKUP(B15,'FOLHA RESUMIDA'!C:D,2,0)</f>
        <v>EUNICE DE ASSIS CALIXTO</v>
      </c>
    </row>
    <row r="16" spans="1:16">
      <c r="A16" s="50">
        <v>1</v>
      </c>
      <c r="B16" s="50">
        <v>996</v>
      </c>
      <c r="C16" s="48" t="s">
        <v>14</v>
      </c>
      <c r="D16" s="52">
        <v>3510.13</v>
      </c>
      <c r="E16" s="57">
        <f t="shared" si="0"/>
        <v>1107.21</v>
      </c>
      <c r="F16" s="57">
        <v>1091.33</v>
      </c>
      <c r="G16" s="52">
        <v>1311.59</v>
      </c>
      <c r="H16" s="29">
        <f t="shared" si="1"/>
        <v>2402.92</v>
      </c>
      <c r="I16" s="16" t="str">
        <f>VLOOKUP(B16,'FOLHA RESUMIDA'!C:D,2,0)</f>
        <v>FIRMINO SIQUEIRA DA SILVA</v>
      </c>
    </row>
    <row r="17" spans="1:13">
      <c r="A17" s="50">
        <v>1</v>
      </c>
      <c r="B17" s="50">
        <v>1008</v>
      </c>
      <c r="C17" s="48" t="s">
        <v>15</v>
      </c>
      <c r="D17" s="52">
        <v>1946.17</v>
      </c>
      <c r="E17" s="57">
        <f t="shared" si="0"/>
        <v>632.74000000000024</v>
      </c>
      <c r="F17" s="57">
        <v>607.67999999999995</v>
      </c>
      <c r="G17" s="52">
        <v>705.75</v>
      </c>
      <c r="H17" s="29">
        <f t="shared" si="1"/>
        <v>1313.4299999999998</v>
      </c>
      <c r="I17" s="16" t="str">
        <f>VLOOKUP(B17,'FOLHA RESUMIDA'!C:D,2,0)</f>
        <v>MARIO JOSE DO NASCIMENTO</v>
      </c>
    </row>
    <row r="18" spans="1:13">
      <c r="A18" s="50">
        <v>1</v>
      </c>
      <c r="B18" s="50">
        <v>1037</v>
      </c>
      <c r="C18" s="48" t="s">
        <v>16</v>
      </c>
      <c r="D18" s="52">
        <v>5487.15</v>
      </c>
      <c r="E18" s="57">
        <f t="shared" si="0"/>
        <v>5139.9699999999993</v>
      </c>
      <c r="F18" s="57" t="s">
        <v>725</v>
      </c>
      <c r="G18" s="52">
        <v>347.18</v>
      </c>
      <c r="H18" s="29">
        <f t="shared" si="1"/>
        <v>347.18</v>
      </c>
      <c r="I18" s="26" t="str">
        <f>VLOOKUP(B18,'FOLHA RESUMIDA'!C:D,2,0)</f>
        <v>DAVI INACIO FILHO</v>
      </c>
    </row>
    <row r="19" spans="1:13">
      <c r="A19" s="50">
        <v>1</v>
      </c>
      <c r="B19" s="50">
        <v>1051</v>
      </c>
      <c r="C19" s="48" t="s">
        <v>17</v>
      </c>
      <c r="D19" s="52">
        <v>16436.740000000002</v>
      </c>
      <c r="E19" s="57">
        <f t="shared" si="0"/>
        <v>7007.7300000000014</v>
      </c>
      <c r="F19" s="57">
        <v>5588.49</v>
      </c>
      <c r="G19" s="52">
        <v>3840.52</v>
      </c>
      <c r="H19" s="29">
        <f t="shared" si="1"/>
        <v>9429.01</v>
      </c>
      <c r="I19" s="26" t="str">
        <f>VLOOKUP(B19,'FOLHA RESUMIDA'!C:D,2,0)</f>
        <v>GEORGE HAROLD DE B  WALMSLEY</v>
      </c>
    </row>
    <row r="20" spans="1:13">
      <c r="A20" s="50">
        <v>1</v>
      </c>
      <c r="B20" s="50">
        <v>1056</v>
      </c>
      <c r="C20" s="48" t="s">
        <v>18</v>
      </c>
      <c r="D20" s="52">
        <v>4049.87</v>
      </c>
      <c r="E20" s="57">
        <f t="shared" si="0"/>
        <v>1893.37</v>
      </c>
      <c r="F20" s="57">
        <v>1258.05</v>
      </c>
      <c r="G20" s="52">
        <v>898.45</v>
      </c>
      <c r="H20" s="29">
        <f t="shared" si="1"/>
        <v>2156.5</v>
      </c>
      <c r="I20" s="26" t="str">
        <f>VLOOKUP(B20,'FOLHA RESUMIDA'!C:D,2,0)</f>
        <v>VALERIA MARIA DA SILVA</v>
      </c>
    </row>
    <row r="21" spans="1:13">
      <c r="A21" s="50">
        <v>1</v>
      </c>
      <c r="B21" s="50">
        <v>1067</v>
      </c>
      <c r="C21" s="48" t="s">
        <v>19</v>
      </c>
      <c r="D21" s="52">
        <v>4907.38</v>
      </c>
      <c r="E21" s="57">
        <f t="shared" si="0"/>
        <v>2420.79</v>
      </c>
      <c r="F21" s="57">
        <v>1336.67</v>
      </c>
      <c r="G21" s="52">
        <v>1149.92</v>
      </c>
      <c r="H21" s="29">
        <f t="shared" si="1"/>
        <v>2486.59</v>
      </c>
      <c r="I21" s="26" t="str">
        <f>VLOOKUP(B21,'FOLHA RESUMIDA'!C:D,2,0)</f>
        <v>ALCINEIA JOSE CABRAL DE MELO</v>
      </c>
    </row>
    <row r="22" spans="1:13">
      <c r="A22" s="50">
        <v>1</v>
      </c>
      <c r="B22" s="50">
        <v>1071</v>
      </c>
      <c r="C22" s="48" t="s">
        <v>20</v>
      </c>
      <c r="D22" s="52">
        <v>1702.21</v>
      </c>
      <c r="E22" s="57">
        <f t="shared" si="0"/>
        <v>392.88000000000011</v>
      </c>
      <c r="F22" s="57">
        <v>578.75</v>
      </c>
      <c r="G22" s="52">
        <v>730.58</v>
      </c>
      <c r="H22" s="29">
        <f t="shared" si="1"/>
        <v>1309.33</v>
      </c>
      <c r="I22" s="26" t="str">
        <f>VLOOKUP(B22,'FOLHA RESUMIDA'!C:D,2,0)</f>
        <v>MARIA JOSE DA HORA</v>
      </c>
    </row>
    <row r="23" spans="1:13">
      <c r="A23" s="50">
        <v>1</v>
      </c>
      <c r="B23" s="50">
        <v>1080</v>
      </c>
      <c r="C23" s="48" t="s">
        <v>21</v>
      </c>
      <c r="D23" s="52">
        <v>3356.17</v>
      </c>
      <c r="E23" s="57">
        <f t="shared" si="0"/>
        <v>750.52000000000044</v>
      </c>
      <c r="F23" s="57">
        <v>1141.0999999999999</v>
      </c>
      <c r="G23" s="52">
        <v>1464.55</v>
      </c>
      <c r="H23" s="29">
        <f t="shared" si="1"/>
        <v>2605.6499999999996</v>
      </c>
      <c r="I23" s="26" t="str">
        <f>VLOOKUP(B23,'FOLHA RESUMIDA'!C:D,2,0)</f>
        <v>VALDIRENE ANDRE PEREIRA</v>
      </c>
    </row>
    <row r="24" spans="1:13" s="26" customFormat="1">
      <c r="A24" s="50">
        <v>1</v>
      </c>
      <c r="B24" s="50">
        <v>1099</v>
      </c>
      <c r="C24" s="48" t="s">
        <v>22</v>
      </c>
      <c r="D24" s="52">
        <v>3056.95</v>
      </c>
      <c r="E24" s="57">
        <f t="shared" si="0"/>
        <v>489.02999999999975</v>
      </c>
      <c r="F24" s="57">
        <v>1039.3599999999999</v>
      </c>
      <c r="G24" s="52">
        <v>1528.56</v>
      </c>
      <c r="H24" s="29">
        <f t="shared" si="1"/>
        <v>2567.92</v>
      </c>
      <c r="I24" s="26" t="str">
        <f>VLOOKUP(B24,'FOLHA RESUMIDA'!C:D,2,0)</f>
        <v>VALERIA DA SILVA SOUZA</v>
      </c>
      <c r="L24" s="9"/>
      <c r="M24" s="9"/>
    </row>
    <row r="25" spans="1:13">
      <c r="A25" s="50">
        <v>1</v>
      </c>
      <c r="B25" s="50">
        <v>1125</v>
      </c>
      <c r="C25" s="48" t="s">
        <v>23</v>
      </c>
      <c r="D25" s="52">
        <v>2514.9499999999998</v>
      </c>
      <c r="E25" s="57">
        <f t="shared" si="0"/>
        <v>838.06999999999971</v>
      </c>
      <c r="F25" s="57">
        <v>855.08</v>
      </c>
      <c r="G25" s="52">
        <v>821.8</v>
      </c>
      <c r="H25" s="29">
        <f t="shared" si="1"/>
        <v>1676.88</v>
      </c>
      <c r="I25" s="26" t="str">
        <f>VLOOKUP(B25,'FOLHA RESUMIDA'!C:D,2,0)</f>
        <v>IVANILDO FELIX DA SILVA</v>
      </c>
    </row>
    <row r="26" spans="1:13">
      <c r="A26" s="50">
        <v>1</v>
      </c>
      <c r="B26" s="50">
        <v>1126</v>
      </c>
      <c r="C26" s="48" t="s">
        <v>24</v>
      </c>
      <c r="D26" s="52">
        <v>5247.17</v>
      </c>
      <c r="E26" s="57">
        <f t="shared" si="0"/>
        <v>2031.3900000000003</v>
      </c>
      <c r="F26" s="57">
        <v>1784.04</v>
      </c>
      <c r="G26" s="52">
        <v>1431.74</v>
      </c>
      <c r="H26" s="29">
        <f t="shared" si="1"/>
        <v>3215.7799999999997</v>
      </c>
      <c r="I26" s="26" t="str">
        <f>VLOOKUP(B26,'FOLHA RESUMIDA'!C:D,2,0)</f>
        <v>ALUISIO GOMES FERREIRA FILHO</v>
      </c>
    </row>
    <row r="27" spans="1:13">
      <c r="A27" s="50">
        <v>2</v>
      </c>
      <c r="B27" s="50">
        <v>1135</v>
      </c>
      <c r="C27" s="48" t="s">
        <v>424</v>
      </c>
      <c r="D27" s="52">
        <v>2761.12</v>
      </c>
      <c r="E27" s="57">
        <f t="shared" si="0"/>
        <v>1092.3799999999999</v>
      </c>
      <c r="F27" s="57">
        <v>938.78</v>
      </c>
      <c r="G27" s="52">
        <v>729.96</v>
      </c>
      <c r="H27" s="29">
        <f t="shared" si="1"/>
        <v>1668.74</v>
      </c>
      <c r="I27" s="26" t="str">
        <f>VLOOKUP(B27,'FOLHA RESUMIDA'!C:D,2,0)</f>
        <v>ANTONIO LUIZ DOS SANTOS</v>
      </c>
    </row>
    <row r="28" spans="1:13">
      <c r="A28" s="50">
        <v>1</v>
      </c>
      <c r="B28" s="50">
        <v>1159</v>
      </c>
      <c r="C28" s="48" t="s">
        <v>25</v>
      </c>
      <c r="D28" s="52">
        <v>1543.95</v>
      </c>
      <c r="E28" s="57">
        <f t="shared" si="0"/>
        <v>952.97</v>
      </c>
      <c r="F28" s="57">
        <v>463.19</v>
      </c>
      <c r="G28" s="52">
        <v>127.79</v>
      </c>
      <c r="H28" s="29">
        <f t="shared" si="1"/>
        <v>590.98</v>
      </c>
      <c r="I28" s="26" t="str">
        <f>VLOOKUP(B28,'FOLHA RESUMIDA'!C:D,2,0)</f>
        <v>VERA LUCIA MARIA C  DA SILVA</v>
      </c>
    </row>
    <row r="29" spans="1:13">
      <c r="A29" s="50">
        <v>1</v>
      </c>
      <c r="B29" s="50">
        <v>1164</v>
      </c>
      <c r="C29" s="48" t="s">
        <v>26</v>
      </c>
      <c r="D29" s="52">
        <v>4283.3900000000003</v>
      </c>
      <c r="E29" s="57">
        <f t="shared" si="0"/>
        <v>1033.2100000000005</v>
      </c>
      <c r="F29" s="57">
        <v>1456.35</v>
      </c>
      <c r="G29" s="52">
        <v>1793.83</v>
      </c>
      <c r="H29" s="29">
        <f t="shared" si="1"/>
        <v>3250.18</v>
      </c>
      <c r="I29" s="26" t="str">
        <f>VLOOKUP(B29,'FOLHA RESUMIDA'!C:D,2,0)</f>
        <v>TERESINHA MARIA DE F  FELIX</v>
      </c>
    </row>
    <row r="30" spans="1:13">
      <c r="A30" s="50">
        <v>1</v>
      </c>
      <c r="B30" s="50">
        <v>1169</v>
      </c>
      <c r="C30" s="48" t="s">
        <v>27</v>
      </c>
      <c r="D30" s="52">
        <v>2640.68</v>
      </c>
      <c r="E30" s="57">
        <f t="shared" si="0"/>
        <v>1368.6999999999998</v>
      </c>
      <c r="F30" s="57">
        <v>897.83</v>
      </c>
      <c r="G30" s="52">
        <v>374.15</v>
      </c>
      <c r="H30" s="29">
        <f t="shared" si="1"/>
        <v>1271.98</v>
      </c>
      <c r="I30" s="16" t="str">
        <f>VLOOKUP(B30,'FOLHA RESUMIDA'!C:D,2,0)</f>
        <v>MARIA DO CARMO SANTOS</v>
      </c>
    </row>
    <row r="31" spans="1:13">
      <c r="A31" s="50">
        <v>1</v>
      </c>
      <c r="B31" s="50">
        <v>1177</v>
      </c>
      <c r="C31" s="48" t="s">
        <v>28</v>
      </c>
      <c r="D31" s="52">
        <v>3044.14</v>
      </c>
      <c r="E31" s="57">
        <f t="shared" si="0"/>
        <v>1454.5299999999997</v>
      </c>
      <c r="F31" s="57">
        <v>1035.01</v>
      </c>
      <c r="G31" s="52">
        <v>554.6</v>
      </c>
      <c r="H31" s="29">
        <f t="shared" si="1"/>
        <v>1589.6100000000001</v>
      </c>
      <c r="I31" s="16" t="str">
        <f>VLOOKUP(B31,'FOLHA RESUMIDA'!C:D,2,0)</f>
        <v>SELMA MARIA P DO NASCIMENTO</v>
      </c>
    </row>
    <row r="32" spans="1:13">
      <c r="A32" s="50">
        <v>1</v>
      </c>
      <c r="B32" s="50">
        <v>1221</v>
      </c>
      <c r="C32" s="48" t="s">
        <v>29</v>
      </c>
      <c r="D32" s="52">
        <v>7783.09</v>
      </c>
      <c r="E32" s="57">
        <f t="shared" si="0"/>
        <v>2415.8999999999996</v>
      </c>
      <c r="F32" s="57">
        <v>2646.25</v>
      </c>
      <c r="G32" s="52">
        <v>2720.94</v>
      </c>
      <c r="H32" s="29">
        <f t="shared" si="1"/>
        <v>5367.1900000000005</v>
      </c>
      <c r="I32" s="16" t="str">
        <f>VLOOKUP(B32,'FOLHA RESUMIDA'!C:D,2,0)</f>
        <v>JOSE CARLOS TENORIO DE MELO</v>
      </c>
    </row>
    <row r="33" spans="1:9">
      <c r="A33" s="50">
        <v>1</v>
      </c>
      <c r="B33" s="50">
        <v>1229</v>
      </c>
      <c r="C33" s="48" t="s">
        <v>30</v>
      </c>
      <c r="D33" s="52">
        <v>3529.05</v>
      </c>
      <c r="E33" s="57">
        <f t="shared" si="0"/>
        <v>1135.7700000000004</v>
      </c>
      <c r="F33" s="57">
        <v>1091.33</v>
      </c>
      <c r="G33" s="52">
        <v>1301.95</v>
      </c>
      <c r="H33" s="29">
        <f t="shared" si="1"/>
        <v>2393.2799999999997</v>
      </c>
      <c r="I33" s="16" t="str">
        <f>VLOOKUP(B33,'FOLHA RESUMIDA'!C:D,2,0)</f>
        <v>IVANETE RODRIGUES DOS SANTOS</v>
      </c>
    </row>
    <row r="34" spans="1:9">
      <c r="A34" s="50">
        <v>1</v>
      </c>
      <c r="B34" s="50">
        <v>1243</v>
      </c>
      <c r="C34" s="48" t="s">
        <v>31</v>
      </c>
      <c r="D34" s="52">
        <v>2069.0500000000002</v>
      </c>
      <c r="E34" s="57">
        <f t="shared" si="0"/>
        <v>897.1400000000001</v>
      </c>
      <c r="F34" s="57">
        <v>703.48</v>
      </c>
      <c r="G34" s="52">
        <v>468.43</v>
      </c>
      <c r="H34" s="29">
        <f t="shared" si="1"/>
        <v>1171.9100000000001</v>
      </c>
      <c r="I34" s="16" t="str">
        <f>VLOOKUP(B34,'FOLHA RESUMIDA'!C:D,2,0)</f>
        <v>MARIA EUGENIA VILARIM LIMA</v>
      </c>
    </row>
    <row r="35" spans="1:9">
      <c r="A35" s="50">
        <v>1</v>
      </c>
      <c r="B35" s="50">
        <v>1258</v>
      </c>
      <c r="C35" s="48" t="s">
        <v>32</v>
      </c>
      <c r="D35" s="52">
        <v>4959.29</v>
      </c>
      <c r="E35" s="57">
        <f t="shared" si="0"/>
        <v>2036.4499999999998</v>
      </c>
      <c r="F35" s="57">
        <v>1686.16</v>
      </c>
      <c r="G35" s="52">
        <v>1236.68</v>
      </c>
      <c r="H35" s="29">
        <f t="shared" si="1"/>
        <v>2922.84</v>
      </c>
      <c r="I35" s="16" t="str">
        <f>VLOOKUP(B35,'FOLHA RESUMIDA'!C:D,2,0)</f>
        <v>ADIGALENE RODRIGUES DA SILVA</v>
      </c>
    </row>
    <row r="36" spans="1:9">
      <c r="A36" s="50">
        <v>1</v>
      </c>
      <c r="B36" s="50">
        <v>1263</v>
      </c>
      <c r="C36" s="48" t="s">
        <v>33</v>
      </c>
      <c r="D36" s="52">
        <v>10914.84</v>
      </c>
      <c r="E36" s="57">
        <f t="shared" si="0"/>
        <v>4584.6900000000005</v>
      </c>
      <c r="F36" s="57">
        <v>3711.05</v>
      </c>
      <c r="G36" s="52">
        <v>2619.1</v>
      </c>
      <c r="H36" s="29">
        <f t="shared" si="1"/>
        <v>6330.15</v>
      </c>
      <c r="I36" s="16" t="str">
        <f>VLOOKUP(B36,'FOLHA RESUMIDA'!C:D,2,0)</f>
        <v>JOVITA MARIA DE FARIAS BRAGA</v>
      </c>
    </row>
    <row r="37" spans="1:9">
      <c r="A37" s="50">
        <v>1</v>
      </c>
      <c r="B37" s="50">
        <v>1267</v>
      </c>
      <c r="C37" s="48" t="s">
        <v>34</v>
      </c>
      <c r="D37" s="52">
        <v>16786.310000000001</v>
      </c>
      <c r="E37" s="57">
        <f t="shared" si="0"/>
        <v>5767.6100000000006</v>
      </c>
      <c r="F37" s="57">
        <v>5707.35</v>
      </c>
      <c r="G37" s="52">
        <v>5311.35</v>
      </c>
      <c r="H37" s="29">
        <f t="shared" si="1"/>
        <v>11018.7</v>
      </c>
      <c r="I37" s="16" t="str">
        <f>VLOOKUP(B37,'FOLHA RESUMIDA'!C:D,2,0)</f>
        <v>MARCO AURELIO O DE OLIVEIRA</v>
      </c>
    </row>
    <row r="38" spans="1:9">
      <c r="A38" s="50">
        <v>1</v>
      </c>
      <c r="B38" s="50">
        <v>1269</v>
      </c>
      <c r="C38" s="48" t="s">
        <v>35</v>
      </c>
      <c r="D38" s="52">
        <v>1543.95</v>
      </c>
      <c r="E38" s="57">
        <f t="shared" si="0"/>
        <v>347.33000000000015</v>
      </c>
      <c r="F38" s="57">
        <v>524.94000000000005</v>
      </c>
      <c r="G38" s="52">
        <v>671.68</v>
      </c>
      <c r="H38" s="29">
        <f t="shared" si="1"/>
        <v>1196.6199999999999</v>
      </c>
      <c r="I38" s="16" t="str">
        <f>VLOOKUP(B38,'FOLHA RESUMIDA'!C:D,2,0)</f>
        <v>VALDECY FERREIRA DA COSTA</v>
      </c>
    </row>
    <row r="39" spans="1:9">
      <c r="A39" s="50">
        <v>1</v>
      </c>
      <c r="B39" s="50">
        <v>1284</v>
      </c>
      <c r="C39" s="48" t="s">
        <v>36</v>
      </c>
      <c r="D39" s="52">
        <v>1543.95</v>
      </c>
      <c r="E39" s="57">
        <f t="shared" si="0"/>
        <v>364.14999999999986</v>
      </c>
      <c r="F39" s="57">
        <v>524.94000000000005</v>
      </c>
      <c r="G39" s="52">
        <v>654.86</v>
      </c>
      <c r="H39" s="29">
        <f t="shared" si="1"/>
        <v>1179.8000000000002</v>
      </c>
      <c r="I39" s="16" t="str">
        <f>VLOOKUP(B39,'FOLHA RESUMIDA'!C:D,2,0)</f>
        <v>NOEMI MARIA DA SILVA</v>
      </c>
    </row>
    <row r="40" spans="1:9">
      <c r="A40" s="50">
        <v>1</v>
      </c>
      <c r="B40" s="50">
        <v>1328</v>
      </c>
      <c r="C40" s="48" t="s">
        <v>37</v>
      </c>
      <c r="D40" s="52">
        <v>3044.14</v>
      </c>
      <c r="E40" s="57">
        <f t="shared" si="0"/>
        <v>1115.0999999999999</v>
      </c>
      <c r="F40" s="57">
        <v>1035.01</v>
      </c>
      <c r="G40" s="52">
        <v>894.03</v>
      </c>
      <c r="H40" s="29">
        <f t="shared" si="1"/>
        <v>1929.04</v>
      </c>
      <c r="I40" s="16" t="str">
        <f>VLOOKUP(B40,'FOLHA RESUMIDA'!C:D,2,0)</f>
        <v>LIZETE ALFREDINA DA SILVA</v>
      </c>
    </row>
    <row r="41" spans="1:9">
      <c r="A41" s="50">
        <v>1</v>
      </c>
      <c r="B41" s="50">
        <v>1330</v>
      </c>
      <c r="C41" s="48" t="s">
        <v>38</v>
      </c>
      <c r="D41" s="52">
        <v>2772.72</v>
      </c>
      <c r="E41" s="57">
        <f t="shared" si="0"/>
        <v>1479.4899999999998</v>
      </c>
      <c r="F41" s="57">
        <v>942.72</v>
      </c>
      <c r="G41" s="52">
        <v>350.51</v>
      </c>
      <c r="H41" s="29">
        <f t="shared" si="1"/>
        <v>1293.23</v>
      </c>
      <c r="I41" s="16" t="str">
        <f>VLOOKUP(B41,'FOLHA RESUMIDA'!C:D,2,0)</f>
        <v>IVANISE MARIA DA LUZ SANTOS</v>
      </c>
    </row>
    <row r="42" spans="1:9">
      <c r="A42" s="50">
        <v>1</v>
      </c>
      <c r="B42" s="50">
        <v>1333</v>
      </c>
      <c r="C42" s="48" t="s">
        <v>39</v>
      </c>
      <c r="D42" s="52">
        <v>3056.95</v>
      </c>
      <c r="E42" s="57">
        <f t="shared" si="0"/>
        <v>1035.28</v>
      </c>
      <c r="F42" s="57">
        <v>1039.3599999999999</v>
      </c>
      <c r="G42" s="52">
        <v>982.31</v>
      </c>
      <c r="H42" s="29">
        <f t="shared" si="1"/>
        <v>2021.6699999999998</v>
      </c>
      <c r="I42" s="16" t="str">
        <f>VLOOKUP(B42,'FOLHA RESUMIDA'!C:D,2,0)</f>
        <v>JORGE CUNHA OLIVEIRA</v>
      </c>
    </row>
    <row r="43" spans="1:9">
      <c r="A43" s="50">
        <v>1</v>
      </c>
      <c r="B43" s="50">
        <v>1337</v>
      </c>
      <c r="C43" s="48" t="s">
        <v>40</v>
      </c>
      <c r="D43" s="52">
        <v>3791.81</v>
      </c>
      <c r="E43" s="57">
        <f t="shared" si="0"/>
        <v>1740.29</v>
      </c>
      <c r="F43" s="57">
        <v>1289.22</v>
      </c>
      <c r="G43" s="52">
        <v>762.3</v>
      </c>
      <c r="H43" s="29">
        <f t="shared" si="1"/>
        <v>2051.52</v>
      </c>
      <c r="I43" s="16" t="str">
        <f>VLOOKUP(B43,'FOLHA RESUMIDA'!C:D,2,0)</f>
        <v>ROSILDA BARBOSA DOS SANTOS</v>
      </c>
    </row>
    <row r="44" spans="1:9">
      <c r="A44" s="50">
        <v>1</v>
      </c>
      <c r="B44" s="50">
        <v>1363</v>
      </c>
      <c r="C44" s="48" t="s">
        <v>41</v>
      </c>
      <c r="D44" s="52">
        <v>4065.12</v>
      </c>
      <c r="E44" s="57">
        <f t="shared" si="0"/>
        <v>1172.7299999999996</v>
      </c>
      <c r="F44" s="57">
        <v>1382.14</v>
      </c>
      <c r="G44" s="52">
        <v>1510.25</v>
      </c>
      <c r="H44" s="29">
        <f t="shared" si="1"/>
        <v>2892.3900000000003</v>
      </c>
      <c r="I44" s="16" t="str">
        <f>VLOOKUP(B44,'FOLHA RESUMIDA'!C:D,2,0)</f>
        <v>JOSE CARLOS FERREIRA DE ARRUDA</v>
      </c>
    </row>
    <row r="45" spans="1:9">
      <c r="A45" s="50">
        <v>1</v>
      </c>
      <c r="B45" s="50">
        <v>1369</v>
      </c>
      <c r="C45" s="48" t="s">
        <v>42</v>
      </c>
      <c r="D45" s="52">
        <v>2410.1</v>
      </c>
      <c r="E45" s="57">
        <f t="shared" si="0"/>
        <v>1118.28</v>
      </c>
      <c r="F45" s="57">
        <v>700.53</v>
      </c>
      <c r="G45" s="52">
        <v>591.29</v>
      </c>
      <c r="H45" s="29">
        <f t="shared" si="1"/>
        <v>1291.82</v>
      </c>
      <c r="I45" s="16" t="str">
        <f>VLOOKUP(B45,'FOLHA RESUMIDA'!C:D,2,0)</f>
        <v>ELIANE BATISTA DE CASTILHO</v>
      </c>
    </row>
    <row r="46" spans="1:9">
      <c r="A46" s="50">
        <v>1</v>
      </c>
      <c r="B46" s="50">
        <v>1393</v>
      </c>
      <c r="C46" s="48" t="s">
        <v>43</v>
      </c>
      <c r="D46" s="52">
        <v>3539.72</v>
      </c>
      <c r="E46" s="57">
        <f t="shared" si="0"/>
        <v>1264.6399999999999</v>
      </c>
      <c r="F46" s="57">
        <v>1035.01</v>
      </c>
      <c r="G46" s="52">
        <v>1240.07</v>
      </c>
      <c r="H46" s="29">
        <f t="shared" si="1"/>
        <v>2275.08</v>
      </c>
      <c r="I46" s="16" t="str">
        <f>VLOOKUP(B46,'FOLHA RESUMIDA'!C:D,2,0)</f>
        <v>MANOEL CORREIA DOS SANTOS</v>
      </c>
    </row>
    <row r="47" spans="1:9">
      <c r="A47" s="50">
        <v>1</v>
      </c>
      <c r="B47" s="50">
        <v>1413</v>
      </c>
      <c r="C47" s="48" t="s">
        <v>44</v>
      </c>
      <c r="D47" s="52">
        <v>28657.51</v>
      </c>
      <c r="E47" s="57">
        <f t="shared" si="0"/>
        <v>27776.929999999997</v>
      </c>
      <c r="F47" s="57" t="s">
        <v>725</v>
      </c>
      <c r="G47" s="52">
        <v>880.58</v>
      </c>
      <c r="H47" s="29">
        <f t="shared" si="1"/>
        <v>880.58</v>
      </c>
      <c r="I47" s="16" t="str">
        <f>VLOOKUP(B47,'FOLHA RESUMIDA'!C:D,2,0)</f>
        <v>LEDUAR GUEDES DE LIMA</v>
      </c>
    </row>
    <row r="48" spans="1:9">
      <c r="A48" s="50">
        <v>1</v>
      </c>
      <c r="B48" s="50">
        <v>1418</v>
      </c>
      <c r="C48" s="48" t="s">
        <v>45</v>
      </c>
      <c r="D48" s="52">
        <v>3700.16</v>
      </c>
      <c r="E48" s="57">
        <f t="shared" si="0"/>
        <v>1536.21</v>
      </c>
      <c r="F48" s="57">
        <v>1258.05</v>
      </c>
      <c r="G48" s="52">
        <v>905.9</v>
      </c>
      <c r="H48" s="29">
        <f t="shared" si="1"/>
        <v>2163.9499999999998</v>
      </c>
      <c r="I48" s="16" t="str">
        <f>VLOOKUP(B48,'FOLHA RESUMIDA'!C:D,2,0)</f>
        <v>ELVIS GOMES PEREIRA</v>
      </c>
    </row>
    <row r="49" spans="1:9">
      <c r="A49" s="50">
        <v>1</v>
      </c>
      <c r="B49" s="50">
        <v>1427</v>
      </c>
      <c r="C49" s="48" t="s">
        <v>46</v>
      </c>
      <c r="D49" s="52">
        <v>17585.03</v>
      </c>
      <c r="E49" s="57">
        <f t="shared" si="0"/>
        <v>13133.489999999998</v>
      </c>
      <c r="F49" s="57" t="s">
        <v>725</v>
      </c>
      <c r="G49" s="52">
        <v>4451.54</v>
      </c>
      <c r="H49" s="29">
        <f t="shared" si="1"/>
        <v>4451.54</v>
      </c>
      <c r="I49" s="16" t="str">
        <f>VLOOKUP(B49,'FOLHA RESUMIDA'!C:D,2,0)</f>
        <v>ANA MARIA ELOI DA H  DA SILVA</v>
      </c>
    </row>
    <row r="50" spans="1:9">
      <c r="A50" s="50">
        <v>1</v>
      </c>
      <c r="B50" s="50">
        <v>1429</v>
      </c>
      <c r="C50" s="48" t="s">
        <v>47</v>
      </c>
      <c r="D50" s="52">
        <v>3981.34</v>
      </c>
      <c r="E50" s="57">
        <f t="shared" si="0"/>
        <v>708.54</v>
      </c>
      <c r="F50" s="57">
        <v>1353.66</v>
      </c>
      <c r="G50" s="52">
        <v>1919.14</v>
      </c>
      <c r="H50" s="29">
        <f t="shared" si="1"/>
        <v>3272.8</v>
      </c>
      <c r="I50" s="16" t="str">
        <f>VLOOKUP(B50,'FOLHA RESUMIDA'!C:D,2,0)</f>
        <v>JOSE HENRIQUE DA PAZ</v>
      </c>
    </row>
    <row r="51" spans="1:9">
      <c r="A51" s="50">
        <v>1</v>
      </c>
      <c r="B51" s="50">
        <v>1454</v>
      </c>
      <c r="C51" s="48" t="s">
        <v>48</v>
      </c>
      <c r="D51" s="52">
        <v>3645.26</v>
      </c>
      <c r="E51" s="57">
        <f t="shared" si="0"/>
        <v>1535.46</v>
      </c>
      <c r="F51" s="57">
        <v>1239.3900000000001</v>
      </c>
      <c r="G51" s="52">
        <v>870.41</v>
      </c>
      <c r="H51" s="29">
        <f t="shared" si="1"/>
        <v>2109.8000000000002</v>
      </c>
      <c r="I51" s="16" t="str">
        <f>VLOOKUP(B51,'FOLHA RESUMIDA'!C:D,2,0)</f>
        <v>MAURICIO LOPES DA SILVA</v>
      </c>
    </row>
    <row r="52" spans="1:9">
      <c r="A52" s="50">
        <v>1</v>
      </c>
      <c r="B52" s="50">
        <v>1475</v>
      </c>
      <c r="C52" s="48" t="s">
        <v>49</v>
      </c>
      <c r="D52" s="52">
        <v>3044.14</v>
      </c>
      <c r="E52" s="57">
        <f t="shared" si="0"/>
        <v>742.00999999999976</v>
      </c>
      <c r="F52" s="57">
        <v>1035.01</v>
      </c>
      <c r="G52" s="52">
        <v>1267.1199999999999</v>
      </c>
      <c r="H52" s="29">
        <f t="shared" si="1"/>
        <v>2302.13</v>
      </c>
      <c r="I52" s="16" t="str">
        <f>VLOOKUP(B52,'FOLHA RESUMIDA'!C:D,2,0)</f>
        <v>MARTA ARAUJO DA F  SANTANA</v>
      </c>
    </row>
    <row r="53" spans="1:9">
      <c r="A53" s="50">
        <v>1</v>
      </c>
      <c r="B53" s="50">
        <v>1483</v>
      </c>
      <c r="C53" s="48" t="s">
        <v>50</v>
      </c>
      <c r="D53" s="52">
        <v>1702.21</v>
      </c>
      <c r="E53" s="57">
        <f t="shared" si="0"/>
        <v>886.84</v>
      </c>
      <c r="F53" s="57">
        <v>170.22</v>
      </c>
      <c r="G53" s="52">
        <v>645.15</v>
      </c>
      <c r="H53" s="29">
        <f t="shared" si="1"/>
        <v>815.37</v>
      </c>
      <c r="I53" s="16" t="str">
        <f>VLOOKUP(B53,'FOLHA RESUMIDA'!C:D,2,0)</f>
        <v>REGINA LEANDRO SANTOS DE LIMA</v>
      </c>
    </row>
    <row r="54" spans="1:9">
      <c r="A54" s="50">
        <v>1</v>
      </c>
      <c r="B54" s="50">
        <v>1522</v>
      </c>
      <c r="C54" s="48" t="s">
        <v>51</v>
      </c>
      <c r="D54" s="52">
        <v>1470.44</v>
      </c>
      <c r="E54" s="57">
        <f t="shared" si="0"/>
        <v>417.44000000000005</v>
      </c>
      <c r="F54" s="57">
        <v>499.95</v>
      </c>
      <c r="G54" s="52">
        <v>553.04999999999995</v>
      </c>
      <c r="H54" s="29">
        <f t="shared" si="1"/>
        <v>1053</v>
      </c>
      <c r="I54" s="16" t="str">
        <f>VLOOKUP(B54,'FOLHA RESUMIDA'!C:D,2,0)</f>
        <v>TEREZINHA P  DA SILVA CORREIA</v>
      </c>
    </row>
    <row r="55" spans="1:9">
      <c r="A55" s="50">
        <v>1</v>
      </c>
      <c r="B55" s="50">
        <v>1536</v>
      </c>
      <c r="C55" s="48" t="s">
        <v>52</v>
      </c>
      <c r="D55" s="52">
        <v>2761.12</v>
      </c>
      <c r="E55" s="57">
        <f t="shared" si="0"/>
        <v>1276.4699999999998</v>
      </c>
      <c r="F55" s="57">
        <v>938.78</v>
      </c>
      <c r="G55" s="52">
        <v>545.87</v>
      </c>
      <c r="H55" s="29">
        <f t="shared" si="1"/>
        <v>1484.65</v>
      </c>
      <c r="I55" s="16" t="str">
        <f>VLOOKUP(B55,'FOLHA RESUMIDA'!C:D,2,0)</f>
        <v>MARIA ADRIAO DA SILVA</v>
      </c>
    </row>
    <row r="56" spans="1:9">
      <c r="A56" s="50">
        <v>1</v>
      </c>
      <c r="B56" s="50">
        <v>1545</v>
      </c>
      <c r="C56" s="48" t="s">
        <v>53</v>
      </c>
      <c r="D56" s="52">
        <v>3300.23</v>
      </c>
      <c r="E56" s="57">
        <f t="shared" si="0"/>
        <v>1791.0800000000002</v>
      </c>
      <c r="F56" s="57">
        <v>1122.08</v>
      </c>
      <c r="G56" s="52">
        <v>387.07</v>
      </c>
      <c r="H56" s="29">
        <f t="shared" si="1"/>
        <v>1509.1499999999999</v>
      </c>
      <c r="I56" s="16" t="str">
        <f>VLOOKUP(B56,'FOLHA RESUMIDA'!C:D,2,0)</f>
        <v>HERON VILAR DE ANDRADE</v>
      </c>
    </row>
    <row r="57" spans="1:9">
      <c r="A57" s="50">
        <v>1</v>
      </c>
      <c r="B57" s="50">
        <v>1549</v>
      </c>
      <c r="C57" s="48" t="s">
        <v>54</v>
      </c>
      <c r="D57" s="52">
        <v>3196.35</v>
      </c>
      <c r="E57" s="57">
        <f t="shared" si="0"/>
        <v>470.07999999999993</v>
      </c>
      <c r="F57" s="57">
        <v>1086.76</v>
      </c>
      <c r="G57" s="52">
        <v>1639.51</v>
      </c>
      <c r="H57" s="29">
        <f t="shared" si="1"/>
        <v>2726.27</v>
      </c>
      <c r="I57" s="16" t="str">
        <f>VLOOKUP(B57,'FOLHA RESUMIDA'!C:D,2,0)</f>
        <v>JOSE JOAQUIM DA SILVA FILHO</v>
      </c>
    </row>
    <row r="58" spans="1:9">
      <c r="A58" s="50">
        <v>1</v>
      </c>
      <c r="B58" s="50">
        <v>1553</v>
      </c>
      <c r="C58" s="48" t="s">
        <v>55</v>
      </c>
      <c r="D58" s="52">
        <v>3056.95</v>
      </c>
      <c r="E58" s="57">
        <f t="shared" si="0"/>
        <v>396.86999999999989</v>
      </c>
      <c r="F58" s="57">
        <v>1039.3599999999999</v>
      </c>
      <c r="G58" s="52">
        <v>1620.72</v>
      </c>
      <c r="H58" s="29">
        <f t="shared" si="1"/>
        <v>2660.08</v>
      </c>
      <c r="I58" s="16" t="str">
        <f>VLOOKUP(B58,'FOLHA RESUMIDA'!C:D,2,0)</f>
        <v>MARIA DO CARMO A DOS SANTOS</v>
      </c>
    </row>
    <row r="59" spans="1:9">
      <c r="A59" s="50">
        <v>1</v>
      </c>
      <c r="B59" s="50">
        <v>1554</v>
      </c>
      <c r="C59" s="48" t="s">
        <v>56</v>
      </c>
      <c r="D59" s="52">
        <v>4722.45</v>
      </c>
      <c r="E59" s="57">
        <f t="shared" si="0"/>
        <v>2042.9699999999998</v>
      </c>
      <c r="F59" s="57">
        <v>1605.63</v>
      </c>
      <c r="G59" s="52">
        <v>1073.8499999999999</v>
      </c>
      <c r="H59" s="29">
        <f t="shared" si="1"/>
        <v>2679.48</v>
      </c>
      <c r="I59" s="16" t="str">
        <f>VLOOKUP(B59,'FOLHA RESUMIDA'!C:D,2,0)</f>
        <v>SONEIDE P DO NASCIMENTO CORREA</v>
      </c>
    </row>
    <row r="60" spans="1:9">
      <c r="A60" s="50">
        <v>1</v>
      </c>
      <c r="B60" s="50">
        <v>1561</v>
      </c>
      <c r="C60" s="48" t="s">
        <v>57</v>
      </c>
      <c r="D60" s="52">
        <v>1470.44</v>
      </c>
      <c r="E60" s="57">
        <f t="shared" si="0"/>
        <v>436.72</v>
      </c>
      <c r="F60" s="57">
        <v>499.95</v>
      </c>
      <c r="G60" s="52">
        <v>533.77</v>
      </c>
      <c r="H60" s="29">
        <f t="shared" si="1"/>
        <v>1033.72</v>
      </c>
      <c r="I60" s="16" t="str">
        <f>VLOOKUP(B60,'FOLHA RESUMIDA'!C:D,2,0)</f>
        <v>ANDRE LUIZ MACIEL FERREIRA</v>
      </c>
    </row>
    <row r="61" spans="1:9">
      <c r="A61" s="50">
        <v>1</v>
      </c>
      <c r="B61" s="50">
        <v>1577</v>
      </c>
      <c r="C61" s="48" t="s">
        <v>58</v>
      </c>
      <c r="D61" s="52">
        <v>1503.12</v>
      </c>
      <c r="E61" s="57">
        <f t="shared" si="0"/>
        <v>941.19999999999993</v>
      </c>
      <c r="F61" s="57">
        <v>499.95</v>
      </c>
      <c r="G61" s="52">
        <v>61.97</v>
      </c>
      <c r="H61" s="29">
        <f t="shared" si="1"/>
        <v>561.91999999999996</v>
      </c>
      <c r="I61" s="16" t="str">
        <f>VLOOKUP(B61,'FOLHA RESUMIDA'!C:D,2,0)</f>
        <v>ANTONIA TAVARES DE FRANCA</v>
      </c>
    </row>
    <row r="62" spans="1:9">
      <c r="A62" s="50">
        <v>1</v>
      </c>
      <c r="B62" s="50">
        <v>1588</v>
      </c>
      <c r="C62" s="48" t="s">
        <v>59</v>
      </c>
      <c r="D62" s="52">
        <v>1543.95</v>
      </c>
      <c r="E62" s="57">
        <f t="shared" si="0"/>
        <v>883.31999999999994</v>
      </c>
      <c r="F62" s="57">
        <v>524.94000000000005</v>
      </c>
      <c r="G62" s="52">
        <v>135.69</v>
      </c>
      <c r="H62" s="29">
        <f t="shared" si="1"/>
        <v>660.63000000000011</v>
      </c>
      <c r="I62" s="16" t="str">
        <f>VLOOKUP(B62,'FOLHA RESUMIDA'!C:D,2,0)</f>
        <v>MARIA ANDREA DOS SANTOS</v>
      </c>
    </row>
    <row r="63" spans="1:9">
      <c r="A63" s="50">
        <v>1</v>
      </c>
      <c r="B63" s="50">
        <v>1589</v>
      </c>
      <c r="C63" s="48" t="s">
        <v>60</v>
      </c>
      <c r="D63" s="52">
        <v>1470.44</v>
      </c>
      <c r="E63" s="57">
        <f t="shared" si="0"/>
        <v>546.3900000000001</v>
      </c>
      <c r="F63" s="57">
        <v>499.95</v>
      </c>
      <c r="G63" s="52">
        <v>424.1</v>
      </c>
      <c r="H63" s="29">
        <f t="shared" si="1"/>
        <v>924.05</v>
      </c>
      <c r="I63" s="16" t="str">
        <f>VLOOKUP(B63,'FOLHA RESUMIDA'!C:D,2,0)</f>
        <v>SEVERINA DE SANTANA NEVES</v>
      </c>
    </row>
    <row r="64" spans="1:9">
      <c r="A64" s="50">
        <v>1</v>
      </c>
      <c r="B64" s="50">
        <v>1596</v>
      </c>
      <c r="C64" s="48" t="s">
        <v>61</v>
      </c>
      <c r="D64" s="52">
        <v>2069.0500000000002</v>
      </c>
      <c r="E64" s="57">
        <f t="shared" si="0"/>
        <v>1239.6600000000003</v>
      </c>
      <c r="F64" s="57">
        <v>703.48</v>
      </c>
      <c r="G64" s="52">
        <v>125.91</v>
      </c>
      <c r="H64" s="29">
        <f t="shared" si="1"/>
        <v>829.39</v>
      </c>
      <c r="I64" s="16" t="str">
        <f>VLOOKUP(B64,'FOLHA RESUMIDA'!C:D,2,0)</f>
        <v>IVANE FRANCISCO DE AZEVEDO</v>
      </c>
    </row>
    <row r="65" spans="1:9">
      <c r="A65" s="50">
        <v>1</v>
      </c>
      <c r="B65" s="50">
        <v>1597</v>
      </c>
      <c r="C65" s="48" t="s">
        <v>62</v>
      </c>
      <c r="D65" s="52">
        <v>3044.14</v>
      </c>
      <c r="E65" s="57">
        <f t="shared" si="0"/>
        <v>1613.77</v>
      </c>
      <c r="F65" s="57">
        <v>1035.01</v>
      </c>
      <c r="G65" s="52">
        <v>395.36</v>
      </c>
      <c r="H65" s="29">
        <f t="shared" si="1"/>
        <v>1430.37</v>
      </c>
      <c r="I65" s="16" t="str">
        <f>VLOOKUP(B65,'FOLHA RESUMIDA'!C:D,2,0)</f>
        <v>DILMA NEUZA DAS MERCES</v>
      </c>
    </row>
    <row r="66" spans="1:9">
      <c r="A66" s="50">
        <v>1</v>
      </c>
      <c r="B66" s="50">
        <v>1631</v>
      </c>
      <c r="C66" s="48" t="s">
        <v>63</v>
      </c>
      <c r="D66" s="52">
        <v>1876.7</v>
      </c>
      <c r="E66" s="57">
        <f t="shared" si="0"/>
        <v>798.76</v>
      </c>
      <c r="F66" s="57">
        <v>638.08000000000004</v>
      </c>
      <c r="G66" s="52">
        <v>439.86</v>
      </c>
      <c r="H66" s="29">
        <f t="shared" si="1"/>
        <v>1077.94</v>
      </c>
      <c r="I66" s="16" t="str">
        <f>VLOOKUP(B66,'FOLHA RESUMIDA'!C:D,2,0)</f>
        <v>GERSON MARTINS DA SILVA</v>
      </c>
    </row>
    <row r="67" spans="1:9">
      <c r="A67" s="50">
        <v>1</v>
      </c>
      <c r="B67" s="50">
        <v>1641</v>
      </c>
      <c r="C67" s="48" t="s">
        <v>64</v>
      </c>
      <c r="D67" s="52">
        <v>2250.06</v>
      </c>
      <c r="E67" s="57">
        <f t="shared" si="0"/>
        <v>735.5</v>
      </c>
      <c r="F67" s="57">
        <v>638.08000000000004</v>
      </c>
      <c r="G67" s="52">
        <v>876.48</v>
      </c>
      <c r="H67" s="29">
        <f t="shared" si="1"/>
        <v>1514.56</v>
      </c>
      <c r="I67" s="16" t="str">
        <f>VLOOKUP(B67,'FOLHA RESUMIDA'!C:D,2,0)</f>
        <v>JOAO FELICIANO ALVES</v>
      </c>
    </row>
    <row r="68" spans="1:9">
      <c r="A68" s="50">
        <v>1</v>
      </c>
      <c r="B68" s="50">
        <v>1650</v>
      </c>
      <c r="C68" s="48" t="s">
        <v>65</v>
      </c>
      <c r="D68" s="52">
        <v>2397.25</v>
      </c>
      <c r="E68" s="57">
        <f t="shared" si="0"/>
        <v>2397.25</v>
      </c>
      <c r="F68" s="57" t="s">
        <v>725</v>
      </c>
      <c r="G68" s="52">
        <v>0</v>
      </c>
      <c r="H68" s="29">
        <f t="shared" si="1"/>
        <v>0</v>
      </c>
      <c r="I68" s="16" t="str">
        <f>VLOOKUP(B68,'FOLHA RESUMIDA'!C:D,2,0)</f>
        <v>JANETE MARIA DA SILVA</v>
      </c>
    </row>
    <row r="69" spans="1:9">
      <c r="A69" s="50">
        <v>1</v>
      </c>
      <c r="B69" s="50">
        <v>1652</v>
      </c>
      <c r="C69" s="48" t="s">
        <v>66</v>
      </c>
      <c r="D69" s="52">
        <v>2023.59</v>
      </c>
      <c r="E69" s="57">
        <f t="shared" si="0"/>
        <v>217.53999999999996</v>
      </c>
      <c r="F69" s="57">
        <v>578.75</v>
      </c>
      <c r="G69" s="52">
        <v>1227.3</v>
      </c>
      <c r="H69" s="29">
        <f t="shared" si="1"/>
        <v>1806.05</v>
      </c>
      <c r="I69" s="16" t="str">
        <f>VLOOKUP(B69,'FOLHA RESUMIDA'!C:D,2,0)</f>
        <v>ROMILDO NUNES DIAS</v>
      </c>
    </row>
    <row r="70" spans="1:9">
      <c r="A70" s="50">
        <v>1</v>
      </c>
      <c r="B70" s="50">
        <v>1665</v>
      </c>
      <c r="C70" s="48" t="s">
        <v>67</v>
      </c>
      <c r="D70" s="52">
        <v>1876.7</v>
      </c>
      <c r="E70" s="57">
        <f t="shared" ref="E70:E133" si="2">D70-H70</f>
        <v>1024.1199999999999</v>
      </c>
      <c r="F70" s="57">
        <v>638.08000000000004</v>
      </c>
      <c r="G70" s="52">
        <v>214.5</v>
      </c>
      <c r="H70" s="29">
        <f t="shared" ref="H70:H133" si="3">G70+F70</f>
        <v>852.58</v>
      </c>
      <c r="I70" s="16" t="str">
        <f>VLOOKUP(B70,'FOLHA RESUMIDA'!C:D,2,0)</f>
        <v>LUZIA BERNARDO DE SOUSA</v>
      </c>
    </row>
    <row r="71" spans="1:9">
      <c r="A71" s="50">
        <v>1</v>
      </c>
      <c r="B71" s="50">
        <v>1672</v>
      </c>
      <c r="C71" s="48" t="s">
        <v>68</v>
      </c>
      <c r="D71" s="52">
        <v>1876.7</v>
      </c>
      <c r="E71" s="57">
        <f t="shared" si="2"/>
        <v>747.39999999999986</v>
      </c>
      <c r="F71" s="57">
        <v>638.08000000000004</v>
      </c>
      <c r="G71" s="52">
        <v>491.22</v>
      </c>
      <c r="H71" s="29">
        <f t="shared" si="3"/>
        <v>1129.3000000000002</v>
      </c>
      <c r="I71" s="16" t="str">
        <f>VLOOKUP(B71,'FOLHA RESUMIDA'!C:D,2,0)</f>
        <v>JOSE KENNEDY DA SILVA</v>
      </c>
    </row>
    <row r="72" spans="1:9">
      <c r="A72" s="50">
        <v>1</v>
      </c>
      <c r="B72" s="50">
        <v>1674</v>
      </c>
      <c r="C72" s="48" t="s">
        <v>69</v>
      </c>
      <c r="D72" s="52">
        <v>1543.95</v>
      </c>
      <c r="E72" s="57">
        <f t="shared" si="2"/>
        <v>656.62</v>
      </c>
      <c r="F72" s="57">
        <v>524.94000000000005</v>
      </c>
      <c r="G72" s="52">
        <v>362.39</v>
      </c>
      <c r="H72" s="29">
        <f t="shared" si="3"/>
        <v>887.33</v>
      </c>
      <c r="I72" s="16" t="str">
        <f>VLOOKUP(B72,'FOLHA RESUMIDA'!C:D,2,0)</f>
        <v>MARIA HELENA FERREIRA DA SILVA</v>
      </c>
    </row>
    <row r="73" spans="1:9">
      <c r="A73" s="50">
        <v>16</v>
      </c>
      <c r="B73" s="50">
        <v>1682</v>
      </c>
      <c r="C73" s="48" t="s">
        <v>444</v>
      </c>
      <c r="D73" s="52">
        <v>3269.44</v>
      </c>
      <c r="E73" s="57">
        <f t="shared" si="2"/>
        <v>987.87000000000035</v>
      </c>
      <c r="F73" s="57">
        <v>1111.6099999999999</v>
      </c>
      <c r="G73" s="52">
        <v>1169.96</v>
      </c>
      <c r="H73" s="29">
        <f t="shared" si="3"/>
        <v>2281.5699999999997</v>
      </c>
      <c r="I73" s="16" t="str">
        <f>VLOOKUP(B73,'FOLHA RESUMIDA'!C:D,2,0)</f>
        <v>MOISES MARTINS DE MELO NETO</v>
      </c>
    </row>
    <row r="74" spans="1:9">
      <c r="A74" s="50">
        <v>2</v>
      </c>
      <c r="B74" s="50">
        <v>1683</v>
      </c>
      <c r="C74" s="48" t="s">
        <v>482</v>
      </c>
      <c r="D74" s="52">
        <v>3269.44</v>
      </c>
      <c r="E74" s="57">
        <f t="shared" si="2"/>
        <v>1889.2700000000002</v>
      </c>
      <c r="F74" s="57">
        <v>1111.6099999999999</v>
      </c>
      <c r="G74" s="52">
        <v>268.56</v>
      </c>
      <c r="H74" s="29">
        <f t="shared" si="3"/>
        <v>1380.1699999999998</v>
      </c>
      <c r="I74" s="16" t="str">
        <f>VLOOKUP(B74,'FOLHA RESUMIDA'!C:D,2,0)</f>
        <v>ADEMIR LOPES DA SILVA</v>
      </c>
    </row>
    <row r="75" spans="1:9">
      <c r="A75" s="50">
        <v>51</v>
      </c>
      <c r="B75" s="50">
        <v>1726</v>
      </c>
      <c r="C75" s="48" t="s">
        <v>483</v>
      </c>
      <c r="D75" s="52">
        <v>3269.44</v>
      </c>
      <c r="E75" s="57">
        <f t="shared" si="2"/>
        <v>1243.0200000000002</v>
      </c>
      <c r="F75" s="57">
        <v>1111.6099999999999</v>
      </c>
      <c r="G75" s="52">
        <v>914.81</v>
      </c>
      <c r="H75" s="29">
        <f t="shared" si="3"/>
        <v>2026.4199999999998</v>
      </c>
      <c r="I75" s="16" t="str">
        <f>VLOOKUP(B75,'FOLHA RESUMIDA'!C:D,2,0)</f>
        <v>JOSE CARLOS VIEIRA</v>
      </c>
    </row>
    <row r="76" spans="1:9">
      <c r="A76" s="50">
        <v>1</v>
      </c>
      <c r="B76" s="50">
        <v>1741</v>
      </c>
      <c r="C76" s="48" t="s">
        <v>70</v>
      </c>
      <c r="D76" s="52">
        <v>2640.68</v>
      </c>
      <c r="E76" s="57">
        <f t="shared" si="2"/>
        <v>1006.7299999999998</v>
      </c>
      <c r="F76" s="57">
        <v>897.83</v>
      </c>
      <c r="G76" s="52">
        <v>736.12</v>
      </c>
      <c r="H76" s="29">
        <f t="shared" si="3"/>
        <v>1633.95</v>
      </c>
      <c r="I76" s="16" t="str">
        <f>VLOOKUP(B76,'FOLHA RESUMIDA'!C:D,2,0)</f>
        <v>MARCONDES C  DE OLIVEIRA</v>
      </c>
    </row>
    <row r="77" spans="1:9">
      <c r="A77" s="50">
        <v>1</v>
      </c>
      <c r="B77" s="50">
        <v>1749</v>
      </c>
      <c r="C77" s="48" t="s">
        <v>71</v>
      </c>
      <c r="D77" s="52">
        <v>1868.82</v>
      </c>
      <c r="E77" s="57">
        <f t="shared" si="2"/>
        <v>589.03</v>
      </c>
      <c r="F77" s="57">
        <v>635.4</v>
      </c>
      <c r="G77" s="52">
        <v>644.39</v>
      </c>
      <c r="H77" s="29">
        <f t="shared" si="3"/>
        <v>1279.79</v>
      </c>
      <c r="I77" s="16" t="str">
        <f>VLOOKUP(B77,'FOLHA RESUMIDA'!C:D,2,0)</f>
        <v>MANOEL MARTINS LEITE NETO</v>
      </c>
    </row>
    <row r="78" spans="1:9">
      <c r="A78" s="50">
        <v>1</v>
      </c>
      <c r="B78" s="50">
        <v>1774</v>
      </c>
      <c r="C78" s="48" t="s">
        <v>72</v>
      </c>
      <c r="D78" s="52">
        <v>1974.63</v>
      </c>
      <c r="E78" s="57">
        <f t="shared" si="2"/>
        <v>501.72000000000025</v>
      </c>
      <c r="F78" s="57">
        <v>669.98</v>
      </c>
      <c r="G78" s="52">
        <v>802.93</v>
      </c>
      <c r="H78" s="29">
        <f t="shared" si="3"/>
        <v>1472.9099999999999</v>
      </c>
      <c r="I78" s="16" t="str">
        <f>VLOOKUP(B78,'FOLHA RESUMIDA'!C:D,2,0)</f>
        <v>FRANCISCO DE ASSIS BEZERRA</v>
      </c>
    </row>
    <row r="79" spans="1:9">
      <c r="A79" s="50">
        <v>1</v>
      </c>
      <c r="B79" s="50">
        <v>1794</v>
      </c>
      <c r="C79" s="48" t="s">
        <v>73</v>
      </c>
      <c r="D79" s="52">
        <v>4135.28</v>
      </c>
      <c r="E79" s="57">
        <f t="shared" si="2"/>
        <v>2445.4999999999995</v>
      </c>
      <c r="F79" s="57">
        <v>1198.1500000000001</v>
      </c>
      <c r="G79" s="52">
        <v>491.63</v>
      </c>
      <c r="H79" s="29">
        <f t="shared" si="3"/>
        <v>1689.7800000000002</v>
      </c>
      <c r="I79" s="16" t="str">
        <f>VLOOKUP(B79,'FOLHA RESUMIDA'!C:D,2,0)</f>
        <v>LUCIENE MARIA DE ANDRADE</v>
      </c>
    </row>
    <row r="80" spans="1:9">
      <c r="A80" s="50">
        <v>1</v>
      </c>
      <c r="B80" s="50">
        <v>1796</v>
      </c>
      <c r="C80" s="48" t="s">
        <v>74</v>
      </c>
      <c r="D80" s="52">
        <v>2573.25</v>
      </c>
      <c r="E80" s="57">
        <f t="shared" si="2"/>
        <v>2244.38</v>
      </c>
      <c r="F80" s="57" t="s">
        <v>725</v>
      </c>
      <c r="G80" s="52">
        <v>328.87</v>
      </c>
      <c r="H80" s="29">
        <f t="shared" si="3"/>
        <v>328.87</v>
      </c>
      <c r="I80" s="16" t="str">
        <f>VLOOKUP(B80,'FOLHA RESUMIDA'!C:D,2,0)</f>
        <v>NEUZA ANUNCIACAO COELHO</v>
      </c>
    </row>
    <row r="81" spans="1:9">
      <c r="A81" s="50">
        <v>1</v>
      </c>
      <c r="B81" s="50">
        <v>1809</v>
      </c>
      <c r="C81" s="48" t="s">
        <v>75</v>
      </c>
      <c r="D81" s="52">
        <v>2910.48</v>
      </c>
      <c r="E81" s="57">
        <f t="shared" si="2"/>
        <v>829.31</v>
      </c>
      <c r="F81" s="57">
        <v>894.07</v>
      </c>
      <c r="G81" s="52">
        <v>1187.0999999999999</v>
      </c>
      <c r="H81" s="29">
        <f t="shared" si="3"/>
        <v>2081.17</v>
      </c>
      <c r="I81" s="16" t="str">
        <f>VLOOKUP(B81,'FOLHA RESUMIDA'!C:D,2,0)</f>
        <v>JOSE IRANILDO DE ANDRADE SILVA</v>
      </c>
    </row>
    <row r="82" spans="1:9">
      <c r="A82" s="50">
        <v>1</v>
      </c>
      <c r="B82" s="50">
        <v>1821</v>
      </c>
      <c r="C82" s="48" t="s">
        <v>76</v>
      </c>
      <c r="D82" s="52">
        <v>3341.06</v>
      </c>
      <c r="E82" s="57">
        <f t="shared" si="2"/>
        <v>1653.6599999999999</v>
      </c>
      <c r="F82" s="57">
        <v>1135.96</v>
      </c>
      <c r="G82" s="52">
        <v>551.44000000000005</v>
      </c>
      <c r="H82" s="29">
        <f t="shared" si="3"/>
        <v>1687.4</v>
      </c>
      <c r="I82" s="16" t="str">
        <f>VLOOKUP(B82,'FOLHA RESUMIDA'!C:D,2,0)</f>
        <v>CARLOS STENIO DE DEUS</v>
      </c>
    </row>
    <row r="83" spans="1:9">
      <c r="A83" s="50">
        <v>1</v>
      </c>
      <c r="B83" s="50">
        <v>1822</v>
      </c>
      <c r="C83" s="48" t="s">
        <v>77</v>
      </c>
      <c r="D83" s="52">
        <v>1400.41</v>
      </c>
      <c r="E83" s="57">
        <f t="shared" si="2"/>
        <v>176.93000000000006</v>
      </c>
      <c r="F83" s="57">
        <v>476.14</v>
      </c>
      <c r="G83" s="52">
        <v>747.34</v>
      </c>
      <c r="H83" s="29">
        <f t="shared" si="3"/>
        <v>1223.48</v>
      </c>
      <c r="I83" s="16" t="str">
        <f>VLOOKUP(B83,'FOLHA RESUMIDA'!C:D,2,0)</f>
        <v>GILMAR BEZERRA DE OLIVEIRA</v>
      </c>
    </row>
    <row r="84" spans="1:9">
      <c r="A84" s="50">
        <v>1</v>
      </c>
      <c r="B84" s="50">
        <v>1906</v>
      </c>
      <c r="C84" s="48" t="s">
        <v>78</v>
      </c>
      <c r="D84" s="52">
        <v>2899.18</v>
      </c>
      <c r="E84" s="57">
        <f t="shared" si="2"/>
        <v>1242.31</v>
      </c>
      <c r="F84" s="57">
        <v>985.72</v>
      </c>
      <c r="G84" s="52">
        <v>671.15</v>
      </c>
      <c r="H84" s="29">
        <f t="shared" si="3"/>
        <v>1656.87</v>
      </c>
      <c r="I84" s="16" t="str">
        <f>VLOOKUP(B84,'FOLHA RESUMIDA'!C:D,2,0)</f>
        <v>IZABEL CRISTINA F DE ARRUDA</v>
      </c>
    </row>
    <row r="85" spans="1:9">
      <c r="A85" s="50">
        <v>1</v>
      </c>
      <c r="B85" s="50">
        <v>1907</v>
      </c>
      <c r="C85" s="48" t="s">
        <v>79</v>
      </c>
      <c r="D85" s="52">
        <v>5694.08</v>
      </c>
      <c r="E85" s="57">
        <f t="shared" si="2"/>
        <v>3011.49</v>
      </c>
      <c r="F85" s="57">
        <v>1935.99</v>
      </c>
      <c r="G85" s="52">
        <v>746.6</v>
      </c>
      <c r="H85" s="29">
        <f t="shared" si="3"/>
        <v>2682.59</v>
      </c>
      <c r="I85" s="16" t="str">
        <f>VLOOKUP(B85,'FOLHA RESUMIDA'!C:D,2,0)</f>
        <v>SUELY RICARDO DE FIGUEIREDO</v>
      </c>
    </row>
    <row r="86" spans="1:9">
      <c r="A86" s="50">
        <v>1</v>
      </c>
      <c r="B86" s="50">
        <v>1908</v>
      </c>
      <c r="C86" s="48" t="s">
        <v>80</v>
      </c>
      <c r="D86" s="52">
        <v>6196.35</v>
      </c>
      <c r="E86" s="57">
        <f t="shared" si="2"/>
        <v>3118.11</v>
      </c>
      <c r="F86" s="57">
        <v>2106.7600000000002</v>
      </c>
      <c r="G86" s="52">
        <v>971.48</v>
      </c>
      <c r="H86" s="29">
        <f t="shared" si="3"/>
        <v>3078.2400000000002</v>
      </c>
      <c r="I86" s="16" t="str">
        <f>VLOOKUP(B86,'FOLHA RESUMIDA'!C:D,2,0)</f>
        <v>LUCIA MARIA ARAUJO LAVOR</v>
      </c>
    </row>
    <row r="87" spans="1:9">
      <c r="A87" s="50">
        <v>1</v>
      </c>
      <c r="B87" s="50">
        <v>1909</v>
      </c>
      <c r="C87" s="48" t="s">
        <v>81</v>
      </c>
      <c r="D87" s="52">
        <v>2529.25</v>
      </c>
      <c r="E87" s="57">
        <f t="shared" si="2"/>
        <v>496.92999999999984</v>
      </c>
      <c r="F87" s="57">
        <v>855.08</v>
      </c>
      <c r="G87" s="52">
        <v>1177.24</v>
      </c>
      <c r="H87" s="29">
        <f t="shared" si="3"/>
        <v>2032.3200000000002</v>
      </c>
      <c r="I87" s="16" t="str">
        <f>VLOOKUP(B87,'FOLHA RESUMIDA'!C:D,2,0)</f>
        <v>IVANILDO BATISTA DA SILVA</v>
      </c>
    </row>
    <row r="88" spans="1:9">
      <c r="A88" s="50">
        <v>14</v>
      </c>
      <c r="B88" s="50">
        <v>1916</v>
      </c>
      <c r="C88" s="48" t="s">
        <v>440</v>
      </c>
      <c r="D88" s="52">
        <v>2310.41</v>
      </c>
      <c r="E88" s="57">
        <f t="shared" si="2"/>
        <v>1064.82</v>
      </c>
      <c r="F88" s="57">
        <v>785.54</v>
      </c>
      <c r="G88" s="52">
        <v>460.05</v>
      </c>
      <c r="H88" s="29">
        <f t="shared" si="3"/>
        <v>1245.5899999999999</v>
      </c>
      <c r="I88" s="16" t="str">
        <f>VLOOKUP(B88,'FOLHA RESUMIDA'!C:D,2,0)</f>
        <v>FABIOLA ALBUQUERQUE PINHEIRO</v>
      </c>
    </row>
    <row r="89" spans="1:9">
      <c r="A89" s="50">
        <v>1</v>
      </c>
      <c r="B89" s="50">
        <v>1921</v>
      </c>
      <c r="C89" s="48" t="s">
        <v>82</v>
      </c>
      <c r="D89" s="52">
        <v>19361.240000000002</v>
      </c>
      <c r="E89" s="57">
        <f t="shared" si="2"/>
        <v>2344.5000000000036</v>
      </c>
      <c r="F89" s="57">
        <v>3291.41</v>
      </c>
      <c r="G89" s="52">
        <v>13725.33</v>
      </c>
      <c r="H89" s="29">
        <f t="shared" si="3"/>
        <v>17016.739999999998</v>
      </c>
      <c r="I89" s="16" t="str">
        <f>VLOOKUP(B89,'FOLHA RESUMIDA'!C:D,2,0)</f>
        <v>MARCIA APARECIDA DA SILVA</v>
      </c>
    </row>
    <row r="90" spans="1:9">
      <c r="A90" s="50">
        <v>1</v>
      </c>
      <c r="B90" s="50">
        <v>1924</v>
      </c>
      <c r="C90" s="48" t="s">
        <v>83</v>
      </c>
      <c r="D90" s="52">
        <v>6343.8</v>
      </c>
      <c r="E90" s="57">
        <f t="shared" si="2"/>
        <v>3177.17</v>
      </c>
      <c r="F90" s="57">
        <v>2007.85</v>
      </c>
      <c r="G90" s="52">
        <v>1158.78</v>
      </c>
      <c r="H90" s="29">
        <f t="shared" si="3"/>
        <v>3166.63</v>
      </c>
      <c r="I90" s="16" t="str">
        <f>VLOOKUP(B90,'FOLHA RESUMIDA'!C:D,2,0)</f>
        <v>CARLOS HENRIQUE LIMA DE MELO</v>
      </c>
    </row>
    <row r="91" spans="1:9">
      <c r="A91" s="50">
        <v>1</v>
      </c>
      <c r="B91" s="50">
        <v>1927</v>
      </c>
      <c r="C91" s="48" t="s">
        <v>84</v>
      </c>
      <c r="D91" s="52">
        <v>5591.08</v>
      </c>
      <c r="E91" s="57">
        <f t="shared" si="2"/>
        <v>1931.04</v>
      </c>
      <c r="F91" s="57">
        <v>1492.97</v>
      </c>
      <c r="G91" s="52">
        <v>2167.0700000000002</v>
      </c>
      <c r="H91" s="29">
        <f t="shared" si="3"/>
        <v>3660.04</v>
      </c>
      <c r="I91" s="16" t="str">
        <f>VLOOKUP(B91,'FOLHA RESUMIDA'!C:D,2,0)</f>
        <v>RITA DE CASSIA CHAGAS</v>
      </c>
    </row>
    <row r="92" spans="1:9">
      <c r="A92" s="50">
        <v>1</v>
      </c>
      <c r="B92" s="50">
        <v>1932</v>
      </c>
      <c r="C92" s="48" t="s">
        <v>85</v>
      </c>
      <c r="D92" s="52">
        <v>5591.03</v>
      </c>
      <c r="E92" s="57">
        <f t="shared" si="2"/>
        <v>2094.1699999999996</v>
      </c>
      <c r="F92" s="57">
        <v>1900.95</v>
      </c>
      <c r="G92" s="52">
        <v>1595.91</v>
      </c>
      <c r="H92" s="29">
        <f t="shared" si="3"/>
        <v>3496.86</v>
      </c>
      <c r="I92" s="16" t="str">
        <f>VLOOKUP(B92,'FOLHA RESUMIDA'!C:D,2,0)</f>
        <v>ROSILENE MARIA ANACLETO</v>
      </c>
    </row>
    <row r="93" spans="1:9">
      <c r="A93" s="50">
        <v>1</v>
      </c>
      <c r="B93" s="50">
        <v>1937</v>
      </c>
      <c r="C93" s="48" t="s">
        <v>86</v>
      </c>
      <c r="D93" s="52">
        <v>2717.03</v>
      </c>
      <c r="E93" s="57">
        <f t="shared" si="2"/>
        <v>1116.7200000000003</v>
      </c>
      <c r="F93" s="57">
        <v>923.79</v>
      </c>
      <c r="G93" s="52">
        <v>676.52</v>
      </c>
      <c r="H93" s="29">
        <f t="shared" si="3"/>
        <v>1600.31</v>
      </c>
      <c r="I93" s="16" t="str">
        <f>VLOOKUP(B93,'FOLHA RESUMIDA'!C:D,2,0)</f>
        <v>RILDA MARIA DA SILVA</v>
      </c>
    </row>
    <row r="94" spans="1:9">
      <c r="A94" s="50">
        <v>1</v>
      </c>
      <c r="B94" s="50">
        <v>1980</v>
      </c>
      <c r="C94" s="48" t="s">
        <v>87</v>
      </c>
      <c r="D94" s="52">
        <v>10284.67</v>
      </c>
      <c r="E94" s="57">
        <f t="shared" si="2"/>
        <v>3060.6800000000003</v>
      </c>
      <c r="F94" s="57">
        <v>3496.79</v>
      </c>
      <c r="G94" s="52">
        <v>3727.2</v>
      </c>
      <c r="H94" s="29">
        <f t="shared" si="3"/>
        <v>7223.99</v>
      </c>
      <c r="I94" s="16" t="str">
        <f>VLOOKUP(B94,'FOLHA RESUMIDA'!C:D,2,0)</f>
        <v>MANOEL NETO DINIZ</v>
      </c>
    </row>
    <row r="95" spans="1:9">
      <c r="A95" s="50">
        <v>1</v>
      </c>
      <c r="B95" s="50">
        <v>1988</v>
      </c>
      <c r="C95" s="48" t="s">
        <v>88</v>
      </c>
      <c r="D95" s="52">
        <v>3725.4</v>
      </c>
      <c r="E95" s="57">
        <f t="shared" si="2"/>
        <v>1438.75</v>
      </c>
      <c r="F95" s="57">
        <v>1226.76</v>
      </c>
      <c r="G95" s="52">
        <v>1059.8900000000001</v>
      </c>
      <c r="H95" s="29">
        <f t="shared" si="3"/>
        <v>2286.65</v>
      </c>
      <c r="I95" s="16" t="str">
        <f>VLOOKUP(B95,'FOLHA RESUMIDA'!C:D,2,0)</f>
        <v>FRANCISCA CARVALHO NASCIMENTO</v>
      </c>
    </row>
    <row r="96" spans="1:9">
      <c r="A96" s="50">
        <v>1</v>
      </c>
      <c r="B96" s="50">
        <v>1994</v>
      </c>
      <c r="C96" s="48" t="s">
        <v>89</v>
      </c>
      <c r="D96" s="52">
        <v>3836.38</v>
      </c>
      <c r="E96" s="57">
        <f t="shared" si="2"/>
        <v>1167.2000000000003</v>
      </c>
      <c r="F96" s="57">
        <v>1304.3699999999999</v>
      </c>
      <c r="G96" s="52">
        <v>1364.81</v>
      </c>
      <c r="H96" s="29">
        <f t="shared" si="3"/>
        <v>2669.18</v>
      </c>
      <c r="I96" s="16" t="str">
        <f>VLOOKUP(B96,'FOLHA RESUMIDA'!C:D,2,0)</f>
        <v>PAULO JOSE DA SILVA</v>
      </c>
    </row>
    <row r="97" spans="1:9">
      <c r="A97" s="50">
        <v>1</v>
      </c>
      <c r="B97" s="50">
        <v>1999</v>
      </c>
      <c r="C97" s="48" t="s">
        <v>90</v>
      </c>
      <c r="D97" s="52">
        <v>2163.4</v>
      </c>
      <c r="E97" s="57">
        <f t="shared" si="2"/>
        <v>1025.0000000000002</v>
      </c>
      <c r="F97" s="57">
        <v>735.56</v>
      </c>
      <c r="G97" s="52">
        <v>402.84</v>
      </c>
      <c r="H97" s="29">
        <f t="shared" si="3"/>
        <v>1138.3999999999999</v>
      </c>
      <c r="I97" s="16" t="str">
        <f>VLOOKUP(B97,'FOLHA RESUMIDA'!C:D,2,0)</f>
        <v>ELIAS RIBEIRO DA SILVA FILHO</v>
      </c>
    </row>
    <row r="98" spans="1:9">
      <c r="A98" s="50">
        <v>1</v>
      </c>
      <c r="B98" s="50">
        <v>2008</v>
      </c>
      <c r="C98" s="48" t="s">
        <v>91</v>
      </c>
      <c r="D98" s="52">
        <v>2911.36</v>
      </c>
      <c r="E98" s="57">
        <f t="shared" si="2"/>
        <v>355.57000000000016</v>
      </c>
      <c r="F98" s="57">
        <v>989.86</v>
      </c>
      <c r="G98" s="52">
        <v>1565.93</v>
      </c>
      <c r="H98" s="29">
        <f t="shared" si="3"/>
        <v>2555.79</v>
      </c>
      <c r="I98" s="16" t="str">
        <f>VLOOKUP(B98,'FOLHA RESUMIDA'!C:D,2,0)</f>
        <v>AMAURI GONCALO DA SILVA</v>
      </c>
    </row>
    <row r="99" spans="1:9">
      <c r="A99" s="50">
        <v>1</v>
      </c>
      <c r="B99" s="50">
        <v>2014</v>
      </c>
      <c r="C99" s="48" t="s">
        <v>92</v>
      </c>
      <c r="D99" s="52">
        <v>1970.53</v>
      </c>
      <c r="E99" s="57">
        <f t="shared" si="2"/>
        <v>483.07999999999993</v>
      </c>
      <c r="F99" s="57">
        <v>669.98</v>
      </c>
      <c r="G99" s="52">
        <v>817.47</v>
      </c>
      <c r="H99" s="29">
        <f t="shared" si="3"/>
        <v>1487.45</v>
      </c>
      <c r="I99" s="16" t="str">
        <f>VLOOKUP(B99,'FOLHA RESUMIDA'!C:D,2,0)</f>
        <v>SOLANGE NASCIMENTO DE LIMA</v>
      </c>
    </row>
    <row r="100" spans="1:9">
      <c r="A100" s="50">
        <v>1</v>
      </c>
      <c r="B100" s="50">
        <v>2015</v>
      </c>
      <c r="C100" s="48" t="s">
        <v>93</v>
      </c>
      <c r="D100" s="52">
        <v>8791.2999999999993</v>
      </c>
      <c r="E100" s="57">
        <f t="shared" si="2"/>
        <v>3594.0699999999997</v>
      </c>
      <c r="F100" s="57">
        <v>2922.26</v>
      </c>
      <c r="G100" s="52">
        <v>2274.9699999999998</v>
      </c>
      <c r="H100" s="29">
        <f t="shared" si="3"/>
        <v>5197.2299999999996</v>
      </c>
      <c r="I100" s="16" t="str">
        <f>VLOOKUP(B100,'FOLHA RESUMIDA'!C:D,2,0)</f>
        <v>MARIA SANDRA PONTES MENDONCA</v>
      </c>
    </row>
    <row r="101" spans="1:9">
      <c r="A101" s="50">
        <v>1</v>
      </c>
      <c r="B101" s="50">
        <v>2019</v>
      </c>
      <c r="C101" s="48" t="s">
        <v>94</v>
      </c>
      <c r="D101" s="52">
        <v>1779.83</v>
      </c>
      <c r="E101" s="57">
        <f t="shared" si="2"/>
        <v>430.53999999999996</v>
      </c>
      <c r="F101" s="57">
        <v>605.14</v>
      </c>
      <c r="G101" s="52">
        <v>744.15</v>
      </c>
      <c r="H101" s="29">
        <f t="shared" si="3"/>
        <v>1349.29</v>
      </c>
      <c r="I101" s="16" t="str">
        <f>VLOOKUP(B101,'FOLHA RESUMIDA'!C:D,2,0)</f>
        <v>MARCOS DO NASCIMENTO</v>
      </c>
    </row>
    <row r="102" spans="1:9">
      <c r="A102" s="50">
        <v>1</v>
      </c>
      <c r="B102" s="50">
        <v>2038</v>
      </c>
      <c r="C102" s="48" t="s">
        <v>95</v>
      </c>
      <c r="D102" s="52">
        <v>3267.99</v>
      </c>
      <c r="E102" s="57">
        <f t="shared" si="2"/>
        <v>1673.2199999999998</v>
      </c>
      <c r="F102" s="57">
        <v>1020.41</v>
      </c>
      <c r="G102" s="52">
        <v>574.36</v>
      </c>
      <c r="H102" s="29">
        <f t="shared" si="3"/>
        <v>1594.77</v>
      </c>
      <c r="I102" s="16" t="str">
        <f>VLOOKUP(B102,'FOLHA RESUMIDA'!C:D,2,0)</f>
        <v>IRONILDA FERREIRA DA SILVA</v>
      </c>
    </row>
    <row r="103" spans="1:9">
      <c r="A103" s="50">
        <v>1</v>
      </c>
      <c r="B103" s="50">
        <v>2043</v>
      </c>
      <c r="C103" s="48" t="s">
        <v>96</v>
      </c>
      <c r="D103" s="52">
        <v>3290.93</v>
      </c>
      <c r="E103" s="57">
        <f t="shared" si="2"/>
        <v>789.59999999999991</v>
      </c>
      <c r="F103" s="57">
        <v>855.08</v>
      </c>
      <c r="G103" s="52">
        <v>1646.25</v>
      </c>
      <c r="H103" s="29">
        <f t="shared" si="3"/>
        <v>2501.33</v>
      </c>
      <c r="I103" s="16" t="str">
        <f>VLOOKUP(B103,'FOLHA RESUMIDA'!C:D,2,0)</f>
        <v>JOAO LUIZ BRAGA DE PONTES</v>
      </c>
    </row>
    <row r="104" spans="1:9">
      <c r="A104" s="50">
        <v>1</v>
      </c>
      <c r="B104" s="50">
        <v>2052</v>
      </c>
      <c r="C104" s="48" t="s">
        <v>97</v>
      </c>
      <c r="D104" s="52">
        <v>3607.34</v>
      </c>
      <c r="E104" s="57">
        <f t="shared" si="2"/>
        <v>2617.48</v>
      </c>
      <c r="F104" s="57">
        <v>989.86</v>
      </c>
      <c r="G104" s="52">
        <v>0</v>
      </c>
      <c r="H104" s="29">
        <f t="shared" si="3"/>
        <v>989.86</v>
      </c>
      <c r="I104" s="16" t="str">
        <f>VLOOKUP(B104,'FOLHA RESUMIDA'!C:D,2,0)</f>
        <v>JOSE FERNANDO PEREIRA DA COSTA</v>
      </c>
    </row>
    <row r="105" spans="1:9">
      <c r="A105" s="50">
        <v>1</v>
      </c>
      <c r="B105" s="50">
        <v>2063</v>
      </c>
      <c r="C105" s="48" t="s">
        <v>98</v>
      </c>
      <c r="D105" s="52">
        <v>12169.96</v>
      </c>
      <c r="E105" s="57">
        <f t="shared" si="2"/>
        <v>5124.6399999999994</v>
      </c>
      <c r="F105" s="57">
        <v>4137.79</v>
      </c>
      <c r="G105" s="52">
        <v>2907.53</v>
      </c>
      <c r="H105" s="29">
        <f t="shared" si="3"/>
        <v>7045.32</v>
      </c>
      <c r="I105" s="16" t="str">
        <f>VLOOKUP(B105,'FOLHA RESUMIDA'!C:D,2,0)</f>
        <v>JOAQUIM PEDRO CARNEIRO C NETO</v>
      </c>
    </row>
    <row r="106" spans="1:9">
      <c r="A106" s="50">
        <v>1</v>
      </c>
      <c r="B106" s="50">
        <v>2069</v>
      </c>
      <c r="C106" s="48" t="s">
        <v>99</v>
      </c>
      <c r="D106" s="52">
        <v>15520.32</v>
      </c>
      <c r="E106" s="57">
        <f t="shared" si="2"/>
        <v>5251.84</v>
      </c>
      <c r="F106" s="57">
        <v>5276.91</v>
      </c>
      <c r="G106" s="52">
        <v>4991.57</v>
      </c>
      <c r="H106" s="29">
        <f t="shared" si="3"/>
        <v>10268.48</v>
      </c>
      <c r="I106" s="16" t="str">
        <f>VLOOKUP(B106,'FOLHA RESUMIDA'!C:D,2,0)</f>
        <v>SELMA VERONICA VIEIRA RAMOS</v>
      </c>
    </row>
    <row r="107" spans="1:9">
      <c r="A107" s="50">
        <v>1</v>
      </c>
      <c r="B107" s="50">
        <v>2079</v>
      </c>
      <c r="C107" s="48" t="s">
        <v>100</v>
      </c>
      <c r="D107" s="52">
        <v>2729.9</v>
      </c>
      <c r="E107" s="57">
        <f t="shared" si="2"/>
        <v>1316.04</v>
      </c>
      <c r="F107" s="57">
        <v>855.08</v>
      </c>
      <c r="G107" s="52">
        <v>558.78</v>
      </c>
      <c r="H107" s="29">
        <f t="shared" si="3"/>
        <v>1413.8600000000001</v>
      </c>
      <c r="I107" s="16" t="str">
        <f>VLOOKUP(B107,'FOLHA RESUMIDA'!C:D,2,0)</f>
        <v>SANDRO JOSE MARTINS</v>
      </c>
    </row>
    <row r="108" spans="1:9">
      <c r="A108" s="50">
        <v>1</v>
      </c>
      <c r="B108" s="50">
        <v>2086</v>
      </c>
      <c r="C108" s="48" t="s">
        <v>101</v>
      </c>
      <c r="D108" s="52">
        <v>2179.39</v>
      </c>
      <c r="E108" s="57">
        <f t="shared" si="2"/>
        <v>474.73</v>
      </c>
      <c r="F108" s="57">
        <v>740.99</v>
      </c>
      <c r="G108" s="52">
        <v>963.67</v>
      </c>
      <c r="H108" s="29">
        <f t="shared" si="3"/>
        <v>1704.6599999999999</v>
      </c>
      <c r="I108" s="16" t="str">
        <f>VLOOKUP(B108,'FOLHA RESUMIDA'!C:D,2,0)</f>
        <v>ALBANITA LUCIANA DA SILVA</v>
      </c>
    </row>
    <row r="109" spans="1:9">
      <c r="A109" s="50">
        <v>1</v>
      </c>
      <c r="B109" s="50">
        <v>2092</v>
      </c>
      <c r="C109" s="48" t="s">
        <v>102</v>
      </c>
      <c r="D109" s="52">
        <v>1962.27</v>
      </c>
      <c r="E109" s="57">
        <f t="shared" si="2"/>
        <v>878.31</v>
      </c>
      <c r="F109" s="57">
        <v>667.17</v>
      </c>
      <c r="G109" s="52">
        <v>416.79</v>
      </c>
      <c r="H109" s="29">
        <f t="shared" si="3"/>
        <v>1083.96</v>
      </c>
      <c r="I109" s="16" t="str">
        <f>VLOOKUP(B109,'FOLHA RESUMIDA'!C:D,2,0)</f>
        <v>REINALDO PEREIRA DA SILVA</v>
      </c>
    </row>
    <row r="110" spans="1:9">
      <c r="A110" s="50">
        <v>1</v>
      </c>
      <c r="B110" s="50">
        <v>2093</v>
      </c>
      <c r="C110" s="48" t="s">
        <v>103</v>
      </c>
      <c r="D110" s="52">
        <v>2050.13</v>
      </c>
      <c r="E110" s="57">
        <f t="shared" si="2"/>
        <v>1000.8000000000002</v>
      </c>
      <c r="F110" s="57">
        <v>605.14</v>
      </c>
      <c r="G110" s="52">
        <v>444.19</v>
      </c>
      <c r="H110" s="29">
        <f t="shared" si="3"/>
        <v>1049.33</v>
      </c>
      <c r="I110" s="16" t="str">
        <f>VLOOKUP(B110,'FOLHA RESUMIDA'!C:D,2,0)</f>
        <v>GILBERTO RIBEIRO DA SILVA</v>
      </c>
    </row>
    <row r="111" spans="1:9">
      <c r="A111" s="50">
        <v>2</v>
      </c>
      <c r="B111" s="50">
        <v>2096</v>
      </c>
      <c r="C111" s="48" t="s">
        <v>432</v>
      </c>
      <c r="D111" s="52">
        <v>3269.44</v>
      </c>
      <c r="E111" s="57">
        <f t="shared" si="2"/>
        <v>1150.2200000000003</v>
      </c>
      <c r="F111" s="57">
        <v>1111.6099999999999</v>
      </c>
      <c r="G111" s="52">
        <v>1007.61</v>
      </c>
      <c r="H111" s="29">
        <f t="shared" si="3"/>
        <v>2119.2199999999998</v>
      </c>
      <c r="I111" s="16" t="str">
        <f>VLOOKUP(B111,'FOLHA RESUMIDA'!C:D,2,0)</f>
        <v>MARCELO MORAIS DE OLIVEIRA</v>
      </c>
    </row>
    <row r="112" spans="1:9">
      <c r="A112" s="50">
        <v>1</v>
      </c>
      <c r="B112" s="50">
        <v>2101</v>
      </c>
      <c r="C112" s="48" t="s">
        <v>104</v>
      </c>
      <c r="D112" s="52">
        <v>2514.9499999999998</v>
      </c>
      <c r="E112" s="57">
        <f t="shared" si="2"/>
        <v>1194.2199999999998</v>
      </c>
      <c r="F112" s="57">
        <v>855.08</v>
      </c>
      <c r="G112" s="52">
        <v>465.65</v>
      </c>
      <c r="H112" s="29">
        <f t="shared" si="3"/>
        <v>1320.73</v>
      </c>
      <c r="I112" s="16" t="str">
        <f>VLOOKUP(B112,'FOLHA RESUMIDA'!C:D,2,0)</f>
        <v>JOSE LUCIANO CANDIDO DA SILVA</v>
      </c>
    </row>
    <row r="113" spans="1:9">
      <c r="A113" s="50">
        <v>16</v>
      </c>
      <c r="B113" s="50">
        <v>2115</v>
      </c>
      <c r="C113" s="48" t="s">
        <v>445</v>
      </c>
      <c r="D113" s="52">
        <v>3269.44</v>
      </c>
      <c r="E113" s="57">
        <f t="shared" si="2"/>
        <v>868.2800000000002</v>
      </c>
      <c r="F113" s="57">
        <v>1111.6099999999999</v>
      </c>
      <c r="G113" s="52">
        <v>1289.55</v>
      </c>
      <c r="H113" s="29">
        <f t="shared" si="3"/>
        <v>2401.16</v>
      </c>
      <c r="I113" s="16" t="str">
        <f>VLOOKUP(B113,'FOLHA RESUMIDA'!C:D,2,0)</f>
        <v>SEVERINO JOSE RAMOS DE SOUZA</v>
      </c>
    </row>
    <row r="114" spans="1:9">
      <c r="A114" s="50">
        <v>1</v>
      </c>
      <c r="B114" s="50">
        <v>2117</v>
      </c>
      <c r="C114" s="48" t="s">
        <v>105</v>
      </c>
      <c r="D114" s="52">
        <v>1876.7</v>
      </c>
      <c r="E114" s="57">
        <f t="shared" si="2"/>
        <v>324.41000000000008</v>
      </c>
      <c r="F114" s="57">
        <v>638.08000000000004</v>
      </c>
      <c r="G114" s="52">
        <v>914.21</v>
      </c>
      <c r="H114" s="29">
        <f t="shared" si="3"/>
        <v>1552.29</v>
      </c>
      <c r="I114" s="16" t="str">
        <f>VLOOKUP(B114,'FOLHA RESUMIDA'!C:D,2,0)</f>
        <v>WILSON JOSE QUEIROZ DE LIMA</v>
      </c>
    </row>
    <row r="115" spans="1:9">
      <c r="A115" s="50">
        <v>1</v>
      </c>
      <c r="B115" s="50">
        <v>2120</v>
      </c>
      <c r="C115" s="48" t="s">
        <v>106</v>
      </c>
      <c r="D115" s="52">
        <v>1994.99</v>
      </c>
      <c r="E115" s="57">
        <f t="shared" si="2"/>
        <v>660.76</v>
      </c>
      <c r="F115" s="57">
        <v>678.3</v>
      </c>
      <c r="G115" s="52">
        <v>655.93</v>
      </c>
      <c r="H115" s="29">
        <f t="shared" si="3"/>
        <v>1334.23</v>
      </c>
      <c r="I115" s="16" t="str">
        <f>VLOOKUP(B115,'FOLHA RESUMIDA'!C:D,2,0)</f>
        <v>ANTONIO SOARES DE MELO</v>
      </c>
    </row>
    <row r="116" spans="1:9">
      <c r="A116" s="50">
        <v>1</v>
      </c>
      <c r="B116" s="50">
        <v>2121</v>
      </c>
      <c r="C116" s="48" t="s">
        <v>107</v>
      </c>
      <c r="D116" s="52">
        <v>1779.82</v>
      </c>
      <c r="E116" s="57">
        <f t="shared" si="2"/>
        <v>638.72</v>
      </c>
      <c r="F116" s="57">
        <v>605.14</v>
      </c>
      <c r="G116" s="52">
        <v>535.96</v>
      </c>
      <c r="H116" s="29">
        <f t="shared" si="3"/>
        <v>1141.0999999999999</v>
      </c>
      <c r="I116" s="16" t="str">
        <f>VLOOKUP(B116,'FOLHA RESUMIDA'!C:D,2,0)</f>
        <v>SAMUEL MAURICIO</v>
      </c>
    </row>
    <row r="117" spans="1:9">
      <c r="A117" s="50">
        <v>1</v>
      </c>
      <c r="B117" s="50">
        <v>2122</v>
      </c>
      <c r="C117" s="48" t="s">
        <v>108</v>
      </c>
      <c r="D117" s="52">
        <v>1779.83</v>
      </c>
      <c r="E117" s="57">
        <f t="shared" si="2"/>
        <v>1000.8599999999999</v>
      </c>
      <c r="F117" s="57">
        <v>605.14</v>
      </c>
      <c r="G117" s="52">
        <v>173.83</v>
      </c>
      <c r="H117" s="29">
        <f t="shared" si="3"/>
        <v>778.97</v>
      </c>
      <c r="I117" s="16" t="str">
        <f>VLOOKUP(B117,'FOLHA RESUMIDA'!C:D,2,0)</f>
        <v>JOSE MARIO MACHADO G  LINS</v>
      </c>
    </row>
    <row r="118" spans="1:9">
      <c r="A118" s="50">
        <v>10</v>
      </c>
      <c r="B118" s="50">
        <v>2124</v>
      </c>
      <c r="C118" s="48" t="s">
        <v>436</v>
      </c>
      <c r="D118" s="52">
        <v>3269.44</v>
      </c>
      <c r="E118" s="57">
        <f t="shared" si="2"/>
        <v>878.04000000000042</v>
      </c>
      <c r="F118" s="57">
        <v>1111.6099999999999</v>
      </c>
      <c r="G118" s="52">
        <v>1279.79</v>
      </c>
      <c r="H118" s="29">
        <f t="shared" si="3"/>
        <v>2391.3999999999996</v>
      </c>
      <c r="I118" s="16" t="str">
        <f>VLOOKUP(B118,'FOLHA RESUMIDA'!C:D,2,0)</f>
        <v>JOSE ALVES FIGUEIREDO FILHO</v>
      </c>
    </row>
    <row r="119" spans="1:9">
      <c r="A119" s="50">
        <v>1</v>
      </c>
      <c r="B119" s="50">
        <v>2125</v>
      </c>
      <c r="C119" s="48" t="s">
        <v>109</v>
      </c>
      <c r="D119" s="52">
        <v>3791.15</v>
      </c>
      <c r="E119" s="57">
        <f t="shared" si="2"/>
        <v>1498.5900000000001</v>
      </c>
      <c r="F119" s="57">
        <v>1183.77</v>
      </c>
      <c r="G119" s="52">
        <v>1108.79</v>
      </c>
      <c r="H119" s="29">
        <f t="shared" si="3"/>
        <v>2292.56</v>
      </c>
      <c r="I119" s="16" t="str">
        <f>VLOOKUP(B119,'FOLHA RESUMIDA'!C:D,2,0)</f>
        <v>GILMAR GALVAO SANTANA</v>
      </c>
    </row>
    <row r="120" spans="1:9">
      <c r="A120" s="50">
        <v>1</v>
      </c>
      <c r="B120" s="50">
        <v>2126</v>
      </c>
      <c r="C120" s="48" t="s">
        <v>110</v>
      </c>
      <c r="D120" s="52">
        <v>2772.72</v>
      </c>
      <c r="E120" s="57">
        <f t="shared" si="2"/>
        <v>1416.3199999999997</v>
      </c>
      <c r="F120" s="57">
        <v>554.54</v>
      </c>
      <c r="G120" s="52">
        <v>801.86</v>
      </c>
      <c r="H120" s="29">
        <f t="shared" si="3"/>
        <v>1356.4</v>
      </c>
      <c r="I120" s="16" t="str">
        <f>VLOOKUP(B120,'FOLHA RESUMIDA'!C:D,2,0)</f>
        <v>JAFFE JOSE LIMA XAVIER</v>
      </c>
    </row>
    <row r="121" spans="1:9">
      <c r="A121" s="50">
        <v>1</v>
      </c>
      <c r="B121" s="50">
        <v>2128</v>
      </c>
      <c r="C121" s="48" t="s">
        <v>111</v>
      </c>
      <c r="D121" s="52">
        <v>7883.87</v>
      </c>
      <c r="E121" s="57">
        <f t="shared" si="2"/>
        <v>4303.4699999999993</v>
      </c>
      <c r="F121" s="57">
        <v>2588.61</v>
      </c>
      <c r="G121" s="52">
        <v>991.79</v>
      </c>
      <c r="H121" s="29">
        <f t="shared" si="3"/>
        <v>3580.4</v>
      </c>
      <c r="I121" s="16" t="str">
        <f>VLOOKUP(B121,'FOLHA RESUMIDA'!C:D,2,0)</f>
        <v>JORGE DA SILVA LIMA</v>
      </c>
    </row>
    <row r="122" spans="1:9">
      <c r="A122" s="50">
        <v>1</v>
      </c>
      <c r="B122" s="50">
        <v>2129</v>
      </c>
      <c r="C122" s="48" t="s">
        <v>112</v>
      </c>
      <c r="D122" s="52">
        <v>2313.77</v>
      </c>
      <c r="E122" s="57">
        <f t="shared" si="2"/>
        <v>906.26</v>
      </c>
      <c r="F122" s="57">
        <v>548.88</v>
      </c>
      <c r="G122" s="52">
        <v>858.63</v>
      </c>
      <c r="H122" s="29">
        <f t="shared" si="3"/>
        <v>1407.51</v>
      </c>
      <c r="I122" s="16" t="str">
        <f>VLOOKUP(B122,'FOLHA RESUMIDA'!C:D,2,0)</f>
        <v>RICARDO JORGE XAVIER</v>
      </c>
    </row>
    <row r="123" spans="1:9">
      <c r="A123" s="50">
        <v>1</v>
      </c>
      <c r="B123" s="50">
        <v>2130</v>
      </c>
      <c r="C123" s="48" t="s">
        <v>113</v>
      </c>
      <c r="D123" s="52">
        <v>1614.36</v>
      </c>
      <c r="E123" s="57">
        <f t="shared" si="2"/>
        <v>426.83999999999992</v>
      </c>
      <c r="F123" s="57">
        <v>548.88</v>
      </c>
      <c r="G123" s="52">
        <v>638.64</v>
      </c>
      <c r="H123" s="29">
        <f t="shared" si="3"/>
        <v>1187.52</v>
      </c>
      <c r="I123" s="16" t="str">
        <f>VLOOKUP(B123,'FOLHA RESUMIDA'!C:D,2,0)</f>
        <v>HELVIO MOZART MONTENEGRO</v>
      </c>
    </row>
    <row r="124" spans="1:9">
      <c r="A124" s="50">
        <v>1</v>
      </c>
      <c r="B124" s="50">
        <v>2131</v>
      </c>
      <c r="C124" s="48" t="s">
        <v>114</v>
      </c>
      <c r="D124" s="52">
        <v>3288.89</v>
      </c>
      <c r="E124" s="57">
        <f t="shared" si="2"/>
        <v>1968.3</v>
      </c>
      <c r="F124" s="57">
        <v>679.04</v>
      </c>
      <c r="G124" s="52">
        <v>641.54999999999995</v>
      </c>
      <c r="H124" s="29">
        <f t="shared" si="3"/>
        <v>1320.59</v>
      </c>
      <c r="I124" s="16" t="str">
        <f>VLOOKUP(B124,'FOLHA RESUMIDA'!C:D,2,0)</f>
        <v>ALEXANDRE BARBOSA DA SILVA</v>
      </c>
    </row>
    <row r="125" spans="1:9">
      <c r="A125" s="50">
        <v>1</v>
      </c>
      <c r="B125" s="50">
        <v>2134</v>
      </c>
      <c r="C125" s="48" t="s">
        <v>115</v>
      </c>
      <c r="D125" s="52">
        <v>2772.72</v>
      </c>
      <c r="E125" s="57">
        <f t="shared" si="2"/>
        <v>1297.4499999999998</v>
      </c>
      <c r="F125" s="57">
        <v>942.72</v>
      </c>
      <c r="G125" s="52">
        <v>532.54999999999995</v>
      </c>
      <c r="H125" s="29">
        <f t="shared" si="3"/>
        <v>1475.27</v>
      </c>
      <c r="I125" s="16" t="str">
        <f>VLOOKUP(B125,'FOLHA RESUMIDA'!C:D,2,0)</f>
        <v>ROSIVALDO SATIRO DOS SANTOS</v>
      </c>
    </row>
    <row r="126" spans="1:9">
      <c r="A126" s="50">
        <v>1</v>
      </c>
      <c r="B126" s="50">
        <v>2136</v>
      </c>
      <c r="C126" s="48" t="s">
        <v>116</v>
      </c>
      <c r="D126" s="52">
        <v>2330.1</v>
      </c>
      <c r="E126" s="57">
        <f t="shared" si="2"/>
        <v>837.2199999999998</v>
      </c>
      <c r="F126" s="57">
        <v>792.23</v>
      </c>
      <c r="G126" s="52">
        <v>700.65</v>
      </c>
      <c r="H126" s="29">
        <f t="shared" si="3"/>
        <v>1492.88</v>
      </c>
      <c r="I126" s="16" t="str">
        <f>VLOOKUP(B126,'FOLHA RESUMIDA'!C:D,2,0)</f>
        <v>GESIEL DAVID DE CASTRO</v>
      </c>
    </row>
    <row r="127" spans="1:9">
      <c r="A127" s="50">
        <v>1</v>
      </c>
      <c r="B127" s="50">
        <v>2137</v>
      </c>
      <c r="C127" s="48" t="s">
        <v>117</v>
      </c>
      <c r="D127" s="52">
        <v>10901.61</v>
      </c>
      <c r="E127" s="57">
        <f t="shared" si="2"/>
        <v>3967.0200000000004</v>
      </c>
      <c r="F127" s="57">
        <v>3403.97</v>
      </c>
      <c r="G127" s="52">
        <v>3530.62</v>
      </c>
      <c r="H127" s="29">
        <f t="shared" si="3"/>
        <v>6934.59</v>
      </c>
      <c r="I127" s="16" t="str">
        <f>VLOOKUP(B127,'FOLHA RESUMIDA'!C:D,2,0)</f>
        <v>FRANCISCO DE ASSIS DE OLIVEIRA</v>
      </c>
    </row>
    <row r="128" spans="1:9">
      <c r="A128" s="50">
        <v>1</v>
      </c>
      <c r="B128" s="50">
        <v>2140</v>
      </c>
      <c r="C128" s="48" t="s">
        <v>118</v>
      </c>
      <c r="D128" s="52">
        <v>5604.73</v>
      </c>
      <c r="E128" s="57">
        <f t="shared" si="2"/>
        <v>1196.9099999999999</v>
      </c>
      <c r="F128" s="57">
        <v>1593.14</v>
      </c>
      <c r="G128" s="52">
        <v>2814.68</v>
      </c>
      <c r="H128" s="29">
        <f t="shared" si="3"/>
        <v>4407.82</v>
      </c>
      <c r="I128" s="16" t="str">
        <f>VLOOKUP(B128,'FOLHA RESUMIDA'!C:D,2,0)</f>
        <v>LUCIENE PEREIRA DE A NASCIMENT</v>
      </c>
    </row>
    <row r="129" spans="1:9">
      <c r="A129" s="50">
        <v>1</v>
      </c>
      <c r="B129" s="50">
        <v>2142</v>
      </c>
      <c r="C129" s="48" t="s">
        <v>119</v>
      </c>
      <c r="D129" s="52">
        <v>5749.58</v>
      </c>
      <c r="E129" s="57">
        <f t="shared" si="2"/>
        <v>1275.5299999999997</v>
      </c>
      <c r="F129" s="57">
        <v>1516.8</v>
      </c>
      <c r="G129" s="52">
        <v>2957.25</v>
      </c>
      <c r="H129" s="29">
        <f t="shared" si="3"/>
        <v>4474.05</v>
      </c>
      <c r="I129" s="16" t="str">
        <f>VLOOKUP(B129,'FOLHA RESUMIDA'!C:D,2,0)</f>
        <v>LAERCIO LUIZ SANTOS A  ASSIS</v>
      </c>
    </row>
    <row r="130" spans="1:9">
      <c r="A130" s="50">
        <v>1</v>
      </c>
      <c r="B130" s="50">
        <v>2143</v>
      </c>
      <c r="C130" s="48" t="s">
        <v>120</v>
      </c>
      <c r="D130" s="52">
        <v>1621.15</v>
      </c>
      <c r="E130" s="57">
        <f t="shared" si="2"/>
        <v>350.61000000000013</v>
      </c>
      <c r="F130" s="57">
        <v>551.19000000000005</v>
      </c>
      <c r="G130" s="52">
        <v>719.35</v>
      </c>
      <c r="H130" s="29">
        <f t="shared" si="3"/>
        <v>1270.54</v>
      </c>
      <c r="I130" s="16" t="str">
        <f>VLOOKUP(B130,'FOLHA RESUMIDA'!C:D,2,0)</f>
        <v>RUBEM JOSE DOS S DE PAULA</v>
      </c>
    </row>
    <row r="131" spans="1:9">
      <c r="A131" s="50">
        <v>1</v>
      </c>
      <c r="B131" s="50">
        <v>2145</v>
      </c>
      <c r="C131" s="48" t="s">
        <v>121</v>
      </c>
      <c r="D131" s="52">
        <v>3046.29</v>
      </c>
      <c r="E131" s="57">
        <f t="shared" si="2"/>
        <v>873.35999999999967</v>
      </c>
      <c r="F131" s="57">
        <v>942.72</v>
      </c>
      <c r="G131" s="52">
        <v>1230.21</v>
      </c>
      <c r="H131" s="29">
        <f t="shared" si="3"/>
        <v>2172.9300000000003</v>
      </c>
      <c r="I131" s="16" t="str">
        <f>VLOOKUP(B131,'FOLHA RESUMIDA'!C:D,2,0)</f>
        <v>EVERALDO DA SILVA CABRAL</v>
      </c>
    </row>
    <row r="132" spans="1:9">
      <c r="A132" s="50">
        <v>1</v>
      </c>
      <c r="B132" s="50">
        <v>2146</v>
      </c>
      <c r="C132" s="48" t="s">
        <v>122</v>
      </c>
      <c r="D132" s="52">
        <v>2395.17</v>
      </c>
      <c r="E132" s="57">
        <f t="shared" si="2"/>
        <v>781.48</v>
      </c>
      <c r="F132" s="57">
        <v>814.36</v>
      </c>
      <c r="G132" s="52">
        <v>799.33</v>
      </c>
      <c r="H132" s="29">
        <f t="shared" si="3"/>
        <v>1613.69</v>
      </c>
      <c r="I132" s="16" t="str">
        <f>VLOOKUP(B132,'FOLHA RESUMIDA'!C:D,2,0)</f>
        <v>ROGERIO BARROS DOS SANTOS</v>
      </c>
    </row>
    <row r="133" spans="1:9">
      <c r="A133" s="50">
        <v>1</v>
      </c>
      <c r="B133" s="50">
        <v>2149</v>
      </c>
      <c r="C133" s="48" t="s">
        <v>123</v>
      </c>
      <c r="D133" s="52">
        <v>2395.17</v>
      </c>
      <c r="E133" s="57">
        <f t="shared" si="2"/>
        <v>744.86000000000013</v>
      </c>
      <c r="F133" s="57">
        <v>814.36</v>
      </c>
      <c r="G133" s="52">
        <v>835.95</v>
      </c>
      <c r="H133" s="29">
        <f t="shared" si="3"/>
        <v>1650.31</v>
      </c>
      <c r="I133" s="16" t="str">
        <f>VLOOKUP(B133,'FOLHA RESUMIDA'!C:D,2,0)</f>
        <v>CARLOS AUGUSTO O  DA SILVA</v>
      </c>
    </row>
    <row r="134" spans="1:9">
      <c r="A134" s="50">
        <v>14</v>
      </c>
      <c r="B134" s="50">
        <v>2151</v>
      </c>
      <c r="C134" s="48" t="s">
        <v>124</v>
      </c>
      <c r="D134" s="52">
        <v>2498.5100000000002</v>
      </c>
      <c r="E134" s="57">
        <f t="shared" ref="E134:E197" si="4">D134-H134</f>
        <v>465.31000000000017</v>
      </c>
      <c r="F134" s="57">
        <v>849.49</v>
      </c>
      <c r="G134" s="52">
        <v>1183.71</v>
      </c>
      <c r="H134" s="29">
        <f t="shared" ref="H134:H197" si="5">G134+F134</f>
        <v>2033.2</v>
      </c>
      <c r="I134" s="16" t="str">
        <f>VLOOKUP(B134,'FOLHA RESUMIDA'!C:D,2,0)</f>
        <v>JUREMA MARIA BONGALHARDO</v>
      </c>
    </row>
    <row r="135" spans="1:9">
      <c r="A135" s="50">
        <v>1</v>
      </c>
      <c r="B135" s="50">
        <v>2153</v>
      </c>
      <c r="C135" s="48" t="s">
        <v>125</v>
      </c>
      <c r="D135" s="52">
        <v>2911.36</v>
      </c>
      <c r="E135" s="57">
        <f t="shared" si="4"/>
        <v>1310.6600000000001</v>
      </c>
      <c r="F135" s="57">
        <v>989.86</v>
      </c>
      <c r="G135" s="52">
        <v>610.84</v>
      </c>
      <c r="H135" s="29">
        <f t="shared" si="5"/>
        <v>1600.7</v>
      </c>
      <c r="I135" s="16" t="str">
        <f>VLOOKUP(B135,'FOLHA RESUMIDA'!C:D,2,0)</f>
        <v>SERGIO PEREIRA DA COSTA</v>
      </c>
    </row>
    <row r="136" spans="1:9">
      <c r="A136" s="50">
        <v>1</v>
      </c>
      <c r="B136" s="50">
        <v>2156</v>
      </c>
      <c r="C136" s="48" t="s">
        <v>126</v>
      </c>
      <c r="D136" s="52">
        <v>2761.12</v>
      </c>
      <c r="E136" s="57">
        <f t="shared" si="4"/>
        <v>1242.7599999999998</v>
      </c>
      <c r="F136" s="57">
        <v>938.78</v>
      </c>
      <c r="G136" s="52">
        <v>579.58000000000004</v>
      </c>
      <c r="H136" s="29">
        <f t="shared" si="5"/>
        <v>1518.3600000000001</v>
      </c>
      <c r="I136" s="16" t="str">
        <f>VLOOKUP(B136,'FOLHA RESUMIDA'!C:D,2,0)</f>
        <v>EDLEUSA LUCIA BATISTA DA SILVA</v>
      </c>
    </row>
    <row r="137" spans="1:9">
      <c r="A137" s="50">
        <v>1</v>
      </c>
      <c r="B137" s="50">
        <v>2159</v>
      </c>
      <c r="C137" s="48" t="s">
        <v>127</v>
      </c>
      <c r="D137" s="52">
        <v>5166.95</v>
      </c>
      <c r="E137" s="57">
        <f t="shared" si="4"/>
        <v>1186.46</v>
      </c>
      <c r="F137" s="57">
        <v>1756.76</v>
      </c>
      <c r="G137" s="52">
        <v>2223.73</v>
      </c>
      <c r="H137" s="29">
        <f t="shared" si="5"/>
        <v>3980.49</v>
      </c>
      <c r="I137" s="16" t="str">
        <f>VLOOKUP(B137,'FOLHA RESUMIDA'!C:D,2,0)</f>
        <v>FREDERICO JOSE C  DA NOBREGA</v>
      </c>
    </row>
    <row r="138" spans="1:9">
      <c r="A138" s="50">
        <v>1</v>
      </c>
      <c r="B138" s="50">
        <v>2161</v>
      </c>
      <c r="C138" s="48" t="s">
        <v>128</v>
      </c>
      <c r="D138" s="52">
        <v>4923.87</v>
      </c>
      <c r="E138" s="57">
        <f t="shared" si="4"/>
        <v>2887.25</v>
      </c>
      <c r="F138" s="57">
        <v>1304.3699999999999</v>
      </c>
      <c r="G138" s="52">
        <v>732.25</v>
      </c>
      <c r="H138" s="29">
        <f t="shared" si="5"/>
        <v>2036.62</v>
      </c>
      <c r="I138" s="16" t="str">
        <f>VLOOKUP(B138,'FOLHA RESUMIDA'!C:D,2,0)</f>
        <v>WLADIMIR MACHADO DO E  SANTO</v>
      </c>
    </row>
    <row r="139" spans="1:9">
      <c r="A139" s="50">
        <v>1</v>
      </c>
      <c r="B139" s="50">
        <v>2181</v>
      </c>
      <c r="C139" s="48" t="s">
        <v>129</v>
      </c>
      <c r="D139" s="52">
        <v>9432.44</v>
      </c>
      <c r="E139" s="57">
        <f t="shared" si="4"/>
        <v>3939.63</v>
      </c>
      <c r="F139" s="57">
        <v>3207.03</v>
      </c>
      <c r="G139" s="52">
        <v>2285.7800000000002</v>
      </c>
      <c r="H139" s="29">
        <f t="shared" si="5"/>
        <v>5492.81</v>
      </c>
      <c r="I139" s="16" t="str">
        <f>VLOOKUP(B139,'FOLHA RESUMIDA'!C:D,2,0)</f>
        <v>ELCY SILVA DE ARAUJO</v>
      </c>
    </row>
    <row r="140" spans="1:9">
      <c r="A140" s="50">
        <v>1</v>
      </c>
      <c r="B140" s="50">
        <v>2274</v>
      </c>
      <c r="C140" s="48" t="s">
        <v>130</v>
      </c>
      <c r="D140" s="52">
        <v>9570.82</v>
      </c>
      <c r="E140" s="57">
        <f t="shared" si="4"/>
        <v>2310.8899999999994</v>
      </c>
      <c r="F140" s="57">
        <v>3254.08</v>
      </c>
      <c r="G140" s="52">
        <v>4005.85</v>
      </c>
      <c r="H140" s="29">
        <f t="shared" si="5"/>
        <v>7259.93</v>
      </c>
      <c r="I140" s="16" t="str">
        <f>VLOOKUP(B140,'FOLHA RESUMIDA'!C:D,2,0)</f>
        <v>DJALMA LIMA DE OLIVEIRA DANTAS</v>
      </c>
    </row>
    <row r="141" spans="1:9">
      <c r="A141" s="50">
        <v>1</v>
      </c>
      <c r="B141" s="50">
        <v>2280</v>
      </c>
      <c r="C141" s="48" t="s">
        <v>131</v>
      </c>
      <c r="D141" s="52">
        <v>2742.96</v>
      </c>
      <c r="E141" s="57">
        <f t="shared" si="4"/>
        <v>311.5300000000002</v>
      </c>
      <c r="F141" s="57">
        <v>932.61</v>
      </c>
      <c r="G141" s="52">
        <v>1498.82</v>
      </c>
      <c r="H141" s="29">
        <f t="shared" si="5"/>
        <v>2431.4299999999998</v>
      </c>
      <c r="I141" s="16" t="str">
        <f>VLOOKUP(B141,'FOLHA RESUMIDA'!C:D,2,0)</f>
        <v>JACQUELINE CESAR DE GUSMAO</v>
      </c>
    </row>
    <row r="142" spans="1:9">
      <c r="A142" s="50">
        <v>1</v>
      </c>
      <c r="B142" s="50">
        <v>2291</v>
      </c>
      <c r="C142" s="48" t="s">
        <v>132</v>
      </c>
      <c r="D142" s="52">
        <v>3797.94</v>
      </c>
      <c r="E142" s="57">
        <f t="shared" si="4"/>
        <v>1622.6</v>
      </c>
      <c r="F142" s="57">
        <v>1291.3</v>
      </c>
      <c r="G142" s="52">
        <v>884.04</v>
      </c>
      <c r="H142" s="29">
        <f t="shared" si="5"/>
        <v>2175.34</v>
      </c>
      <c r="I142" s="16" t="str">
        <f>VLOOKUP(B142,'FOLHA RESUMIDA'!C:D,2,0)</f>
        <v>PAULO PEDROSA VICTOR NETO</v>
      </c>
    </row>
    <row r="143" spans="1:9">
      <c r="A143" s="50">
        <v>1</v>
      </c>
      <c r="B143" s="50">
        <v>2295</v>
      </c>
      <c r="C143" s="48" t="s">
        <v>133</v>
      </c>
      <c r="D143" s="52">
        <v>3797.94</v>
      </c>
      <c r="E143" s="57">
        <f t="shared" si="4"/>
        <v>541.5300000000002</v>
      </c>
      <c r="F143" s="57">
        <v>1291.3</v>
      </c>
      <c r="G143" s="52">
        <v>1965.11</v>
      </c>
      <c r="H143" s="29">
        <f t="shared" si="5"/>
        <v>3256.41</v>
      </c>
      <c r="I143" s="16" t="str">
        <f>VLOOKUP(B143,'FOLHA RESUMIDA'!C:D,2,0)</f>
        <v>VINCENZO PAPARIELLO</v>
      </c>
    </row>
    <row r="144" spans="1:9">
      <c r="A144" s="50">
        <v>1</v>
      </c>
      <c r="B144" s="50">
        <v>2308</v>
      </c>
      <c r="C144" s="48" t="s">
        <v>134</v>
      </c>
      <c r="D144" s="52">
        <v>1265.98</v>
      </c>
      <c r="E144" s="57">
        <f t="shared" si="4"/>
        <v>532.66000000000008</v>
      </c>
      <c r="F144" s="57">
        <v>430.43</v>
      </c>
      <c r="G144" s="52">
        <v>302.89</v>
      </c>
      <c r="H144" s="29">
        <f t="shared" si="5"/>
        <v>733.31999999999994</v>
      </c>
      <c r="I144" s="16" t="str">
        <f>VLOOKUP(B144,'FOLHA RESUMIDA'!C:D,2,0)</f>
        <v>ADEILDO CARLOS DIAS BEZERRA</v>
      </c>
    </row>
    <row r="145" spans="1:9">
      <c r="A145" s="50">
        <v>1</v>
      </c>
      <c r="B145" s="50">
        <v>2330</v>
      </c>
      <c r="C145" s="48" t="s">
        <v>135</v>
      </c>
      <c r="D145" s="52">
        <v>4748.01</v>
      </c>
      <c r="E145" s="57">
        <f t="shared" si="4"/>
        <v>836.82999999999993</v>
      </c>
      <c r="F145" s="57">
        <v>1795.82</v>
      </c>
      <c r="G145" s="52">
        <v>2115.36</v>
      </c>
      <c r="H145" s="29">
        <f t="shared" si="5"/>
        <v>3911.1800000000003</v>
      </c>
      <c r="I145" s="16" t="str">
        <f>VLOOKUP(B145,'FOLHA RESUMIDA'!C:D,2,0)</f>
        <v>ERICK RENAN PEREIRA DE ACIOLI</v>
      </c>
    </row>
    <row r="146" spans="1:9">
      <c r="A146" s="50">
        <v>1</v>
      </c>
      <c r="B146" s="50">
        <v>2337</v>
      </c>
      <c r="C146" s="48" t="s">
        <v>136</v>
      </c>
      <c r="D146" s="52">
        <v>4656.5600000000004</v>
      </c>
      <c r="E146" s="57">
        <f t="shared" si="4"/>
        <v>1465.5500000000002</v>
      </c>
      <c r="F146" s="57">
        <v>1583.23</v>
      </c>
      <c r="G146" s="52">
        <v>1607.78</v>
      </c>
      <c r="H146" s="29">
        <f t="shared" si="5"/>
        <v>3191.01</v>
      </c>
      <c r="I146" s="16" t="str">
        <f>VLOOKUP(B146,'FOLHA RESUMIDA'!C:D,2,0)</f>
        <v>FLAVIA PATRICIA M  MEDEIROS</v>
      </c>
    </row>
    <row r="147" spans="1:9">
      <c r="A147" s="50">
        <v>1</v>
      </c>
      <c r="B147" s="50">
        <v>2339</v>
      </c>
      <c r="C147" s="48" t="s">
        <v>137</v>
      </c>
      <c r="D147" s="52">
        <v>7707.97</v>
      </c>
      <c r="E147" s="57">
        <f t="shared" si="4"/>
        <v>2021.1600000000008</v>
      </c>
      <c r="F147" s="57">
        <v>2620.71</v>
      </c>
      <c r="G147" s="52">
        <v>3066.1</v>
      </c>
      <c r="H147" s="29">
        <f t="shared" si="5"/>
        <v>5686.8099999999995</v>
      </c>
      <c r="I147" s="16" t="str">
        <f>VLOOKUP(B147,'FOLHA RESUMIDA'!C:D,2,0)</f>
        <v>DEBORAH BEZERRA MONTEIRO</v>
      </c>
    </row>
    <row r="148" spans="1:9">
      <c r="A148" s="50">
        <v>1</v>
      </c>
      <c r="B148" s="50">
        <v>2342</v>
      </c>
      <c r="C148" s="48" t="s">
        <v>138</v>
      </c>
      <c r="D148" s="52">
        <v>6651.95</v>
      </c>
      <c r="E148" s="57">
        <f t="shared" si="4"/>
        <v>3218.9700000000003</v>
      </c>
      <c r="F148" s="57">
        <v>2261.16</v>
      </c>
      <c r="G148" s="52">
        <v>1171.82</v>
      </c>
      <c r="H148" s="29">
        <f t="shared" si="5"/>
        <v>3432.9799999999996</v>
      </c>
      <c r="I148" s="16" t="str">
        <f>VLOOKUP(B148,'FOLHA RESUMIDA'!C:D,2,0)</f>
        <v>MARCOS ANDRE CUNHA DE OLIVEIRA</v>
      </c>
    </row>
    <row r="149" spans="1:9">
      <c r="A149" s="50">
        <v>1</v>
      </c>
      <c r="B149" s="50">
        <v>2343</v>
      </c>
      <c r="C149" s="48" t="s">
        <v>139</v>
      </c>
      <c r="D149" s="52">
        <v>7707.97</v>
      </c>
      <c r="E149" s="57">
        <f t="shared" si="4"/>
        <v>1819.5299999999997</v>
      </c>
      <c r="F149" s="57">
        <v>2620.71</v>
      </c>
      <c r="G149" s="52">
        <v>3267.73</v>
      </c>
      <c r="H149" s="29">
        <f t="shared" si="5"/>
        <v>5888.4400000000005</v>
      </c>
      <c r="I149" s="16" t="str">
        <f>VLOOKUP(B149,'FOLHA RESUMIDA'!C:D,2,0)</f>
        <v>SEVERINO GRANGEIRO JUNIOR</v>
      </c>
    </row>
    <row r="150" spans="1:9">
      <c r="A150" s="50">
        <v>1</v>
      </c>
      <c r="B150" s="50">
        <v>2344</v>
      </c>
      <c r="C150" s="48" t="s">
        <v>140</v>
      </c>
      <c r="D150" s="52">
        <v>11334</v>
      </c>
      <c r="E150" s="57">
        <f t="shared" si="4"/>
        <v>3478.7899999999991</v>
      </c>
      <c r="F150" s="57">
        <v>3534.65</v>
      </c>
      <c r="G150" s="52">
        <v>4320.5600000000004</v>
      </c>
      <c r="H150" s="29">
        <f t="shared" si="5"/>
        <v>7855.2100000000009</v>
      </c>
      <c r="I150" s="16" t="str">
        <f>VLOOKUP(B150,'FOLHA RESUMIDA'!C:D,2,0)</f>
        <v>AMANDA TATIANE C  DE OLIVEIRA</v>
      </c>
    </row>
    <row r="151" spans="1:9">
      <c r="A151" s="50">
        <v>1</v>
      </c>
      <c r="B151" s="50">
        <v>2351</v>
      </c>
      <c r="C151" s="48" t="s">
        <v>141</v>
      </c>
      <c r="D151" s="52">
        <v>1333.73</v>
      </c>
      <c r="E151" s="57">
        <f t="shared" si="4"/>
        <v>816.8</v>
      </c>
      <c r="F151" s="57">
        <v>453.47</v>
      </c>
      <c r="G151" s="52">
        <v>63.46</v>
      </c>
      <c r="H151" s="29">
        <f t="shared" si="5"/>
        <v>516.93000000000006</v>
      </c>
      <c r="I151" s="16" t="str">
        <f>VLOOKUP(B151,'FOLHA RESUMIDA'!C:D,2,0)</f>
        <v>CLAUDIA SALVINA DE SANTANA</v>
      </c>
    </row>
    <row r="152" spans="1:9">
      <c r="A152" s="50">
        <v>1</v>
      </c>
      <c r="B152" s="50">
        <v>2363</v>
      </c>
      <c r="C152" s="48" t="s">
        <v>142</v>
      </c>
      <c r="D152" s="52">
        <v>1741.22</v>
      </c>
      <c r="E152" s="57">
        <f t="shared" si="4"/>
        <v>659.57999999999993</v>
      </c>
      <c r="F152" s="57">
        <v>499.95</v>
      </c>
      <c r="G152" s="52">
        <v>581.69000000000005</v>
      </c>
      <c r="H152" s="29">
        <f t="shared" si="5"/>
        <v>1081.6400000000001</v>
      </c>
      <c r="I152" s="16" t="str">
        <f>VLOOKUP(B152,'FOLHA RESUMIDA'!C:D,2,0)</f>
        <v>MIRIAM ALVES BASTOS DA SILVA</v>
      </c>
    </row>
    <row r="153" spans="1:9">
      <c r="A153" s="50">
        <v>1</v>
      </c>
      <c r="B153" s="50">
        <v>2367</v>
      </c>
      <c r="C153" s="48" t="s">
        <v>143</v>
      </c>
      <c r="D153" s="52">
        <v>1537.47</v>
      </c>
      <c r="E153" s="57">
        <f t="shared" si="4"/>
        <v>941.05</v>
      </c>
      <c r="F153" s="57">
        <v>522.74</v>
      </c>
      <c r="G153" s="52">
        <v>73.680000000000007</v>
      </c>
      <c r="H153" s="29">
        <f t="shared" si="5"/>
        <v>596.42000000000007</v>
      </c>
      <c r="I153" s="16" t="str">
        <f>VLOOKUP(B153,'FOLHA RESUMIDA'!C:D,2,0)</f>
        <v>PRISCILLA RODRIGUES P DA SILVA</v>
      </c>
    </row>
    <row r="154" spans="1:9">
      <c r="A154" s="50">
        <v>1</v>
      </c>
      <c r="B154" s="50">
        <v>2371</v>
      </c>
      <c r="C154" s="48" t="s">
        <v>144</v>
      </c>
      <c r="D154" s="52">
        <v>1962.27</v>
      </c>
      <c r="E154" s="57">
        <f t="shared" si="4"/>
        <v>989.5</v>
      </c>
      <c r="F154" s="57">
        <v>667.17</v>
      </c>
      <c r="G154" s="52">
        <v>305.60000000000002</v>
      </c>
      <c r="H154" s="29">
        <f t="shared" si="5"/>
        <v>972.77</v>
      </c>
      <c r="I154" s="16" t="str">
        <f>VLOOKUP(B154,'FOLHA RESUMIDA'!C:D,2,0)</f>
        <v>SUZELLE TRAJANO BENTO</v>
      </c>
    </row>
    <row r="155" spans="1:9">
      <c r="A155" s="50">
        <v>1</v>
      </c>
      <c r="B155" s="50">
        <v>2382</v>
      </c>
      <c r="C155" s="48" t="s">
        <v>145</v>
      </c>
      <c r="D155" s="52">
        <v>10396.030000000001</v>
      </c>
      <c r="E155" s="57">
        <f t="shared" si="4"/>
        <v>2540.8199999999997</v>
      </c>
      <c r="F155" s="57">
        <v>3534.65</v>
      </c>
      <c r="G155" s="52">
        <v>4320.5600000000004</v>
      </c>
      <c r="H155" s="29">
        <f t="shared" si="5"/>
        <v>7855.2100000000009</v>
      </c>
      <c r="I155" s="16" t="str">
        <f>VLOOKUP(B155,'FOLHA RESUMIDA'!C:D,2,0)</f>
        <v>AILA KARLA MOTA SANTANA</v>
      </c>
    </row>
    <row r="156" spans="1:9">
      <c r="A156" s="50">
        <v>1</v>
      </c>
      <c r="B156" s="50">
        <v>2384</v>
      </c>
      <c r="C156" s="48" t="s">
        <v>146</v>
      </c>
      <c r="D156" s="52">
        <v>1887.92</v>
      </c>
      <c r="E156" s="57">
        <f t="shared" si="4"/>
        <v>755.45</v>
      </c>
      <c r="F156" s="57">
        <v>522.74</v>
      </c>
      <c r="G156" s="52">
        <v>609.73</v>
      </c>
      <c r="H156" s="29">
        <f t="shared" si="5"/>
        <v>1132.47</v>
      </c>
      <c r="I156" s="16" t="str">
        <f>VLOOKUP(B156,'FOLHA RESUMIDA'!C:D,2,0)</f>
        <v>KATIA MIRANDA DE ARAUJO LOPES</v>
      </c>
    </row>
    <row r="157" spans="1:9">
      <c r="A157" s="50">
        <v>1</v>
      </c>
      <c r="B157" s="50">
        <v>2392</v>
      </c>
      <c r="C157" s="48" t="s">
        <v>147</v>
      </c>
      <c r="D157" s="52">
        <v>3801.69</v>
      </c>
      <c r="E157" s="57">
        <f t="shared" si="4"/>
        <v>1418.73</v>
      </c>
      <c r="F157" s="57">
        <v>1200.67</v>
      </c>
      <c r="G157" s="52">
        <v>1182.29</v>
      </c>
      <c r="H157" s="29">
        <f t="shared" si="5"/>
        <v>2382.96</v>
      </c>
      <c r="I157" s="16" t="str">
        <f>VLOOKUP(B157,'FOLHA RESUMIDA'!C:D,2,0)</f>
        <v>KLEYTON DA SILVA A PEREIRA</v>
      </c>
    </row>
    <row r="158" spans="1:9">
      <c r="A158" s="50">
        <v>1</v>
      </c>
      <c r="B158" s="50">
        <v>2403</v>
      </c>
      <c r="C158" s="48" t="s">
        <v>148</v>
      </c>
      <c r="D158" s="52">
        <v>1199.51</v>
      </c>
      <c r="E158" s="57">
        <f t="shared" si="4"/>
        <v>1199.51</v>
      </c>
      <c r="F158" s="57" t="s">
        <v>725</v>
      </c>
      <c r="G158" s="52">
        <v>0</v>
      </c>
      <c r="H158" s="29">
        <f t="shared" si="5"/>
        <v>0</v>
      </c>
      <c r="I158" s="16" t="str">
        <f>VLOOKUP(B158,'FOLHA RESUMIDA'!C:D,2,0)</f>
        <v>ANDRE HENRIQUE DE S  MAFRA</v>
      </c>
    </row>
    <row r="159" spans="1:9">
      <c r="A159" s="50">
        <v>1</v>
      </c>
      <c r="B159" s="50">
        <v>2406</v>
      </c>
      <c r="C159" s="48" t="s">
        <v>149</v>
      </c>
      <c r="D159" s="52">
        <v>1209.72</v>
      </c>
      <c r="E159" s="57">
        <f t="shared" si="4"/>
        <v>573.09</v>
      </c>
      <c r="F159" s="57">
        <v>411.3</v>
      </c>
      <c r="G159" s="52">
        <v>225.33</v>
      </c>
      <c r="H159" s="29">
        <f t="shared" si="5"/>
        <v>636.63</v>
      </c>
      <c r="I159" s="16" t="str">
        <f>VLOOKUP(B159,'FOLHA RESUMIDA'!C:D,2,0)</f>
        <v>DEYSE MARIA DOS SANTOS SILVA</v>
      </c>
    </row>
    <row r="160" spans="1:9">
      <c r="A160" s="50">
        <v>1</v>
      </c>
      <c r="B160" s="50">
        <v>2414</v>
      </c>
      <c r="C160" s="48" t="s">
        <v>150</v>
      </c>
      <c r="D160" s="52">
        <v>1202.42</v>
      </c>
      <c r="E160" s="57">
        <f t="shared" si="4"/>
        <v>505.03000000000009</v>
      </c>
      <c r="F160" s="57">
        <v>373.07</v>
      </c>
      <c r="G160" s="52">
        <v>324.32</v>
      </c>
      <c r="H160" s="29">
        <f t="shared" si="5"/>
        <v>697.39</v>
      </c>
      <c r="I160" s="16" t="str">
        <f>VLOOKUP(B160,'FOLHA RESUMIDA'!C:D,2,0)</f>
        <v>SILAS PINTO BEZERRA</v>
      </c>
    </row>
    <row r="161" spans="1:9">
      <c r="A161" s="50">
        <v>1</v>
      </c>
      <c r="B161" s="50">
        <v>2415</v>
      </c>
      <c r="C161" s="48" t="s">
        <v>151</v>
      </c>
      <c r="D161" s="52">
        <v>10396.030000000001</v>
      </c>
      <c r="E161" s="57">
        <f t="shared" si="4"/>
        <v>2540.8199999999997</v>
      </c>
      <c r="F161" s="57">
        <v>3534.65</v>
      </c>
      <c r="G161" s="52">
        <v>4320.5600000000004</v>
      </c>
      <c r="H161" s="29">
        <f t="shared" si="5"/>
        <v>7855.2100000000009</v>
      </c>
      <c r="I161" s="16" t="str">
        <f>VLOOKUP(B161,'FOLHA RESUMIDA'!C:D,2,0)</f>
        <v>SILVIA RENATA QUEIROZ DE FARIA</v>
      </c>
    </row>
    <row r="162" spans="1:9">
      <c r="A162" s="50">
        <v>1</v>
      </c>
      <c r="B162" s="50">
        <v>2417</v>
      </c>
      <c r="C162" s="48" t="s">
        <v>152</v>
      </c>
      <c r="D162" s="52">
        <v>1363.38</v>
      </c>
      <c r="E162" s="57">
        <f t="shared" si="4"/>
        <v>543.85000000000014</v>
      </c>
      <c r="F162" s="57">
        <v>453.47</v>
      </c>
      <c r="G162" s="52">
        <v>366.06</v>
      </c>
      <c r="H162" s="29">
        <f t="shared" si="5"/>
        <v>819.53</v>
      </c>
      <c r="I162" s="16" t="str">
        <f>VLOOKUP(B162,'FOLHA RESUMIDA'!C:D,2,0)</f>
        <v>ZILDA FRUTUOSO DA SILVA</v>
      </c>
    </row>
    <row r="163" spans="1:9">
      <c r="A163" s="50">
        <v>1</v>
      </c>
      <c r="B163" s="50">
        <v>2420</v>
      </c>
      <c r="C163" s="48" t="s">
        <v>153</v>
      </c>
      <c r="D163" s="52">
        <v>10666.33</v>
      </c>
      <c r="E163" s="57">
        <f t="shared" si="4"/>
        <v>2510.8799999999992</v>
      </c>
      <c r="F163" s="57">
        <v>3534.65</v>
      </c>
      <c r="G163" s="52">
        <v>4620.8</v>
      </c>
      <c r="H163" s="29">
        <f t="shared" si="5"/>
        <v>8155.4500000000007</v>
      </c>
      <c r="I163" s="16" t="str">
        <f>VLOOKUP(B163,'FOLHA RESUMIDA'!C:D,2,0)</f>
        <v>TEREZA RAQUEL F ALMEIDA</v>
      </c>
    </row>
    <row r="164" spans="1:9">
      <c r="A164" s="50">
        <v>1</v>
      </c>
      <c r="B164" s="50">
        <v>2421</v>
      </c>
      <c r="C164" s="48" t="s">
        <v>154</v>
      </c>
      <c r="D164" s="52">
        <v>5053.01</v>
      </c>
      <c r="E164" s="57">
        <f t="shared" si="4"/>
        <v>1443.5100000000002</v>
      </c>
      <c r="F164" s="57">
        <v>1680.67</v>
      </c>
      <c r="G164" s="52">
        <v>1928.83</v>
      </c>
      <c r="H164" s="29">
        <f t="shared" si="5"/>
        <v>3609.5</v>
      </c>
      <c r="I164" s="16" t="str">
        <f>VLOOKUP(B164,'FOLHA RESUMIDA'!C:D,2,0)</f>
        <v>ANA CLAUDIA NUNES DE MOURA</v>
      </c>
    </row>
    <row r="165" spans="1:9">
      <c r="A165" s="50">
        <v>1</v>
      </c>
      <c r="B165" s="50">
        <v>2437</v>
      </c>
      <c r="C165" s="48" t="s">
        <v>155</v>
      </c>
      <c r="D165" s="52">
        <v>1537.47</v>
      </c>
      <c r="E165" s="57">
        <f t="shared" si="4"/>
        <v>395.35000000000014</v>
      </c>
      <c r="F165" s="57">
        <v>522.74</v>
      </c>
      <c r="G165" s="52">
        <v>619.38</v>
      </c>
      <c r="H165" s="29">
        <f t="shared" si="5"/>
        <v>1142.1199999999999</v>
      </c>
      <c r="I165" s="16" t="str">
        <f>VLOOKUP(B165,'FOLHA RESUMIDA'!C:D,2,0)</f>
        <v>CLAUDILENE DE LIMA</v>
      </c>
    </row>
    <row r="166" spans="1:9">
      <c r="A166" s="50">
        <v>1</v>
      </c>
      <c r="B166" s="50">
        <v>2440</v>
      </c>
      <c r="C166" s="48" t="s">
        <v>156</v>
      </c>
      <c r="D166" s="52">
        <v>2447.0100000000002</v>
      </c>
      <c r="E166" s="57">
        <f t="shared" si="4"/>
        <v>562.22000000000025</v>
      </c>
      <c r="F166" s="57">
        <v>830.1</v>
      </c>
      <c r="G166" s="52">
        <v>1054.69</v>
      </c>
      <c r="H166" s="29">
        <f t="shared" si="5"/>
        <v>1884.79</v>
      </c>
      <c r="I166" s="16" t="str">
        <f>VLOOKUP(B166,'FOLHA RESUMIDA'!C:D,2,0)</f>
        <v>ELIANE MOREIRA DE SOUZA</v>
      </c>
    </row>
    <row r="167" spans="1:9">
      <c r="A167" s="50">
        <v>1</v>
      </c>
      <c r="B167" s="50">
        <v>2441</v>
      </c>
      <c r="C167" s="48" t="s">
        <v>157</v>
      </c>
      <c r="D167" s="52">
        <v>2026.29</v>
      </c>
      <c r="E167" s="57">
        <f t="shared" si="4"/>
        <v>530.02</v>
      </c>
      <c r="F167" s="57">
        <v>777.87</v>
      </c>
      <c r="G167" s="52">
        <v>718.4</v>
      </c>
      <c r="H167" s="29">
        <f t="shared" si="5"/>
        <v>1496.27</v>
      </c>
      <c r="I167" s="16" t="str">
        <f>VLOOKUP(B167,'FOLHA RESUMIDA'!C:D,2,0)</f>
        <v>ERIC JOSE SILVA VELOZO</v>
      </c>
    </row>
    <row r="168" spans="1:9">
      <c r="A168" s="50">
        <v>1</v>
      </c>
      <c r="B168" s="50">
        <v>2443</v>
      </c>
      <c r="C168" s="48" t="s">
        <v>158</v>
      </c>
      <c r="D168" s="52">
        <v>1655.3</v>
      </c>
      <c r="E168" s="57">
        <f t="shared" si="4"/>
        <v>359.78</v>
      </c>
      <c r="F168" s="57">
        <v>453.47</v>
      </c>
      <c r="G168" s="52">
        <v>842.05</v>
      </c>
      <c r="H168" s="29">
        <f t="shared" si="5"/>
        <v>1295.52</v>
      </c>
      <c r="I168" s="16" t="str">
        <f>VLOOKUP(B168,'FOLHA RESUMIDA'!C:D,2,0)</f>
        <v>GEYZA JANAINA FERREIRA DE LIMA</v>
      </c>
    </row>
    <row r="169" spans="1:9">
      <c r="A169" s="50">
        <v>1</v>
      </c>
      <c r="B169" s="50">
        <v>2448</v>
      </c>
      <c r="C169" s="48" t="s">
        <v>159</v>
      </c>
      <c r="D169" s="52">
        <v>2441.46</v>
      </c>
      <c r="E169" s="57">
        <f t="shared" si="4"/>
        <v>657.69</v>
      </c>
      <c r="F169" s="57">
        <v>830.1</v>
      </c>
      <c r="G169" s="52">
        <v>953.67</v>
      </c>
      <c r="H169" s="29">
        <f t="shared" si="5"/>
        <v>1783.77</v>
      </c>
      <c r="I169" s="16" t="str">
        <f>VLOOKUP(B169,'FOLHA RESUMIDA'!C:D,2,0)</f>
        <v>JULIO CESAR DA SILVA</v>
      </c>
    </row>
    <row r="170" spans="1:9">
      <c r="A170" s="50">
        <v>1</v>
      </c>
      <c r="B170" s="50">
        <v>2451</v>
      </c>
      <c r="C170" s="48" t="s">
        <v>160</v>
      </c>
      <c r="D170" s="52">
        <v>1385</v>
      </c>
      <c r="E170" s="57">
        <f t="shared" si="4"/>
        <v>219.69999999999982</v>
      </c>
      <c r="F170" s="57">
        <v>453.47</v>
      </c>
      <c r="G170" s="52">
        <v>711.83</v>
      </c>
      <c r="H170" s="29">
        <f t="shared" si="5"/>
        <v>1165.3000000000002</v>
      </c>
      <c r="I170" s="16" t="str">
        <f>VLOOKUP(B170,'FOLHA RESUMIDA'!C:D,2,0)</f>
        <v>MANUELLA BOMFIM DA SILVA</v>
      </c>
    </row>
    <row r="171" spans="1:9">
      <c r="A171" s="50">
        <v>1</v>
      </c>
      <c r="B171" s="50">
        <v>2460</v>
      </c>
      <c r="C171" s="48" t="s">
        <v>161</v>
      </c>
      <c r="D171" s="52">
        <v>50.36</v>
      </c>
      <c r="E171" s="57">
        <f t="shared" si="4"/>
        <v>50.36</v>
      </c>
      <c r="F171" s="57" t="s">
        <v>725</v>
      </c>
      <c r="G171" s="52">
        <v>0</v>
      </c>
      <c r="H171" s="29">
        <f t="shared" si="5"/>
        <v>0</v>
      </c>
      <c r="I171" s="16" t="str">
        <f>VLOOKUP(B171,'FOLHA RESUMIDA'!C:D,2,0)</f>
        <v>VIVIANE OLIMPIO DOS SANTOS</v>
      </c>
    </row>
    <row r="172" spans="1:9">
      <c r="A172" s="50">
        <v>1</v>
      </c>
      <c r="B172" s="50">
        <v>2468</v>
      </c>
      <c r="C172" s="48" t="s">
        <v>162</v>
      </c>
      <c r="D172" s="52">
        <v>6878.58</v>
      </c>
      <c r="E172" s="57">
        <f t="shared" si="4"/>
        <v>2740.0199999999995</v>
      </c>
      <c r="F172" s="57">
        <v>2246.8200000000002</v>
      </c>
      <c r="G172" s="52">
        <v>1891.74</v>
      </c>
      <c r="H172" s="29">
        <f t="shared" si="5"/>
        <v>4138.5600000000004</v>
      </c>
      <c r="I172" s="16" t="str">
        <f>VLOOKUP(B172,'FOLHA RESUMIDA'!C:D,2,0)</f>
        <v>ANA GERTRUDES DE A F GUERRA</v>
      </c>
    </row>
    <row r="173" spans="1:9">
      <c r="A173" s="50">
        <v>1</v>
      </c>
      <c r="B173" s="50">
        <v>2474</v>
      </c>
      <c r="C173" s="48" t="s">
        <v>163</v>
      </c>
      <c r="D173" s="52">
        <v>11172.75</v>
      </c>
      <c r="E173" s="57">
        <f t="shared" si="4"/>
        <v>3121.6000000000004</v>
      </c>
      <c r="F173" s="57">
        <v>3706.83</v>
      </c>
      <c r="G173" s="52">
        <v>4344.32</v>
      </c>
      <c r="H173" s="29">
        <f t="shared" si="5"/>
        <v>8051.15</v>
      </c>
      <c r="I173" s="16" t="str">
        <f>VLOOKUP(B173,'FOLHA RESUMIDA'!C:D,2,0)</f>
        <v>MARIA ROSEANE DOS A CLEMENTINO</v>
      </c>
    </row>
    <row r="174" spans="1:9">
      <c r="A174" s="50">
        <v>50</v>
      </c>
      <c r="B174" s="50">
        <v>2478</v>
      </c>
      <c r="C174" s="48" t="s">
        <v>478</v>
      </c>
      <c r="D174" s="52">
        <v>4149.8900000000003</v>
      </c>
      <c r="E174" s="57">
        <f t="shared" si="4"/>
        <v>749.20000000000027</v>
      </c>
      <c r="F174" s="57">
        <v>1410.96</v>
      </c>
      <c r="G174" s="52">
        <v>1989.73</v>
      </c>
      <c r="H174" s="29">
        <f t="shared" si="5"/>
        <v>3400.69</v>
      </c>
      <c r="I174" s="16" t="str">
        <f>VLOOKUP(B174,'FOLHA RESUMIDA'!C:D,2,0)</f>
        <v>ROGERIO MOURA VIEIRA</v>
      </c>
    </row>
    <row r="175" spans="1:9">
      <c r="A175" s="50">
        <v>20</v>
      </c>
      <c r="B175" s="50">
        <v>2481</v>
      </c>
      <c r="C175" s="48" t="s">
        <v>450</v>
      </c>
      <c r="D175" s="52">
        <v>4242.1099999999997</v>
      </c>
      <c r="E175" s="57">
        <f t="shared" si="4"/>
        <v>1251.8699999999999</v>
      </c>
      <c r="F175" s="57">
        <v>1410.96</v>
      </c>
      <c r="G175" s="52">
        <v>1579.28</v>
      </c>
      <c r="H175" s="29">
        <f t="shared" si="5"/>
        <v>2990.24</v>
      </c>
      <c r="I175" s="16" t="str">
        <f>VLOOKUP(B175,'FOLHA RESUMIDA'!C:D,2,0)</f>
        <v>RAFAELLA MICHELLE DE L MIRANDA</v>
      </c>
    </row>
    <row r="176" spans="1:9">
      <c r="A176" s="50">
        <v>39</v>
      </c>
      <c r="B176" s="50">
        <v>2484</v>
      </c>
      <c r="C176" s="48" t="s">
        <v>471</v>
      </c>
      <c r="D176" s="52">
        <v>4627.68</v>
      </c>
      <c r="E176" s="57">
        <f t="shared" si="4"/>
        <v>1161.75</v>
      </c>
      <c r="F176" s="57">
        <v>1481.51</v>
      </c>
      <c r="G176" s="52">
        <v>1984.42</v>
      </c>
      <c r="H176" s="29">
        <f t="shared" si="5"/>
        <v>3465.9300000000003</v>
      </c>
      <c r="I176" s="16" t="str">
        <f>VLOOKUP(B176,'FOLHA RESUMIDA'!C:D,2,0)</f>
        <v>ARLEY ANDERSON TAVARES MOREIRA</v>
      </c>
    </row>
    <row r="177" spans="1:9">
      <c r="A177" s="50">
        <v>1</v>
      </c>
      <c r="B177" s="50">
        <v>2490</v>
      </c>
      <c r="C177" s="48" t="s">
        <v>164</v>
      </c>
      <c r="D177" s="52">
        <v>2323.31</v>
      </c>
      <c r="E177" s="57">
        <f t="shared" si="4"/>
        <v>405.05000000000018</v>
      </c>
      <c r="F177" s="57">
        <v>789.93</v>
      </c>
      <c r="G177" s="52">
        <v>1128.33</v>
      </c>
      <c r="H177" s="29">
        <f t="shared" si="5"/>
        <v>1918.2599999999998</v>
      </c>
      <c r="I177" s="16" t="str">
        <f>VLOOKUP(B177,'FOLHA RESUMIDA'!C:D,2,0)</f>
        <v>PAULO EDUARDO SANTOS FERREIRA</v>
      </c>
    </row>
    <row r="178" spans="1:9">
      <c r="A178" s="50">
        <v>1</v>
      </c>
      <c r="B178" s="50">
        <v>2493</v>
      </c>
      <c r="C178" s="48" t="s">
        <v>165</v>
      </c>
      <c r="D178" s="52">
        <v>3608.28</v>
      </c>
      <c r="E178" s="57">
        <f t="shared" si="4"/>
        <v>1075.5700000000002</v>
      </c>
      <c r="F178" s="57">
        <v>1226.82</v>
      </c>
      <c r="G178" s="52">
        <v>1305.8900000000001</v>
      </c>
      <c r="H178" s="29">
        <f t="shared" si="5"/>
        <v>2532.71</v>
      </c>
      <c r="I178" s="16" t="str">
        <f>VLOOKUP(B178,'FOLHA RESUMIDA'!C:D,2,0)</f>
        <v>CRISTIANE R  DE O  GONCALVES</v>
      </c>
    </row>
    <row r="179" spans="1:9">
      <c r="A179" s="50">
        <v>1</v>
      </c>
      <c r="B179" s="50">
        <v>2498</v>
      </c>
      <c r="C179" s="48" t="s">
        <v>166</v>
      </c>
      <c r="D179" s="52">
        <v>1807.77</v>
      </c>
      <c r="E179" s="57">
        <f t="shared" si="4"/>
        <v>485.67000000000007</v>
      </c>
      <c r="F179" s="57">
        <v>522.74</v>
      </c>
      <c r="G179" s="52">
        <v>799.36</v>
      </c>
      <c r="H179" s="29">
        <f t="shared" si="5"/>
        <v>1322.1</v>
      </c>
      <c r="I179" s="16" t="str">
        <f>VLOOKUP(B179,'FOLHA RESUMIDA'!C:D,2,0)</f>
        <v>TEREZINHA DE J  DE L  M  NETA</v>
      </c>
    </row>
    <row r="180" spans="1:9">
      <c r="A180" s="50">
        <v>1</v>
      </c>
      <c r="B180" s="50">
        <v>2502</v>
      </c>
      <c r="C180" s="48" t="s">
        <v>167</v>
      </c>
      <c r="D180" s="52">
        <v>1537.47</v>
      </c>
      <c r="E180" s="57">
        <f t="shared" si="4"/>
        <v>701.26</v>
      </c>
      <c r="F180" s="57">
        <v>522.74</v>
      </c>
      <c r="G180" s="52">
        <v>313.47000000000003</v>
      </c>
      <c r="H180" s="29">
        <f t="shared" si="5"/>
        <v>836.21</v>
      </c>
      <c r="I180" s="16" t="str">
        <f>VLOOKUP(B180,'FOLHA RESUMIDA'!C:D,2,0)</f>
        <v>PAULO ROBERTO DA SILVA CUNHA</v>
      </c>
    </row>
    <row r="181" spans="1:9">
      <c r="A181" s="50">
        <v>1</v>
      </c>
      <c r="B181" s="50">
        <v>2503</v>
      </c>
      <c r="C181" s="48" t="s">
        <v>168</v>
      </c>
      <c r="D181" s="52">
        <v>4149.8900000000003</v>
      </c>
      <c r="E181" s="57">
        <f t="shared" si="4"/>
        <v>1074.6600000000003</v>
      </c>
      <c r="F181" s="57">
        <v>1410.96</v>
      </c>
      <c r="G181" s="52">
        <v>1664.27</v>
      </c>
      <c r="H181" s="29">
        <f t="shared" si="5"/>
        <v>3075.23</v>
      </c>
      <c r="I181" s="16" t="str">
        <f>VLOOKUP(B181,'FOLHA RESUMIDA'!C:D,2,0)</f>
        <v>TACIZO LUIZ PEREIRA DA SILVA</v>
      </c>
    </row>
    <row r="182" spans="1:9">
      <c r="A182" s="50">
        <v>1</v>
      </c>
      <c r="B182" s="50">
        <v>2504</v>
      </c>
      <c r="C182" s="48" t="s">
        <v>169</v>
      </c>
      <c r="D182" s="52">
        <v>1265.98</v>
      </c>
      <c r="E182" s="57">
        <f t="shared" si="4"/>
        <v>640.29</v>
      </c>
      <c r="F182" s="57">
        <v>430.43</v>
      </c>
      <c r="G182" s="52">
        <v>195.26</v>
      </c>
      <c r="H182" s="29">
        <f t="shared" si="5"/>
        <v>625.69000000000005</v>
      </c>
      <c r="I182" s="16" t="str">
        <f>VLOOKUP(B182,'FOLHA RESUMIDA'!C:D,2,0)</f>
        <v>RIVALDO GOMES DA SILVA</v>
      </c>
    </row>
    <row r="183" spans="1:9">
      <c r="A183" s="50">
        <v>1</v>
      </c>
      <c r="B183" s="50">
        <v>2506</v>
      </c>
      <c r="C183" s="48" t="s">
        <v>170</v>
      </c>
      <c r="D183" s="52">
        <v>1265.98</v>
      </c>
      <c r="E183" s="57">
        <f t="shared" si="4"/>
        <v>592.44000000000005</v>
      </c>
      <c r="F183" s="57">
        <v>430.43</v>
      </c>
      <c r="G183" s="52">
        <v>243.11</v>
      </c>
      <c r="H183" s="29">
        <f t="shared" si="5"/>
        <v>673.54</v>
      </c>
      <c r="I183" s="16" t="str">
        <f>VLOOKUP(B183,'FOLHA RESUMIDA'!C:D,2,0)</f>
        <v>IVETE ANTONIETA B  DE CARVALHO</v>
      </c>
    </row>
    <row r="184" spans="1:9">
      <c r="A184" s="50">
        <v>1</v>
      </c>
      <c r="B184" s="50">
        <v>2507</v>
      </c>
      <c r="C184" s="48" t="s">
        <v>171</v>
      </c>
      <c r="D184" s="52">
        <v>1265.98</v>
      </c>
      <c r="E184" s="57">
        <f t="shared" si="4"/>
        <v>321.58999999999992</v>
      </c>
      <c r="F184" s="57">
        <v>430.43</v>
      </c>
      <c r="G184" s="52">
        <v>513.96</v>
      </c>
      <c r="H184" s="29">
        <f t="shared" si="5"/>
        <v>944.3900000000001</v>
      </c>
      <c r="I184" s="16" t="str">
        <f>VLOOKUP(B184,'FOLHA RESUMIDA'!C:D,2,0)</f>
        <v>ANANIAS TEIXEIRA DE LIMA</v>
      </c>
    </row>
    <row r="185" spans="1:9">
      <c r="A185" s="50">
        <v>1</v>
      </c>
      <c r="B185" s="50">
        <v>2508</v>
      </c>
      <c r="C185" s="48" t="s">
        <v>172</v>
      </c>
      <c r="D185" s="52">
        <v>1265.98</v>
      </c>
      <c r="E185" s="57">
        <f t="shared" si="4"/>
        <v>398.42000000000007</v>
      </c>
      <c r="F185" s="57">
        <v>430.43</v>
      </c>
      <c r="G185" s="52">
        <v>437.13</v>
      </c>
      <c r="H185" s="29">
        <f t="shared" si="5"/>
        <v>867.56</v>
      </c>
      <c r="I185" s="16" t="str">
        <f>VLOOKUP(B185,'FOLHA RESUMIDA'!C:D,2,0)</f>
        <v>JOSE ALEXANDRE DE BARROS ALVES</v>
      </c>
    </row>
    <row r="186" spans="1:9">
      <c r="A186" s="50">
        <v>1</v>
      </c>
      <c r="B186" s="50">
        <v>2509</v>
      </c>
      <c r="C186" s="48" t="s">
        <v>173</v>
      </c>
      <c r="D186" s="52">
        <v>1265.98</v>
      </c>
      <c r="E186" s="57">
        <f t="shared" si="4"/>
        <v>948.04</v>
      </c>
      <c r="F186" s="57">
        <v>253.2</v>
      </c>
      <c r="G186" s="52">
        <v>64.739999999999995</v>
      </c>
      <c r="H186" s="29">
        <f t="shared" si="5"/>
        <v>317.94</v>
      </c>
      <c r="I186" s="16" t="str">
        <f>VLOOKUP(B186,'FOLHA RESUMIDA'!C:D,2,0)</f>
        <v>ALDEMIR NASCIMENTO DA SILVA</v>
      </c>
    </row>
    <row r="187" spans="1:9">
      <c r="A187" s="50">
        <v>27</v>
      </c>
      <c r="B187" s="50">
        <v>2512</v>
      </c>
      <c r="C187" s="48" t="s">
        <v>462</v>
      </c>
      <c r="D187" s="52">
        <v>4149.8900000000003</v>
      </c>
      <c r="E187" s="57">
        <f t="shared" si="4"/>
        <v>926.32000000000062</v>
      </c>
      <c r="F187" s="57">
        <v>1410.96</v>
      </c>
      <c r="G187" s="52">
        <v>1812.61</v>
      </c>
      <c r="H187" s="29">
        <f t="shared" si="5"/>
        <v>3223.5699999999997</v>
      </c>
      <c r="I187" s="16" t="str">
        <f>VLOOKUP(B187,'FOLHA RESUMIDA'!C:D,2,0)</f>
        <v>JOSENILDO JOSE TORRES</v>
      </c>
    </row>
    <row r="188" spans="1:9">
      <c r="A188" s="50">
        <v>1</v>
      </c>
      <c r="B188" s="50">
        <v>2513</v>
      </c>
      <c r="C188" s="48" t="s">
        <v>174</v>
      </c>
      <c r="D188" s="52">
        <v>2544.86</v>
      </c>
      <c r="E188" s="57">
        <f t="shared" si="4"/>
        <v>699.1400000000001</v>
      </c>
      <c r="F188" s="57">
        <v>865.25</v>
      </c>
      <c r="G188" s="52">
        <v>980.47</v>
      </c>
      <c r="H188" s="29">
        <f t="shared" si="5"/>
        <v>1845.72</v>
      </c>
      <c r="I188" s="16" t="str">
        <f>VLOOKUP(B188,'FOLHA RESUMIDA'!C:D,2,0)</f>
        <v>DENILSON DE SANTANA NEVES</v>
      </c>
    </row>
    <row r="189" spans="1:9">
      <c r="A189" s="50">
        <v>1</v>
      </c>
      <c r="B189" s="50">
        <v>2514</v>
      </c>
      <c r="C189" s="48" t="s">
        <v>175</v>
      </c>
      <c r="D189" s="52">
        <v>1614.37</v>
      </c>
      <c r="E189" s="57">
        <f t="shared" si="4"/>
        <v>500.54999999999995</v>
      </c>
      <c r="F189" s="57">
        <v>548.89</v>
      </c>
      <c r="G189" s="52">
        <v>564.92999999999995</v>
      </c>
      <c r="H189" s="29">
        <f t="shared" si="5"/>
        <v>1113.82</v>
      </c>
      <c r="I189" s="16" t="str">
        <f>VLOOKUP(B189,'FOLHA RESUMIDA'!C:D,2,0)</f>
        <v>JULIANA CAVALCANTI DE SOUSA</v>
      </c>
    </row>
    <row r="190" spans="1:9">
      <c r="A190" s="50">
        <v>26</v>
      </c>
      <c r="B190" s="50">
        <v>2518</v>
      </c>
      <c r="C190" s="48" t="s">
        <v>461</v>
      </c>
      <c r="D190" s="52">
        <v>1789.31</v>
      </c>
      <c r="E190" s="57">
        <f t="shared" si="4"/>
        <v>181.42999999999984</v>
      </c>
      <c r="F190" s="57">
        <v>608.37</v>
      </c>
      <c r="G190" s="52">
        <v>999.51</v>
      </c>
      <c r="H190" s="29">
        <f t="shared" si="5"/>
        <v>1607.88</v>
      </c>
      <c r="I190" s="16" t="str">
        <f>VLOOKUP(B190,'FOLHA RESUMIDA'!C:D,2,0)</f>
        <v>ROSA MARIA BARROS VALOES</v>
      </c>
    </row>
    <row r="191" spans="1:9">
      <c r="A191" s="50">
        <v>27</v>
      </c>
      <c r="B191" s="50">
        <v>2520</v>
      </c>
      <c r="C191" s="48" t="s">
        <v>463</v>
      </c>
      <c r="D191" s="52">
        <v>1789.31</v>
      </c>
      <c r="E191" s="57">
        <f t="shared" si="4"/>
        <v>710.69</v>
      </c>
      <c r="F191" s="57">
        <v>608.37</v>
      </c>
      <c r="G191" s="52">
        <v>470.25</v>
      </c>
      <c r="H191" s="29">
        <f t="shared" si="5"/>
        <v>1078.6199999999999</v>
      </c>
      <c r="I191" s="16" t="str">
        <f>VLOOKUP(B191,'FOLHA RESUMIDA'!C:D,2,0)</f>
        <v>SELMA CRISTIANIA LIMA RORIZ</v>
      </c>
    </row>
    <row r="192" spans="1:9">
      <c r="A192" s="50">
        <v>39</v>
      </c>
      <c r="B192" s="50">
        <v>2523</v>
      </c>
      <c r="C192" s="48" t="s">
        <v>472</v>
      </c>
      <c r="D192" s="52">
        <v>1789.31</v>
      </c>
      <c r="E192" s="57">
        <f t="shared" si="4"/>
        <v>349.63000000000011</v>
      </c>
      <c r="F192" s="57">
        <v>608.37</v>
      </c>
      <c r="G192" s="52">
        <v>831.31</v>
      </c>
      <c r="H192" s="29">
        <f t="shared" si="5"/>
        <v>1439.6799999999998</v>
      </c>
      <c r="I192" s="16" t="str">
        <f>VLOOKUP(B192,'FOLHA RESUMIDA'!C:D,2,0)</f>
        <v>JANISSON COELHO DE VASCONCELOS</v>
      </c>
    </row>
    <row r="193" spans="1:9">
      <c r="A193" s="50">
        <v>2</v>
      </c>
      <c r="B193" s="50">
        <v>2525</v>
      </c>
      <c r="C193" s="48" t="s">
        <v>425</v>
      </c>
      <c r="D193" s="52">
        <v>1789.31</v>
      </c>
      <c r="E193" s="57">
        <f t="shared" si="4"/>
        <v>279.6099999999999</v>
      </c>
      <c r="F193" s="57">
        <v>608.37</v>
      </c>
      <c r="G193" s="52">
        <v>901.33</v>
      </c>
      <c r="H193" s="29">
        <f t="shared" si="5"/>
        <v>1509.7</v>
      </c>
      <c r="I193" s="16" t="str">
        <f>VLOOKUP(B193,'FOLHA RESUMIDA'!C:D,2,0)</f>
        <v>FABIANE TAVARES DE SOUZA</v>
      </c>
    </row>
    <row r="194" spans="1:9">
      <c r="A194" s="50">
        <v>1</v>
      </c>
      <c r="B194" s="50">
        <v>2526</v>
      </c>
      <c r="C194" s="48" t="s">
        <v>176</v>
      </c>
      <c r="D194" s="52">
        <v>1998.71</v>
      </c>
      <c r="E194" s="57">
        <f t="shared" si="4"/>
        <v>704.92000000000007</v>
      </c>
      <c r="F194" s="57">
        <v>679.56</v>
      </c>
      <c r="G194" s="52">
        <v>614.23</v>
      </c>
      <c r="H194" s="29">
        <f t="shared" si="5"/>
        <v>1293.79</v>
      </c>
      <c r="I194" s="16" t="str">
        <f>VLOOKUP(B194,'FOLHA RESUMIDA'!C:D,2,0)</f>
        <v>JARBAS FERREIRA DE LIMA JUNIOR</v>
      </c>
    </row>
    <row r="195" spans="1:9">
      <c r="A195" s="50">
        <v>1</v>
      </c>
      <c r="B195" s="50">
        <v>2530</v>
      </c>
      <c r="C195" s="48" t="s">
        <v>177</v>
      </c>
      <c r="D195" s="52">
        <v>1333.73</v>
      </c>
      <c r="E195" s="57">
        <f t="shared" si="4"/>
        <v>444.63</v>
      </c>
      <c r="F195" s="57">
        <v>453.47</v>
      </c>
      <c r="G195" s="52">
        <v>435.63</v>
      </c>
      <c r="H195" s="29">
        <f t="shared" si="5"/>
        <v>889.1</v>
      </c>
      <c r="I195" s="16" t="str">
        <f>VLOOKUP(B195,'FOLHA RESUMIDA'!C:D,2,0)</f>
        <v>ARLEILDA MENDES DA SILVA</v>
      </c>
    </row>
    <row r="196" spans="1:9">
      <c r="A196" s="50">
        <v>1</v>
      </c>
      <c r="B196" s="50">
        <v>2534</v>
      </c>
      <c r="C196" s="48" t="s">
        <v>178</v>
      </c>
      <c r="D196" s="52">
        <v>1333.73</v>
      </c>
      <c r="E196" s="57">
        <f t="shared" si="4"/>
        <v>397.95000000000005</v>
      </c>
      <c r="F196" s="57">
        <v>453.47</v>
      </c>
      <c r="G196" s="52">
        <v>482.31</v>
      </c>
      <c r="H196" s="29">
        <f t="shared" si="5"/>
        <v>935.78</v>
      </c>
      <c r="I196" s="16" t="str">
        <f>VLOOKUP(B196,'FOLHA RESUMIDA'!C:D,2,0)</f>
        <v>EMANUEL MESSIAS RIBEIRO COSTA</v>
      </c>
    </row>
    <row r="197" spans="1:9">
      <c r="A197" s="50">
        <v>1</v>
      </c>
      <c r="B197" s="50">
        <v>2539</v>
      </c>
      <c r="C197" s="48" t="s">
        <v>179</v>
      </c>
      <c r="D197" s="52">
        <v>1853.8</v>
      </c>
      <c r="E197" s="57">
        <f t="shared" si="4"/>
        <v>1191.79</v>
      </c>
      <c r="F197" s="57">
        <v>355.11</v>
      </c>
      <c r="G197" s="52">
        <v>306.89999999999998</v>
      </c>
      <c r="H197" s="29">
        <f t="shared" si="5"/>
        <v>662.01</v>
      </c>
      <c r="I197" s="16" t="str">
        <f>VLOOKUP(B197,'FOLHA RESUMIDA'!C:D,2,0)</f>
        <v>JOSENILDA BEZERRA DA SILVA</v>
      </c>
    </row>
    <row r="198" spans="1:9">
      <c r="A198" s="50">
        <v>1</v>
      </c>
      <c r="B198" s="50">
        <v>2541</v>
      </c>
      <c r="C198" s="48" t="s">
        <v>180</v>
      </c>
      <c r="D198" s="52">
        <v>1452.17</v>
      </c>
      <c r="E198" s="57">
        <f t="shared" ref="E198:E261" si="6">D198-H198</f>
        <v>778.06000000000006</v>
      </c>
      <c r="F198" s="57">
        <v>453.47</v>
      </c>
      <c r="G198" s="52">
        <v>220.64</v>
      </c>
      <c r="H198" s="29">
        <f t="shared" ref="H198:H261" si="7">G198+F198</f>
        <v>674.11</v>
      </c>
      <c r="I198" s="16" t="str">
        <f>VLOOKUP(B198,'FOLHA RESUMIDA'!C:D,2,0)</f>
        <v>MARCELA SALLES DA SILVA</v>
      </c>
    </row>
    <row r="199" spans="1:9">
      <c r="A199" s="50">
        <v>59</v>
      </c>
      <c r="B199" s="50">
        <v>2547</v>
      </c>
      <c r="C199" s="48" t="s">
        <v>491</v>
      </c>
      <c r="D199" s="52">
        <v>1160.25</v>
      </c>
      <c r="E199" s="57">
        <f t="shared" si="6"/>
        <v>1160.25</v>
      </c>
      <c r="F199" s="57" t="s">
        <v>725</v>
      </c>
      <c r="G199" s="52">
        <v>0</v>
      </c>
      <c r="H199" s="29">
        <f t="shared" si="7"/>
        <v>0</v>
      </c>
      <c r="I199" s="16" t="str">
        <f>VLOOKUP(B199,'FOLHA RESUMIDA'!C:D,2,0)</f>
        <v>CYNTHIA RODRIGUES DE ALMEIDA</v>
      </c>
    </row>
    <row r="200" spans="1:9">
      <c r="A200" s="50">
        <v>1</v>
      </c>
      <c r="B200" s="50">
        <v>2548</v>
      </c>
      <c r="C200" s="48" t="s">
        <v>181</v>
      </c>
      <c r="D200" s="52">
        <v>3315.77</v>
      </c>
      <c r="E200" s="57">
        <f t="shared" si="6"/>
        <v>975.4699999999998</v>
      </c>
      <c r="F200" s="57">
        <v>1035.46</v>
      </c>
      <c r="G200" s="52">
        <v>1304.8399999999999</v>
      </c>
      <c r="H200" s="29">
        <f t="shared" si="7"/>
        <v>2340.3000000000002</v>
      </c>
      <c r="I200" s="16" t="str">
        <f>VLOOKUP(B200,'FOLHA RESUMIDA'!C:D,2,0)</f>
        <v>ELIANA PEREIRA SANTANA</v>
      </c>
    </row>
    <row r="201" spans="1:9">
      <c r="A201" s="50">
        <v>1</v>
      </c>
      <c r="B201" s="50">
        <v>2553</v>
      </c>
      <c r="C201" s="48" t="s">
        <v>182</v>
      </c>
      <c r="D201" s="52">
        <v>3878.58</v>
      </c>
      <c r="E201" s="57">
        <f t="shared" si="6"/>
        <v>826.34000000000015</v>
      </c>
      <c r="F201" s="57">
        <v>1226.82</v>
      </c>
      <c r="G201" s="52">
        <v>1825.42</v>
      </c>
      <c r="H201" s="29">
        <f t="shared" si="7"/>
        <v>3052.24</v>
      </c>
      <c r="I201" s="16" t="str">
        <f>VLOOKUP(B201,'FOLHA RESUMIDA'!C:D,2,0)</f>
        <v>LIVIA DA SILVA LIMA</v>
      </c>
    </row>
    <row r="202" spans="1:9">
      <c r="A202" s="50">
        <v>1</v>
      </c>
      <c r="B202" s="50">
        <v>2559</v>
      </c>
      <c r="C202" s="48" t="s">
        <v>433</v>
      </c>
      <c r="D202" s="52">
        <v>1614.36</v>
      </c>
      <c r="E202" s="57">
        <f t="shared" si="6"/>
        <v>942.70999999999992</v>
      </c>
      <c r="F202" s="57">
        <v>548.88</v>
      </c>
      <c r="G202" s="52">
        <v>122.77</v>
      </c>
      <c r="H202" s="29">
        <f t="shared" si="7"/>
        <v>671.65</v>
      </c>
      <c r="I202" s="16" t="str">
        <f>VLOOKUP(B202,'FOLHA RESUMIDA'!C:D,2,0)</f>
        <v>SANDRO DE MIRANDA SANTOS</v>
      </c>
    </row>
    <row r="203" spans="1:9">
      <c r="A203" s="50">
        <v>22</v>
      </c>
      <c r="B203" s="50">
        <v>2562</v>
      </c>
      <c r="C203" s="48" t="s">
        <v>452</v>
      </c>
      <c r="D203" s="52">
        <v>4149.8900000000003</v>
      </c>
      <c r="E203" s="57">
        <f t="shared" si="6"/>
        <v>2271.71</v>
      </c>
      <c r="F203" s="57">
        <v>1410.96</v>
      </c>
      <c r="G203" s="52">
        <v>467.22</v>
      </c>
      <c r="H203" s="29">
        <f t="shared" si="7"/>
        <v>1878.18</v>
      </c>
      <c r="I203" s="16" t="str">
        <f>VLOOKUP(B203,'FOLHA RESUMIDA'!C:D,2,0)</f>
        <v>ERIKA MARQUES BEZERRA</v>
      </c>
    </row>
    <row r="204" spans="1:9">
      <c r="A204" s="50">
        <v>50</v>
      </c>
      <c r="B204" s="50">
        <v>2568</v>
      </c>
      <c r="C204" s="48" t="s">
        <v>490</v>
      </c>
      <c r="D204" s="52">
        <v>4149.8900000000003</v>
      </c>
      <c r="E204" s="57">
        <f t="shared" si="6"/>
        <v>1598</v>
      </c>
      <c r="F204" s="57">
        <v>1410.96</v>
      </c>
      <c r="G204" s="52">
        <v>1140.93</v>
      </c>
      <c r="H204" s="29">
        <f t="shared" si="7"/>
        <v>2551.8900000000003</v>
      </c>
      <c r="I204" s="16" t="str">
        <f>VLOOKUP(B204,'FOLHA RESUMIDA'!C:D,2,0)</f>
        <v>CATARINA DANIELLE DA S AMORIM</v>
      </c>
    </row>
    <row r="205" spans="1:9">
      <c r="A205" s="50">
        <v>1</v>
      </c>
      <c r="B205" s="50">
        <v>2574</v>
      </c>
      <c r="C205" s="48" t="s">
        <v>183</v>
      </c>
      <c r="D205" s="52">
        <v>3689.01</v>
      </c>
      <c r="E205" s="57">
        <f t="shared" si="6"/>
        <v>664.36000000000013</v>
      </c>
      <c r="F205" s="57">
        <v>1254.26</v>
      </c>
      <c r="G205" s="52">
        <v>1770.39</v>
      </c>
      <c r="H205" s="29">
        <f t="shared" si="7"/>
        <v>3024.65</v>
      </c>
      <c r="I205" s="16" t="str">
        <f>VLOOKUP(B205,'FOLHA RESUMIDA'!C:D,2,0)</f>
        <v>ANDERSON SANTOS DE LIMA FARIAS</v>
      </c>
    </row>
    <row r="206" spans="1:9">
      <c r="A206" s="50">
        <v>1</v>
      </c>
      <c r="B206" s="50">
        <v>2577</v>
      </c>
      <c r="C206" s="48" t="s">
        <v>184</v>
      </c>
      <c r="D206" s="52">
        <v>2534.6799999999998</v>
      </c>
      <c r="E206" s="57">
        <f t="shared" si="6"/>
        <v>942.09999999999991</v>
      </c>
      <c r="F206" s="57">
        <v>789.93</v>
      </c>
      <c r="G206" s="52">
        <v>802.65</v>
      </c>
      <c r="H206" s="29">
        <f t="shared" si="7"/>
        <v>1592.58</v>
      </c>
      <c r="I206" s="16" t="str">
        <f>VLOOKUP(B206,'FOLHA RESUMIDA'!C:D,2,0)</f>
        <v>CARLA CRISTINA OLIVEIRA MATOS</v>
      </c>
    </row>
    <row r="207" spans="1:9">
      <c r="A207" s="50">
        <v>1</v>
      </c>
      <c r="B207" s="50">
        <v>2584</v>
      </c>
      <c r="C207" s="48" t="s">
        <v>185</v>
      </c>
      <c r="D207" s="52">
        <v>1614.37</v>
      </c>
      <c r="E207" s="57">
        <f t="shared" si="6"/>
        <v>363.34999999999991</v>
      </c>
      <c r="F207" s="57">
        <v>548.89</v>
      </c>
      <c r="G207" s="52">
        <v>702.13</v>
      </c>
      <c r="H207" s="29">
        <f t="shared" si="7"/>
        <v>1251.02</v>
      </c>
      <c r="I207" s="16" t="str">
        <f>VLOOKUP(B207,'FOLHA RESUMIDA'!C:D,2,0)</f>
        <v>HELIA MARIA ALEXANDRE DE SOUZA</v>
      </c>
    </row>
    <row r="208" spans="1:9">
      <c r="A208" s="50">
        <v>1</v>
      </c>
      <c r="B208" s="50">
        <v>2585</v>
      </c>
      <c r="C208" s="48" t="s">
        <v>186</v>
      </c>
      <c r="D208" s="52">
        <v>1614.36</v>
      </c>
      <c r="E208" s="57">
        <f t="shared" si="6"/>
        <v>413.90999999999985</v>
      </c>
      <c r="F208" s="57">
        <v>548.88</v>
      </c>
      <c r="G208" s="52">
        <v>651.57000000000005</v>
      </c>
      <c r="H208" s="29">
        <f t="shared" si="7"/>
        <v>1200.45</v>
      </c>
      <c r="I208" s="16" t="str">
        <f>VLOOKUP(B208,'FOLHA RESUMIDA'!C:D,2,0)</f>
        <v>HELIO DO N BARBOZA JUNIOR</v>
      </c>
    </row>
    <row r="209" spans="1:9">
      <c r="A209" s="50">
        <v>1</v>
      </c>
      <c r="B209" s="50">
        <v>2586</v>
      </c>
      <c r="C209" s="48" t="s">
        <v>434</v>
      </c>
      <c r="D209" s="52">
        <v>1924.53</v>
      </c>
      <c r="E209" s="57">
        <f t="shared" si="6"/>
        <v>938.4</v>
      </c>
      <c r="F209" s="57">
        <v>548.88</v>
      </c>
      <c r="G209" s="52">
        <v>437.25</v>
      </c>
      <c r="H209" s="29">
        <f t="shared" si="7"/>
        <v>986.13</v>
      </c>
      <c r="I209" s="16" t="str">
        <f>VLOOKUP(B209,'FOLHA RESUMIDA'!C:D,2,0)</f>
        <v>JAQUELINE P F DE OLIVEIRA</v>
      </c>
    </row>
    <row r="210" spans="1:9">
      <c r="A210" s="50">
        <v>1</v>
      </c>
      <c r="B210" s="50">
        <v>2588</v>
      </c>
      <c r="C210" s="48" t="s">
        <v>187</v>
      </c>
      <c r="D210" s="52">
        <v>3608.28</v>
      </c>
      <c r="E210" s="57">
        <f t="shared" si="6"/>
        <v>1901.4500000000003</v>
      </c>
      <c r="F210" s="57">
        <v>1226.82</v>
      </c>
      <c r="G210" s="52">
        <v>480.01</v>
      </c>
      <c r="H210" s="29">
        <f t="shared" si="7"/>
        <v>1706.83</v>
      </c>
      <c r="I210" s="16" t="str">
        <f>VLOOKUP(B210,'FOLHA RESUMIDA'!C:D,2,0)</f>
        <v>JOSE NEVES DA SILVA JUNIOR</v>
      </c>
    </row>
    <row r="211" spans="1:9">
      <c r="A211" s="50">
        <v>35</v>
      </c>
      <c r="B211" s="50">
        <v>2596</v>
      </c>
      <c r="C211" s="48" t="s">
        <v>464</v>
      </c>
      <c r="D211" s="52">
        <v>1789.31</v>
      </c>
      <c r="E211" s="57">
        <f t="shared" si="6"/>
        <v>1322.31</v>
      </c>
      <c r="F211" s="57">
        <v>447.33</v>
      </c>
      <c r="G211" s="52">
        <v>19.670000000000002</v>
      </c>
      <c r="H211" s="29">
        <f t="shared" si="7"/>
        <v>467</v>
      </c>
      <c r="I211" s="16" t="str">
        <f>VLOOKUP(B211,'FOLHA RESUMIDA'!C:D,2,0)</f>
        <v>WELLIDA CRISTIANE DE M  GUERRA</v>
      </c>
    </row>
    <row r="212" spans="1:9">
      <c r="A212" s="50">
        <v>47</v>
      </c>
      <c r="B212" s="50">
        <v>2602</v>
      </c>
      <c r="C212" s="48" t="s">
        <v>473</v>
      </c>
      <c r="D212" s="52">
        <v>4149.8900000000003</v>
      </c>
      <c r="E212" s="57">
        <f t="shared" si="6"/>
        <v>691.60000000000036</v>
      </c>
      <c r="F212" s="57">
        <v>1410.96</v>
      </c>
      <c r="G212" s="52">
        <v>2047.33</v>
      </c>
      <c r="H212" s="29">
        <f t="shared" si="7"/>
        <v>3458.29</v>
      </c>
      <c r="I212" s="16" t="str">
        <f>VLOOKUP(B212,'FOLHA RESUMIDA'!C:D,2,0)</f>
        <v>DIANA ATALECIA NEVES DE SA</v>
      </c>
    </row>
    <row r="213" spans="1:9">
      <c r="A213" s="50">
        <v>59</v>
      </c>
      <c r="B213" s="50">
        <v>2604</v>
      </c>
      <c r="C213" s="48" t="s">
        <v>492</v>
      </c>
      <c r="D213" s="52">
        <v>4149.8900000000003</v>
      </c>
      <c r="E213" s="57">
        <f t="shared" si="6"/>
        <v>1709.4900000000002</v>
      </c>
      <c r="F213" s="57">
        <v>1410.96</v>
      </c>
      <c r="G213" s="52">
        <v>1029.44</v>
      </c>
      <c r="H213" s="29">
        <f t="shared" si="7"/>
        <v>2440.4</v>
      </c>
      <c r="I213" s="16" t="str">
        <f>VLOOKUP(B213,'FOLHA RESUMIDA'!C:D,2,0)</f>
        <v>JAMINE K  G  DA ROCHA MARTINS</v>
      </c>
    </row>
    <row r="214" spans="1:9">
      <c r="A214" s="50">
        <v>1</v>
      </c>
      <c r="B214" s="50">
        <v>2614</v>
      </c>
      <c r="C214" s="48" t="s">
        <v>188</v>
      </c>
      <c r="D214" s="52">
        <v>2312.98</v>
      </c>
      <c r="E214" s="57">
        <f t="shared" si="6"/>
        <v>616.59999999999991</v>
      </c>
      <c r="F214" s="57">
        <v>694.51</v>
      </c>
      <c r="G214" s="52">
        <v>1001.87</v>
      </c>
      <c r="H214" s="29">
        <f t="shared" si="7"/>
        <v>1696.38</v>
      </c>
      <c r="I214" s="16" t="str">
        <f>VLOOKUP(B214,'FOLHA RESUMIDA'!C:D,2,0)</f>
        <v>EDVANIA GOMES DE SOUZA PONTES</v>
      </c>
    </row>
    <row r="215" spans="1:9">
      <c r="A215" s="50">
        <v>1</v>
      </c>
      <c r="B215" s="50">
        <v>2618</v>
      </c>
      <c r="C215" s="48" t="s">
        <v>189</v>
      </c>
      <c r="D215" s="52">
        <v>1556.03</v>
      </c>
      <c r="E215" s="57">
        <f t="shared" si="6"/>
        <v>963.42</v>
      </c>
      <c r="F215" s="57">
        <v>453.47</v>
      </c>
      <c r="G215" s="52">
        <v>139.13999999999999</v>
      </c>
      <c r="H215" s="29">
        <f t="shared" si="7"/>
        <v>592.61</v>
      </c>
      <c r="I215" s="16" t="str">
        <f>VLOOKUP(B215,'FOLHA RESUMIDA'!C:D,2,0)</f>
        <v>MARIA DA CONCEICAO O DOS SANTO</v>
      </c>
    </row>
    <row r="216" spans="1:9">
      <c r="A216" s="50">
        <v>1</v>
      </c>
      <c r="B216" s="50">
        <v>2623</v>
      </c>
      <c r="C216" s="48" t="s">
        <v>190</v>
      </c>
      <c r="D216" s="52">
        <v>1209.71</v>
      </c>
      <c r="E216" s="57">
        <f t="shared" si="6"/>
        <v>390.29999999999995</v>
      </c>
      <c r="F216" s="57">
        <v>411.3</v>
      </c>
      <c r="G216" s="52">
        <v>408.11</v>
      </c>
      <c r="H216" s="29">
        <f t="shared" si="7"/>
        <v>819.41000000000008</v>
      </c>
      <c r="I216" s="16" t="str">
        <f>VLOOKUP(B216,'FOLHA RESUMIDA'!C:D,2,0)</f>
        <v>RUTH BARBOSA DE ARAUJO</v>
      </c>
    </row>
    <row r="217" spans="1:9">
      <c r="A217" s="50">
        <v>1</v>
      </c>
      <c r="B217" s="50">
        <v>2627</v>
      </c>
      <c r="C217" s="48" t="s">
        <v>427</v>
      </c>
      <c r="D217" s="52">
        <v>4149.8900000000003</v>
      </c>
      <c r="E217" s="57">
        <f t="shared" si="6"/>
        <v>672.5600000000004</v>
      </c>
      <c r="F217" s="57">
        <v>1410.96</v>
      </c>
      <c r="G217" s="52">
        <v>2066.37</v>
      </c>
      <c r="H217" s="29">
        <f t="shared" si="7"/>
        <v>3477.33</v>
      </c>
      <c r="I217" s="16" t="str">
        <f>VLOOKUP(B217,'FOLHA RESUMIDA'!C:D,2,0)</f>
        <v>LIBNI DE MEDEIROS MELO</v>
      </c>
    </row>
    <row r="218" spans="1:9">
      <c r="A218" s="50">
        <v>1</v>
      </c>
      <c r="B218" s="50">
        <v>2628</v>
      </c>
      <c r="C218" s="48" t="s">
        <v>191</v>
      </c>
      <c r="D218" s="52">
        <v>2864.36</v>
      </c>
      <c r="E218" s="57">
        <f t="shared" si="6"/>
        <v>1232.7400000000002</v>
      </c>
      <c r="F218" s="57">
        <v>973.88</v>
      </c>
      <c r="G218" s="52">
        <v>657.74</v>
      </c>
      <c r="H218" s="29">
        <f t="shared" si="7"/>
        <v>1631.62</v>
      </c>
      <c r="I218" s="16" t="str">
        <f>VLOOKUP(B218,'FOLHA RESUMIDA'!C:D,2,0)</f>
        <v>ADELE GOMES DE SANTANA</v>
      </c>
    </row>
    <row r="219" spans="1:9">
      <c r="A219" s="50">
        <v>35</v>
      </c>
      <c r="B219" s="50">
        <v>2634</v>
      </c>
      <c r="C219" s="48" t="s">
        <v>465</v>
      </c>
      <c r="D219" s="52">
        <v>1614.36</v>
      </c>
      <c r="E219" s="57">
        <f t="shared" si="6"/>
        <v>526.38999999999987</v>
      </c>
      <c r="F219" s="57">
        <v>548.88</v>
      </c>
      <c r="G219" s="52">
        <v>539.09</v>
      </c>
      <c r="H219" s="29">
        <f t="shared" si="7"/>
        <v>1087.97</v>
      </c>
      <c r="I219" s="16" t="str">
        <f>VLOOKUP(B219,'FOLHA RESUMIDA'!C:D,2,0)</f>
        <v>KATHYWSKY MELO PINHEIRO</v>
      </c>
    </row>
    <row r="220" spans="1:9">
      <c r="A220" s="50">
        <v>1</v>
      </c>
      <c r="B220" s="50">
        <v>2642</v>
      </c>
      <c r="C220" s="48" t="s">
        <v>192</v>
      </c>
      <c r="D220" s="52">
        <v>2625.59</v>
      </c>
      <c r="E220" s="57">
        <f t="shared" si="6"/>
        <v>714.13000000000011</v>
      </c>
      <c r="F220" s="57">
        <v>892.7</v>
      </c>
      <c r="G220" s="52">
        <v>1018.76</v>
      </c>
      <c r="H220" s="29">
        <f t="shared" si="7"/>
        <v>1911.46</v>
      </c>
      <c r="I220" s="16" t="str">
        <f>VLOOKUP(B220,'FOLHA RESUMIDA'!C:D,2,0)</f>
        <v>THAMIRYS CLAUDIA R  BATISTA</v>
      </c>
    </row>
    <row r="221" spans="1:9">
      <c r="A221" s="50">
        <v>48</v>
      </c>
      <c r="B221" s="50">
        <v>2644</v>
      </c>
      <c r="C221" s="48" t="s">
        <v>476</v>
      </c>
      <c r="D221" s="52">
        <v>4149.8900000000003</v>
      </c>
      <c r="E221" s="57">
        <f t="shared" si="6"/>
        <v>2019.92</v>
      </c>
      <c r="F221" s="57">
        <v>1410.96</v>
      </c>
      <c r="G221" s="52">
        <v>719.01</v>
      </c>
      <c r="H221" s="29">
        <f t="shared" si="7"/>
        <v>2129.9700000000003</v>
      </c>
      <c r="I221" s="16" t="str">
        <f>VLOOKUP(B221,'FOLHA RESUMIDA'!C:D,2,0)</f>
        <v>FABRICIO MENEZES DE SOUSA MELO</v>
      </c>
    </row>
    <row r="222" spans="1:9">
      <c r="A222" s="50">
        <v>59</v>
      </c>
      <c r="B222" s="50">
        <v>2651</v>
      </c>
      <c r="C222" s="48" t="s">
        <v>477</v>
      </c>
      <c r="D222" s="52">
        <v>4149.8900000000003</v>
      </c>
      <c r="E222" s="57">
        <f t="shared" si="6"/>
        <v>1002.0600000000004</v>
      </c>
      <c r="F222" s="57">
        <v>1410.96</v>
      </c>
      <c r="G222" s="52">
        <v>1736.87</v>
      </c>
      <c r="H222" s="29">
        <f t="shared" si="7"/>
        <v>3147.83</v>
      </c>
      <c r="I222" s="16" t="str">
        <f>VLOOKUP(B222,'FOLHA RESUMIDA'!C:D,2,0)</f>
        <v>PAULO ANDRE R DOS SANTOS</v>
      </c>
    </row>
    <row r="223" spans="1:9">
      <c r="A223" s="50">
        <v>1</v>
      </c>
      <c r="B223" s="50">
        <v>2656</v>
      </c>
      <c r="C223" s="48" t="s">
        <v>193</v>
      </c>
      <c r="D223" s="52">
        <v>2323.31</v>
      </c>
      <c r="E223" s="57">
        <f t="shared" si="6"/>
        <v>897.34999999999991</v>
      </c>
      <c r="F223" s="57">
        <v>789.93</v>
      </c>
      <c r="G223" s="52">
        <v>636.03</v>
      </c>
      <c r="H223" s="29">
        <f t="shared" si="7"/>
        <v>1425.96</v>
      </c>
      <c r="I223" s="16" t="str">
        <f>VLOOKUP(B223,'FOLHA RESUMIDA'!C:D,2,0)</f>
        <v>RAFAELLA ALVES DE ARAUJO SILVA</v>
      </c>
    </row>
    <row r="224" spans="1:9">
      <c r="A224" s="50">
        <v>1</v>
      </c>
      <c r="B224" s="50">
        <v>2659</v>
      </c>
      <c r="C224" s="48" t="s">
        <v>194</v>
      </c>
      <c r="D224" s="52">
        <v>4627.6899999999996</v>
      </c>
      <c r="E224" s="57">
        <f t="shared" si="6"/>
        <v>1903.6099999999997</v>
      </c>
      <c r="F224" s="57">
        <v>1226.82</v>
      </c>
      <c r="G224" s="52">
        <v>1497.26</v>
      </c>
      <c r="H224" s="29">
        <f t="shared" si="7"/>
        <v>2724.08</v>
      </c>
      <c r="I224" s="16" t="str">
        <f>VLOOKUP(B224,'FOLHA RESUMIDA'!C:D,2,0)</f>
        <v>THIAGO SANTOS DE OLIVEIRA</v>
      </c>
    </row>
    <row r="225" spans="1:9">
      <c r="A225" s="50">
        <v>1</v>
      </c>
      <c r="B225" s="50">
        <v>2661</v>
      </c>
      <c r="C225" s="48" t="s">
        <v>195</v>
      </c>
      <c r="D225" s="52">
        <v>1270.2</v>
      </c>
      <c r="E225" s="57">
        <f t="shared" si="6"/>
        <v>305.65000000000009</v>
      </c>
      <c r="F225" s="57">
        <v>431.87</v>
      </c>
      <c r="G225" s="52">
        <v>532.67999999999995</v>
      </c>
      <c r="H225" s="29">
        <f t="shared" si="7"/>
        <v>964.55</v>
      </c>
      <c r="I225" s="16" t="str">
        <f>VLOOKUP(B225,'FOLHA RESUMIDA'!C:D,2,0)</f>
        <v>IVALDA XAVIER DE CARVALHO</v>
      </c>
    </row>
    <row r="226" spans="1:9">
      <c r="A226" s="50">
        <v>1</v>
      </c>
      <c r="B226" s="50">
        <v>2664</v>
      </c>
      <c r="C226" s="48" t="s">
        <v>196</v>
      </c>
      <c r="D226" s="52">
        <v>8523.26</v>
      </c>
      <c r="E226" s="57">
        <f t="shared" si="6"/>
        <v>3122.6000000000004</v>
      </c>
      <c r="F226" s="57">
        <v>2261.16</v>
      </c>
      <c r="G226" s="52">
        <v>3139.5</v>
      </c>
      <c r="H226" s="29">
        <f t="shared" si="7"/>
        <v>5400.66</v>
      </c>
      <c r="I226" s="16" t="str">
        <f>VLOOKUP(B226,'FOLHA RESUMIDA'!C:D,2,0)</f>
        <v>BRUNO AIRES DOS SANTOS</v>
      </c>
    </row>
    <row r="227" spans="1:9">
      <c r="A227" s="50">
        <v>1</v>
      </c>
      <c r="B227" s="50">
        <v>2665</v>
      </c>
      <c r="C227" s="48" t="s">
        <v>197</v>
      </c>
      <c r="D227" s="52">
        <v>2323.31</v>
      </c>
      <c r="E227" s="57">
        <f t="shared" si="6"/>
        <v>903.36000000000013</v>
      </c>
      <c r="F227" s="57">
        <v>789.93</v>
      </c>
      <c r="G227" s="52">
        <v>630.02</v>
      </c>
      <c r="H227" s="29">
        <f t="shared" si="7"/>
        <v>1419.9499999999998</v>
      </c>
      <c r="I227" s="16" t="str">
        <f>VLOOKUP(B227,'FOLHA RESUMIDA'!C:D,2,0)</f>
        <v>MARCELO BARLAVENTO DAS C SILVA</v>
      </c>
    </row>
    <row r="228" spans="1:9">
      <c r="A228" s="50">
        <v>1</v>
      </c>
      <c r="B228" s="50">
        <v>2666</v>
      </c>
      <c r="C228" s="48" t="s">
        <v>198</v>
      </c>
      <c r="D228" s="52">
        <v>3893.14</v>
      </c>
      <c r="E228" s="57">
        <f t="shared" si="6"/>
        <v>1798.8899999999999</v>
      </c>
      <c r="F228" s="57">
        <v>1226.82</v>
      </c>
      <c r="G228" s="52">
        <v>867.43</v>
      </c>
      <c r="H228" s="29">
        <f t="shared" si="7"/>
        <v>2094.25</v>
      </c>
      <c r="I228" s="16" t="str">
        <f>VLOOKUP(B228,'FOLHA RESUMIDA'!C:D,2,0)</f>
        <v>RODRIGO VASCONCELOS DINIZ</v>
      </c>
    </row>
    <row r="229" spans="1:9">
      <c r="A229" s="50">
        <v>1</v>
      </c>
      <c r="B229" s="50">
        <v>2668</v>
      </c>
      <c r="C229" s="48" t="s">
        <v>199</v>
      </c>
      <c r="D229" s="52">
        <v>1884.66</v>
      </c>
      <c r="E229" s="57">
        <f t="shared" si="6"/>
        <v>165.69000000000028</v>
      </c>
      <c r="F229" s="57">
        <v>548.88</v>
      </c>
      <c r="G229" s="52">
        <v>1170.0899999999999</v>
      </c>
      <c r="H229" s="29">
        <f t="shared" si="7"/>
        <v>1718.9699999999998</v>
      </c>
      <c r="I229" s="16" t="str">
        <f>VLOOKUP(B229,'FOLHA RESUMIDA'!C:D,2,0)</f>
        <v>CARLA BRANDAO DE C  FIGUEIREDO</v>
      </c>
    </row>
    <row r="230" spans="1:9">
      <c r="A230" s="50">
        <v>1</v>
      </c>
      <c r="B230" s="50">
        <v>2671</v>
      </c>
      <c r="C230" s="48" t="s">
        <v>200</v>
      </c>
      <c r="D230" s="52">
        <v>1385</v>
      </c>
      <c r="E230" s="57">
        <f t="shared" si="6"/>
        <v>141.42999999999984</v>
      </c>
      <c r="F230" s="57">
        <v>453.47</v>
      </c>
      <c r="G230" s="52">
        <v>790.1</v>
      </c>
      <c r="H230" s="29">
        <f t="shared" si="7"/>
        <v>1243.5700000000002</v>
      </c>
      <c r="I230" s="16" t="str">
        <f>VLOOKUP(B230,'FOLHA RESUMIDA'!C:D,2,0)</f>
        <v>KATIA ADRIANA F D SILVA SOARES</v>
      </c>
    </row>
    <row r="231" spans="1:9">
      <c r="A231" s="50">
        <v>1</v>
      </c>
      <c r="B231" s="50">
        <v>2672</v>
      </c>
      <c r="C231" s="48" t="s">
        <v>201</v>
      </c>
      <c r="D231" s="52">
        <v>1270.21</v>
      </c>
      <c r="E231" s="57">
        <f t="shared" si="6"/>
        <v>412.04999999999995</v>
      </c>
      <c r="F231" s="57">
        <v>431.87</v>
      </c>
      <c r="G231" s="52">
        <v>426.29</v>
      </c>
      <c r="H231" s="29">
        <f t="shared" si="7"/>
        <v>858.16000000000008</v>
      </c>
      <c r="I231" s="16" t="str">
        <f>VLOOKUP(B231,'FOLHA RESUMIDA'!C:D,2,0)</f>
        <v>IVANISE VIANA ALBUQUERQUE</v>
      </c>
    </row>
    <row r="232" spans="1:9">
      <c r="A232" s="50">
        <v>1</v>
      </c>
      <c r="B232" s="50">
        <v>2675</v>
      </c>
      <c r="C232" s="48" t="s">
        <v>202</v>
      </c>
      <c r="D232" s="52">
        <v>1312.25</v>
      </c>
      <c r="E232" s="57">
        <f t="shared" si="6"/>
        <v>367.68000000000006</v>
      </c>
      <c r="F232" s="57">
        <v>411.3</v>
      </c>
      <c r="G232" s="52">
        <v>533.27</v>
      </c>
      <c r="H232" s="29">
        <f t="shared" si="7"/>
        <v>944.56999999999994</v>
      </c>
      <c r="I232" s="16" t="str">
        <f>VLOOKUP(B232,'FOLHA RESUMIDA'!C:D,2,0)</f>
        <v>RUTE FERNANDES BORBA</v>
      </c>
    </row>
    <row r="233" spans="1:9">
      <c r="A233" s="50">
        <v>1</v>
      </c>
      <c r="B233" s="50">
        <v>2682</v>
      </c>
      <c r="C233" s="48" t="s">
        <v>203</v>
      </c>
      <c r="D233" s="52">
        <v>1614.37</v>
      </c>
      <c r="E233" s="57">
        <f t="shared" si="6"/>
        <v>1040.32</v>
      </c>
      <c r="F233" s="57">
        <v>548.89</v>
      </c>
      <c r="G233" s="52">
        <v>25.16</v>
      </c>
      <c r="H233" s="29">
        <f t="shared" si="7"/>
        <v>574.04999999999995</v>
      </c>
      <c r="I233" s="16" t="str">
        <f>VLOOKUP(B233,'FOLHA RESUMIDA'!C:D,2,0)</f>
        <v>JENARIO LUCENA DA SILVA</v>
      </c>
    </row>
    <row r="234" spans="1:9">
      <c r="A234" s="50">
        <v>3</v>
      </c>
      <c r="B234" s="50">
        <v>2684</v>
      </c>
      <c r="C234" s="48" t="s">
        <v>437</v>
      </c>
      <c r="D234" s="52">
        <v>4420.1899999999996</v>
      </c>
      <c r="E234" s="57">
        <f t="shared" si="6"/>
        <v>2129.1099999999997</v>
      </c>
      <c r="F234" s="57">
        <v>1410.96</v>
      </c>
      <c r="G234" s="52">
        <v>880.12</v>
      </c>
      <c r="H234" s="29">
        <f t="shared" si="7"/>
        <v>2291.08</v>
      </c>
      <c r="I234" s="16" t="str">
        <f>VLOOKUP(B234,'FOLHA RESUMIDA'!C:D,2,0)</f>
        <v>DULCE NARIELE ANHAIA LEMES</v>
      </c>
    </row>
    <row r="235" spans="1:9">
      <c r="A235" s="50">
        <v>1</v>
      </c>
      <c r="B235" s="50">
        <v>2687</v>
      </c>
      <c r="C235" s="48" t="s">
        <v>204</v>
      </c>
      <c r="D235" s="52">
        <v>2815.16</v>
      </c>
      <c r="E235" s="57">
        <f t="shared" si="6"/>
        <v>577.92999999999984</v>
      </c>
      <c r="F235" s="57">
        <v>548.88</v>
      </c>
      <c r="G235" s="52">
        <v>1688.35</v>
      </c>
      <c r="H235" s="29">
        <f t="shared" si="7"/>
        <v>2237.23</v>
      </c>
      <c r="I235" s="16" t="str">
        <f>VLOOKUP(B235,'FOLHA RESUMIDA'!C:D,2,0)</f>
        <v>MONICA MARIA G R F DE OLIVEIRA</v>
      </c>
    </row>
    <row r="236" spans="1:9">
      <c r="A236" s="50">
        <v>1</v>
      </c>
      <c r="B236" s="50">
        <v>2689</v>
      </c>
      <c r="C236" s="48" t="s">
        <v>205</v>
      </c>
      <c r="D236" s="52">
        <v>2815.16</v>
      </c>
      <c r="E236" s="57">
        <f t="shared" si="6"/>
        <v>599.84999999999991</v>
      </c>
      <c r="F236" s="57">
        <v>865.25</v>
      </c>
      <c r="G236" s="52">
        <v>1350.06</v>
      </c>
      <c r="H236" s="29">
        <f t="shared" si="7"/>
        <v>2215.31</v>
      </c>
      <c r="I236" s="16" t="str">
        <f>VLOOKUP(B236,'FOLHA RESUMIDA'!C:D,2,0)</f>
        <v>ILMA DE ALBUQUERQUE PEREIRA</v>
      </c>
    </row>
    <row r="237" spans="1:9">
      <c r="A237" s="50">
        <v>25</v>
      </c>
      <c r="B237" s="50">
        <v>2692</v>
      </c>
      <c r="C237" s="48" t="s">
        <v>448</v>
      </c>
      <c r="D237" s="52">
        <v>1614.36</v>
      </c>
      <c r="E237" s="57">
        <f t="shared" si="6"/>
        <v>246.40999999999985</v>
      </c>
      <c r="F237" s="57">
        <v>548.88</v>
      </c>
      <c r="G237" s="52">
        <v>819.07</v>
      </c>
      <c r="H237" s="29">
        <f t="shared" si="7"/>
        <v>1367.95</v>
      </c>
      <c r="I237" s="16" t="str">
        <f>VLOOKUP(B237,'FOLHA RESUMIDA'!C:D,2,0)</f>
        <v>SANDRA MARIA MENDES FERREIRA</v>
      </c>
    </row>
    <row r="238" spans="1:9">
      <c r="A238" s="50">
        <v>59</v>
      </c>
      <c r="B238" s="50">
        <v>2696</v>
      </c>
      <c r="C238" s="48" t="s">
        <v>493</v>
      </c>
      <c r="D238" s="52">
        <v>1628.5</v>
      </c>
      <c r="E238" s="57">
        <f t="shared" si="6"/>
        <v>1305.6300000000001</v>
      </c>
      <c r="F238" s="57">
        <v>322.87</v>
      </c>
      <c r="G238" s="52">
        <v>0</v>
      </c>
      <c r="H238" s="29">
        <f t="shared" si="7"/>
        <v>322.87</v>
      </c>
      <c r="I238" s="16" t="str">
        <f>VLOOKUP(B238,'FOLHA RESUMIDA'!C:D,2,0)</f>
        <v>ANDREA DE OLIVEIRA SILVA</v>
      </c>
    </row>
    <row r="239" spans="1:9">
      <c r="A239" s="50">
        <v>1</v>
      </c>
      <c r="B239" s="50">
        <v>2697</v>
      </c>
      <c r="C239" s="48" t="s">
        <v>206</v>
      </c>
      <c r="D239" s="52">
        <v>1614.36</v>
      </c>
      <c r="E239" s="57">
        <f t="shared" si="6"/>
        <v>1054.8399999999999</v>
      </c>
      <c r="F239" s="57">
        <v>452.02</v>
      </c>
      <c r="G239" s="52">
        <v>107.5</v>
      </c>
      <c r="H239" s="29">
        <f t="shared" si="7"/>
        <v>559.52</v>
      </c>
      <c r="I239" s="16" t="str">
        <f>VLOOKUP(B239,'FOLHA RESUMIDA'!C:D,2,0)</f>
        <v>ELIANA BEZERRA CARVALHO</v>
      </c>
    </row>
    <row r="240" spans="1:9">
      <c r="A240" s="50">
        <v>1</v>
      </c>
      <c r="B240" s="50">
        <v>2701</v>
      </c>
      <c r="C240" s="48" t="s">
        <v>207</v>
      </c>
      <c r="D240" s="52">
        <v>5013.38</v>
      </c>
      <c r="E240" s="57">
        <f t="shared" si="6"/>
        <v>3257.01</v>
      </c>
      <c r="F240" s="57" t="s">
        <v>725</v>
      </c>
      <c r="G240" s="52">
        <v>1756.37</v>
      </c>
      <c r="H240" s="29">
        <f t="shared" si="7"/>
        <v>1756.37</v>
      </c>
      <c r="I240" s="16" t="str">
        <f>VLOOKUP(B240,'FOLHA RESUMIDA'!C:D,2,0)</f>
        <v>PETULLA DE MOURA E SILVA</v>
      </c>
    </row>
    <row r="241" spans="1:9">
      <c r="A241" s="50">
        <v>35</v>
      </c>
      <c r="B241" s="50">
        <v>2702</v>
      </c>
      <c r="C241" s="48" t="s">
        <v>466</v>
      </c>
      <c r="D241" s="52">
        <v>4149.8900000000003</v>
      </c>
      <c r="E241" s="57">
        <f t="shared" si="6"/>
        <v>908</v>
      </c>
      <c r="F241" s="57">
        <v>1410.96</v>
      </c>
      <c r="G241" s="52">
        <v>1830.93</v>
      </c>
      <c r="H241" s="29">
        <f t="shared" si="7"/>
        <v>3241.8900000000003</v>
      </c>
      <c r="I241" s="16" t="str">
        <f>VLOOKUP(B241,'FOLHA RESUMIDA'!C:D,2,0)</f>
        <v>DANILO DAVI DA SILVA DIAS</v>
      </c>
    </row>
    <row r="242" spans="1:9">
      <c r="A242" s="50">
        <v>35</v>
      </c>
      <c r="B242" s="50">
        <v>2705</v>
      </c>
      <c r="C242" s="48" t="s">
        <v>467</v>
      </c>
      <c r="D242" s="52">
        <v>1614.36</v>
      </c>
      <c r="E242" s="57">
        <f t="shared" si="6"/>
        <v>275.90999999999985</v>
      </c>
      <c r="F242" s="57">
        <v>548.88</v>
      </c>
      <c r="G242" s="52">
        <v>789.57</v>
      </c>
      <c r="H242" s="29">
        <f t="shared" si="7"/>
        <v>1338.45</v>
      </c>
      <c r="I242" s="16" t="str">
        <f>VLOOKUP(B242,'FOLHA RESUMIDA'!C:D,2,0)</f>
        <v>JOSINALDO OLIVEIRA DE ANDRADE</v>
      </c>
    </row>
    <row r="243" spans="1:9">
      <c r="A243" s="50">
        <v>3</v>
      </c>
      <c r="B243" s="50">
        <v>2706</v>
      </c>
      <c r="C243" s="48" t="s">
        <v>455</v>
      </c>
      <c r="D243" s="52">
        <v>4420.1899999999996</v>
      </c>
      <c r="E243" s="57">
        <f t="shared" si="6"/>
        <v>1142.1399999999994</v>
      </c>
      <c r="F243" s="57">
        <v>1410.96</v>
      </c>
      <c r="G243" s="52">
        <v>1867.09</v>
      </c>
      <c r="H243" s="29">
        <f t="shared" si="7"/>
        <v>3278.05</v>
      </c>
      <c r="I243" s="16" t="str">
        <f>VLOOKUP(B243,'FOLHA RESUMIDA'!C:D,2,0)</f>
        <v>AMANDA FREITAS BASILIO</v>
      </c>
    </row>
    <row r="244" spans="1:9">
      <c r="A244" s="50">
        <v>1</v>
      </c>
      <c r="B244" s="50">
        <v>2707</v>
      </c>
      <c r="C244" s="48" t="s">
        <v>208</v>
      </c>
      <c r="D244" s="52">
        <v>2323.31</v>
      </c>
      <c r="E244" s="57">
        <f t="shared" si="6"/>
        <v>686.88000000000011</v>
      </c>
      <c r="F244" s="57">
        <v>789.93</v>
      </c>
      <c r="G244" s="52">
        <v>846.5</v>
      </c>
      <c r="H244" s="29">
        <f t="shared" si="7"/>
        <v>1636.4299999999998</v>
      </c>
      <c r="I244" s="16" t="str">
        <f>VLOOKUP(B244,'FOLHA RESUMIDA'!C:D,2,0)</f>
        <v>ROMARIO LUIZ DO NASCIMENTO</v>
      </c>
    </row>
    <row r="245" spans="1:9">
      <c r="A245" s="50">
        <v>1</v>
      </c>
      <c r="B245" s="50">
        <v>2709</v>
      </c>
      <c r="C245" s="48" t="s">
        <v>209</v>
      </c>
      <c r="D245" s="52">
        <v>2323.3200000000002</v>
      </c>
      <c r="E245" s="57">
        <f t="shared" si="6"/>
        <v>991.60000000000036</v>
      </c>
      <c r="F245" s="57">
        <v>789.93</v>
      </c>
      <c r="G245" s="52">
        <v>541.79</v>
      </c>
      <c r="H245" s="29">
        <f t="shared" si="7"/>
        <v>1331.7199999999998</v>
      </c>
      <c r="I245" s="16" t="str">
        <f>VLOOKUP(B245,'FOLHA RESUMIDA'!C:D,2,0)</f>
        <v>KATIA DA CONCEICAO DA SILVA</v>
      </c>
    </row>
    <row r="246" spans="1:9">
      <c r="A246" s="50">
        <v>1</v>
      </c>
      <c r="B246" s="50">
        <v>2710</v>
      </c>
      <c r="C246" s="48" t="s">
        <v>210</v>
      </c>
      <c r="D246" s="52">
        <v>2404.04</v>
      </c>
      <c r="E246" s="57">
        <f t="shared" si="6"/>
        <v>483.55999999999995</v>
      </c>
      <c r="F246" s="57">
        <v>817.37</v>
      </c>
      <c r="G246" s="52">
        <v>1103.1099999999999</v>
      </c>
      <c r="H246" s="29">
        <f t="shared" si="7"/>
        <v>1920.48</v>
      </c>
      <c r="I246" s="16" t="str">
        <f>VLOOKUP(B246,'FOLHA RESUMIDA'!C:D,2,0)</f>
        <v>PAULA FRASSINETTI S L BELIAN</v>
      </c>
    </row>
    <row r="247" spans="1:9">
      <c r="A247" s="50">
        <v>1</v>
      </c>
      <c r="B247" s="50">
        <v>2712</v>
      </c>
      <c r="C247" s="48" t="s">
        <v>211</v>
      </c>
      <c r="D247" s="52">
        <v>4623.95</v>
      </c>
      <c r="E247" s="57">
        <f t="shared" si="6"/>
        <v>1151.9000000000001</v>
      </c>
      <c r="F247" s="57">
        <v>576.33000000000004</v>
      </c>
      <c r="G247" s="52">
        <v>2895.72</v>
      </c>
      <c r="H247" s="29">
        <f t="shared" si="7"/>
        <v>3472.0499999999997</v>
      </c>
      <c r="I247" s="16" t="str">
        <f>VLOOKUP(B247,'FOLHA RESUMIDA'!C:D,2,0)</f>
        <v>AUGUSTO CESAR N  A  DA SILVA</v>
      </c>
    </row>
    <row r="248" spans="1:9">
      <c r="A248" s="50">
        <v>1</v>
      </c>
      <c r="B248" s="50">
        <v>2715</v>
      </c>
      <c r="C248" s="48" t="s">
        <v>212</v>
      </c>
      <c r="D248" s="52">
        <v>1265.98</v>
      </c>
      <c r="E248" s="57">
        <f t="shared" si="6"/>
        <v>495.48</v>
      </c>
      <c r="F248" s="57">
        <v>430.43</v>
      </c>
      <c r="G248" s="52">
        <v>340.07</v>
      </c>
      <c r="H248" s="29">
        <f t="shared" si="7"/>
        <v>770.5</v>
      </c>
      <c r="I248" s="16" t="str">
        <f>VLOOKUP(B248,'FOLHA RESUMIDA'!C:D,2,0)</f>
        <v>ADIJENE RODRIGUES DA SILVA</v>
      </c>
    </row>
    <row r="249" spans="1:9">
      <c r="A249" s="50">
        <v>1</v>
      </c>
      <c r="B249" s="50">
        <v>2717</v>
      </c>
      <c r="C249" s="48" t="s">
        <v>213</v>
      </c>
      <c r="D249" s="52">
        <v>4814.53</v>
      </c>
      <c r="E249" s="57">
        <f t="shared" si="6"/>
        <v>941.24999999999955</v>
      </c>
      <c r="F249" s="57">
        <v>1410.96</v>
      </c>
      <c r="G249" s="52">
        <v>2462.3200000000002</v>
      </c>
      <c r="H249" s="29">
        <f t="shared" si="7"/>
        <v>3873.28</v>
      </c>
      <c r="I249" s="16" t="str">
        <f>VLOOKUP(B249,'FOLHA RESUMIDA'!C:D,2,0)</f>
        <v>MARCIA ANDREA F SECUNDINO</v>
      </c>
    </row>
    <row r="250" spans="1:9">
      <c r="A250" s="50">
        <v>3</v>
      </c>
      <c r="B250" s="50">
        <v>2718</v>
      </c>
      <c r="C250" s="48" t="s">
        <v>456</v>
      </c>
      <c r="D250" s="52">
        <v>1884.66</v>
      </c>
      <c r="E250" s="57">
        <f t="shared" si="6"/>
        <v>487.17000000000007</v>
      </c>
      <c r="F250" s="57">
        <v>548.88</v>
      </c>
      <c r="G250" s="52">
        <v>848.61</v>
      </c>
      <c r="H250" s="29">
        <f t="shared" si="7"/>
        <v>1397.49</v>
      </c>
      <c r="I250" s="16" t="str">
        <f>VLOOKUP(B250,'FOLHA RESUMIDA'!C:D,2,0)</f>
        <v>PAULA SHEMILLY GALDINO SANTIAG</v>
      </c>
    </row>
    <row r="251" spans="1:9">
      <c r="A251" s="50">
        <v>14</v>
      </c>
      <c r="B251" s="50">
        <v>2719</v>
      </c>
      <c r="C251" s="48" t="s">
        <v>441</v>
      </c>
      <c r="D251" s="52">
        <v>2410.64</v>
      </c>
      <c r="E251" s="57">
        <f t="shared" si="6"/>
        <v>823.81999999999994</v>
      </c>
      <c r="F251" s="57">
        <v>635.80999999999995</v>
      </c>
      <c r="G251" s="52">
        <v>951.01</v>
      </c>
      <c r="H251" s="29">
        <f t="shared" si="7"/>
        <v>1586.82</v>
      </c>
      <c r="I251" s="16" t="str">
        <f>VLOOKUP(B251,'FOLHA RESUMIDA'!C:D,2,0)</f>
        <v>DANIELLE MEDEIROS PONTES</v>
      </c>
    </row>
    <row r="252" spans="1:9">
      <c r="A252" s="50">
        <v>51</v>
      </c>
      <c r="B252" s="50">
        <v>2720</v>
      </c>
      <c r="C252" s="48" t="s">
        <v>468</v>
      </c>
      <c r="D252" s="52">
        <v>1614.37</v>
      </c>
      <c r="E252" s="57">
        <f t="shared" si="6"/>
        <v>437.28999999999996</v>
      </c>
      <c r="F252" s="57">
        <v>548.89</v>
      </c>
      <c r="G252" s="52">
        <v>628.19000000000005</v>
      </c>
      <c r="H252" s="29">
        <f t="shared" si="7"/>
        <v>1177.08</v>
      </c>
      <c r="I252" s="16" t="str">
        <f>VLOOKUP(B252,'FOLHA RESUMIDA'!C:D,2,0)</f>
        <v>JONATAS BERNARDINO R  DA SILVA</v>
      </c>
    </row>
    <row r="253" spans="1:9">
      <c r="A253" s="50">
        <v>50</v>
      </c>
      <c r="B253" s="50">
        <v>2721</v>
      </c>
      <c r="C253" s="48" t="s">
        <v>479</v>
      </c>
      <c r="D253" s="52">
        <v>1789.31</v>
      </c>
      <c r="E253" s="57">
        <f t="shared" si="6"/>
        <v>322.9699999999998</v>
      </c>
      <c r="F253" s="57">
        <v>608.37</v>
      </c>
      <c r="G253" s="52">
        <v>857.97</v>
      </c>
      <c r="H253" s="29">
        <f t="shared" si="7"/>
        <v>1466.3400000000001</v>
      </c>
      <c r="I253" s="16" t="str">
        <f>VLOOKUP(B253,'FOLHA RESUMIDA'!C:D,2,0)</f>
        <v>CLECIO JOSE DA SILVA</v>
      </c>
    </row>
    <row r="254" spans="1:9">
      <c r="A254" s="50">
        <v>1</v>
      </c>
      <c r="B254" s="50">
        <v>2726</v>
      </c>
      <c r="C254" s="48" t="s">
        <v>214</v>
      </c>
      <c r="D254" s="52">
        <v>3025.31</v>
      </c>
      <c r="E254" s="57">
        <f t="shared" si="6"/>
        <v>645.86000000000013</v>
      </c>
      <c r="F254" s="57">
        <v>1001.33</v>
      </c>
      <c r="G254" s="52">
        <v>1378.12</v>
      </c>
      <c r="H254" s="29">
        <f t="shared" si="7"/>
        <v>2379.4499999999998</v>
      </c>
      <c r="I254" s="16" t="str">
        <f>VLOOKUP(B254,'FOLHA RESUMIDA'!C:D,2,0)</f>
        <v>MARIA GILVANEIDE SANTOS LIMA</v>
      </c>
    </row>
    <row r="255" spans="1:9">
      <c r="A255" s="50">
        <v>1</v>
      </c>
      <c r="B255" s="50">
        <v>2732</v>
      </c>
      <c r="C255" s="48" t="s">
        <v>215</v>
      </c>
      <c r="D255" s="52">
        <v>807.18</v>
      </c>
      <c r="E255" s="57">
        <f t="shared" si="6"/>
        <v>640.53</v>
      </c>
      <c r="F255" s="57" t="s">
        <v>725</v>
      </c>
      <c r="G255" s="52">
        <v>166.65</v>
      </c>
      <c r="H255" s="29">
        <f t="shared" si="7"/>
        <v>166.65</v>
      </c>
      <c r="I255" s="16" t="str">
        <f>VLOOKUP(B255,'FOLHA RESUMIDA'!C:D,2,0)</f>
        <v>LILIANE DA SILVA SALVADOR</v>
      </c>
    </row>
    <row r="256" spans="1:9">
      <c r="A256" s="50">
        <v>47</v>
      </c>
      <c r="B256" s="50">
        <v>2736</v>
      </c>
      <c r="C256" s="48" t="s">
        <v>474</v>
      </c>
      <c r="D256" s="52">
        <v>1789.31</v>
      </c>
      <c r="E256" s="57">
        <f t="shared" si="6"/>
        <v>393.08999999999992</v>
      </c>
      <c r="F256" s="57">
        <v>608.37</v>
      </c>
      <c r="G256" s="52">
        <v>787.85</v>
      </c>
      <c r="H256" s="29">
        <f t="shared" si="7"/>
        <v>1396.22</v>
      </c>
      <c r="I256" s="16" t="str">
        <f>VLOOKUP(B256,'FOLHA RESUMIDA'!C:D,2,0)</f>
        <v>LUCENILDO JOSE DA SILVA</v>
      </c>
    </row>
    <row r="257" spans="1:9">
      <c r="A257" s="50">
        <v>1</v>
      </c>
      <c r="B257" s="50">
        <v>2748</v>
      </c>
      <c r="C257" s="48" t="s">
        <v>216</v>
      </c>
      <c r="D257" s="52">
        <v>1209.71</v>
      </c>
      <c r="E257" s="57">
        <f t="shared" si="6"/>
        <v>291.16000000000008</v>
      </c>
      <c r="F257" s="57">
        <v>411.3</v>
      </c>
      <c r="G257" s="52">
        <v>507.25</v>
      </c>
      <c r="H257" s="29">
        <f t="shared" si="7"/>
        <v>918.55</v>
      </c>
      <c r="I257" s="16" t="str">
        <f>VLOOKUP(B257,'FOLHA RESUMIDA'!C:D,2,0)</f>
        <v>LEONINO CLEMENTE DA SILVA</v>
      </c>
    </row>
    <row r="258" spans="1:9">
      <c r="A258" s="50">
        <v>1</v>
      </c>
      <c r="B258" s="50">
        <v>2751</v>
      </c>
      <c r="C258" s="48" t="s">
        <v>217</v>
      </c>
      <c r="D258" s="52">
        <v>1470.45</v>
      </c>
      <c r="E258" s="57">
        <f t="shared" si="6"/>
        <v>652.01</v>
      </c>
      <c r="F258" s="57">
        <v>499.95</v>
      </c>
      <c r="G258" s="52">
        <v>318.49</v>
      </c>
      <c r="H258" s="29">
        <f t="shared" si="7"/>
        <v>818.44</v>
      </c>
      <c r="I258" s="16" t="str">
        <f>VLOOKUP(B258,'FOLHA RESUMIDA'!C:D,2,0)</f>
        <v>DENNYS RYAN GUILHERME PEREIRA</v>
      </c>
    </row>
    <row r="259" spans="1:9">
      <c r="A259" s="50">
        <v>1</v>
      </c>
      <c r="B259" s="50">
        <v>2757</v>
      </c>
      <c r="C259" s="48" t="s">
        <v>218</v>
      </c>
      <c r="D259" s="52">
        <v>1333.77</v>
      </c>
      <c r="E259" s="57">
        <f t="shared" si="6"/>
        <v>567.93999999999994</v>
      </c>
      <c r="F259" s="57">
        <v>453.47</v>
      </c>
      <c r="G259" s="52">
        <v>312.36</v>
      </c>
      <c r="H259" s="29">
        <f t="shared" si="7"/>
        <v>765.83</v>
      </c>
      <c r="I259" s="16" t="str">
        <f>VLOOKUP(B259,'FOLHA RESUMIDA'!C:D,2,0)</f>
        <v>CLAUDIA REGINA NEVES DE MELO</v>
      </c>
    </row>
    <row r="260" spans="1:9">
      <c r="A260" s="50">
        <v>1</v>
      </c>
      <c r="B260" s="50">
        <v>2764</v>
      </c>
      <c r="C260" s="48" t="s">
        <v>219</v>
      </c>
      <c r="D260" s="52">
        <v>1480.01</v>
      </c>
      <c r="E260" s="57">
        <f t="shared" si="6"/>
        <v>586.32999999999993</v>
      </c>
      <c r="F260" s="57">
        <v>411.3</v>
      </c>
      <c r="G260" s="52">
        <v>482.38</v>
      </c>
      <c r="H260" s="29">
        <f t="shared" si="7"/>
        <v>893.68000000000006</v>
      </c>
      <c r="I260" s="16" t="str">
        <f>VLOOKUP(B260,'FOLHA RESUMIDA'!C:D,2,0)</f>
        <v>MARIA DANIELA SILVA TORRES</v>
      </c>
    </row>
    <row r="261" spans="1:9">
      <c r="A261" s="50">
        <v>1</v>
      </c>
      <c r="B261" s="50">
        <v>2766</v>
      </c>
      <c r="C261" s="48" t="s">
        <v>220</v>
      </c>
      <c r="D261" s="52">
        <v>1537.47</v>
      </c>
      <c r="E261" s="57">
        <f t="shared" si="6"/>
        <v>627.66000000000008</v>
      </c>
      <c r="F261" s="57">
        <v>522.74</v>
      </c>
      <c r="G261" s="52">
        <v>387.07</v>
      </c>
      <c r="H261" s="29">
        <f t="shared" si="7"/>
        <v>909.81</v>
      </c>
      <c r="I261" s="16" t="str">
        <f>VLOOKUP(B261,'FOLHA RESUMIDA'!C:D,2,0)</f>
        <v>EMANOEL VIEIRA LAURIA</v>
      </c>
    </row>
    <row r="262" spans="1:9">
      <c r="A262" s="50">
        <v>1</v>
      </c>
      <c r="B262" s="50">
        <v>2768</v>
      </c>
      <c r="C262" s="48" t="s">
        <v>221</v>
      </c>
      <c r="D262" s="52">
        <v>1385</v>
      </c>
      <c r="E262" s="57">
        <f t="shared" ref="E262:E325" si="8">D262-H262</f>
        <v>284.22000000000003</v>
      </c>
      <c r="F262" s="57">
        <v>453.47</v>
      </c>
      <c r="G262" s="52">
        <v>647.30999999999995</v>
      </c>
      <c r="H262" s="29">
        <f t="shared" ref="H262:H325" si="9">G262+F262</f>
        <v>1100.78</v>
      </c>
      <c r="I262" s="16" t="str">
        <f>VLOOKUP(B262,'FOLHA RESUMIDA'!C:D,2,0)</f>
        <v>IZABEL LUIZA SOARES DE SOUZA</v>
      </c>
    </row>
    <row r="263" spans="1:9">
      <c r="A263" s="50">
        <v>1</v>
      </c>
      <c r="B263" s="50">
        <v>2770</v>
      </c>
      <c r="C263" s="48" t="s">
        <v>222</v>
      </c>
      <c r="D263" s="52">
        <v>1100</v>
      </c>
      <c r="E263" s="57">
        <f t="shared" si="8"/>
        <v>453.1</v>
      </c>
      <c r="F263" s="57">
        <v>373.07</v>
      </c>
      <c r="G263" s="52">
        <v>273.83</v>
      </c>
      <c r="H263" s="29">
        <f t="shared" si="9"/>
        <v>646.9</v>
      </c>
      <c r="I263" s="16" t="str">
        <f>VLOOKUP(B263,'FOLHA RESUMIDA'!C:D,2,0)</f>
        <v>JOSE PIMENTEL SILVA</v>
      </c>
    </row>
    <row r="264" spans="1:9">
      <c r="A264" s="50">
        <v>1</v>
      </c>
      <c r="B264" s="50">
        <v>2772</v>
      </c>
      <c r="C264" s="48" t="s">
        <v>457</v>
      </c>
      <c r="D264" s="52">
        <v>1614.36</v>
      </c>
      <c r="E264" s="57">
        <f t="shared" si="8"/>
        <v>255.01</v>
      </c>
      <c r="F264" s="57">
        <v>548.88</v>
      </c>
      <c r="G264" s="52">
        <v>810.47</v>
      </c>
      <c r="H264" s="29">
        <f t="shared" si="9"/>
        <v>1359.35</v>
      </c>
      <c r="I264" s="16" t="str">
        <f>VLOOKUP(B264,'FOLHA RESUMIDA'!C:D,2,0)</f>
        <v>CARMEM ALUISIA LEITE DE ANDRAD</v>
      </c>
    </row>
    <row r="265" spans="1:9">
      <c r="A265" s="50">
        <v>1</v>
      </c>
      <c r="B265" s="50">
        <v>2773</v>
      </c>
      <c r="C265" s="48" t="s">
        <v>223</v>
      </c>
      <c r="D265" s="52">
        <v>1887.18</v>
      </c>
      <c r="E265" s="57">
        <f t="shared" si="8"/>
        <v>363.54999999999995</v>
      </c>
      <c r="F265" s="57">
        <v>522.74</v>
      </c>
      <c r="G265" s="52">
        <v>1000.89</v>
      </c>
      <c r="H265" s="29">
        <f t="shared" si="9"/>
        <v>1523.63</v>
      </c>
      <c r="I265" s="16" t="str">
        <f>VLOOKUP(B265,'FOLHA RESUMIDA'!C:D,2,0)</f>
        <v>WALDNER NERTAM F  DE ALENCAR</v>
      </c>
    </row>
    <row r="266" spans="1:9">
      <c r="A266" s="50">
        <v>1</v>
      </c>
      <c r="B266" s="50">
        <v>2775</v>
      </c>
      <c r="C266" s="48" t="s">
        <v>224</v>
      </c>
      <c r="D266" s="52">
        <v>2944.64</v>
      </c>
      <c r="E266" s="57">
        <f t="shared" si="8"/>
        <v>1475.3899999999999</v>
      </c>
      <c r="F266" s="57">
        <v>480.81</v>
      </c>
      <c r="G266" s="52">
        <v>988.44</v>
      </c>
      <c r="H266" s="29">
        <f t="shared" si="9"/>
        <v>1469.25</v>
      </c>
      <c r="I266" s="16" t="str">
        <f>VLOOKUP(B266,'FOLHA RESUMIDA'!C:D,2,0)</f>
        <v>MARCELA FREITAS DA C SALLES</v>
      </c>
    </row>
    <row r="267" spans="1:9">
      <c r="A267" s="50">
        <v>1</v>
      </c>
      <c r="B267" s="50">
        <v>2779</v>
      </c>
      <c r="C267" s="48" t="s">
        <v>225</v>
      </c>
      <c r="D267" s="52">
        <v>1918.67</v>
      </c>
      <c r="E267" s="57">
        <f t="shared" si="8"/>
        <v>1166.81</v>
      </c>
      <c r="F267" s="57">
        <v>652.35</v>
      </c>
      <c r="G267" s="52">
        <v>99.51</v>
      </c>
      <c r="H267" s="29">
        <f t="shared" si="9"/>
        <v>751.86</v>
      </c>
      <c r="I267" s="16" t="str">
        <f>VLOOKUP(B267,'FOLHA RESUMIDA'!C:D,2,0)</f>
        <v>THAIS REGINA BORGES LOPES</v>
      </c>
    </row>
    <row r="268" spans="1:9">
      <c r="A268" s="50">
        <v>1</v>
      </c>
      <c r="B268" s="50">
        <v>2782</v>
      </c>
      <c r="C268" s="48" t="s">
        <v>226</v>
      </c>
      <c r="D268" s="52">
        <v>1209.71</v>
      </c>
      <c r="E268" s="57">
        <f t="shared" si="8"/>
        <v>190.76</v>
      </c>
      <c r="F268" s="57">
        <v>411.3</v>
      </c>
      <c r="G268" s="52">
        <v>607.65</v>
      </c>
      <c r="H268" s="29">
        <f t="shared" si="9"/>
        <v>1018.95</v>
      </c>
      <c r="I268" s="16" t="str">
        <f>VLOOKUP(B268,'FOLHA RESUMIDA'!C:D,2,0)</f>
        <v>ELVIS ALVES DA COSTA</v>
      </c>
    </row>
    <row r="269" spans="1:9">
      <c r="A269" s="50">
        <v>1</v>
      </c>
      <c r="B269" s="50">
        <v>2784</v>
      </c>
      <c r="C269" s="48" t="s">
        <v>227</v>
      </c>
      <c r="D269" s="52">
        <v>1186.1300000000001</v>
      </c>
      <c r="E269" s="57">
        <f t="shared" si="8"/>
        <v>451.09000000000015</v>
      </c>
      <c r="F269" s="57">
        <v>431.87</v>
      </c>
      <c r="G269" s="52">
        <v>303.17</v>
      </c>
      <c r="H269" s="29">
        <f t="shared" si="9"/>
        <v>735.04</v>
      </c>
      <c r="I269" s="16" t="str">
        <f>VLOOKUP(B269,'FOLHA RESUMIDA'!C:D,2,0)</f>
        <v>FERNANDO ALVES DO NASCIMENTO</v>
      </c>
    </row>
    <row r="270" spans="1:9">
      <c r="A270" s="50">
        <v>1</v>
      </c>
      <c r="B270" s="50">
        <v>2785</v>
      </c>
      <c r="C270" s="48" t="s">
        <v>228</v>
      </c>
      <c r="D270" s="52">
        <v>1312.26</v>
      </c>
      <c r="E270" s="57">
        <f t="shared" si="8"/>
        <v>624.95000000000005</v>
      </c>
      <c r="F270" s="57">
        <v>411.3</v>
      </c>
      <c r="G270" s="52">
        <v>276.01</v>
      </c>
      <c r="H270" s="29">
        <f t="shared" si="9"/>
        <v>687.31</v>
      </c>
      <c r="I270" s="16" t="str">
        <f>VLOOKUP(B270,'FOLHA RESUMIDA'!C:D,2,0)</f>
        <v>JEANNE D ARC PEDROSA PESSOA</v>
      </c>
    </row>
    <row r="271" spans="1:9">
      <c r="A271" s="50">
        <v>1</v>
      </c>
      <c r="B271" s="50">
        <v>2788</v>
      </c>
      <c r="C271" s="48" t="s">
        <v>229</v>
      </c>
      <c r="D271" s="52">
        <v>1333.73</v>
      </c>
      <c r="E271" s="57">
        <f t="shared" si="8"/>
        <v>260.09999999999991</v>
      </c>
      <c r="F271" s="57">
        <v>453.47</v>
      </c>
      <c r="G271" s="52">
        <v>620.16</v>
      </c>
      <c r="H271" s="29">
        <f t="shared" si="9"/>
        <v>1073.6300000000001</v>
      </c>
      <c r="I271" s="16" t="str">
        <f>VLOOKUP(B271,'FOLHA RESUMIDA'!C:D,2,0)</f>
        <v>ROSANIA EMIDIA PEREIRA</v>
      </c>
    </row>
    <row r="272" spans="1:9">
      <c r="A272" s="50">
        <v>1</v>
      </c>
      <c r="B272" s="50">
        <v>2790</v>
      </c>
      <c r="C272" s="48" t="s">
        <v>230</v>
      </c>
      <c r="D272" s="52">
        <v>2601.42</v>
      </c>
      <c r="E272" s="57">
        <f t="shared" si="8"/>
        <v>1340.01</v>
      </c>
      <c r="F272" s="57">
        <v>865.25</v>
      </c>
      <c r="G272" s="52">
        <v>396.16</v>
      </c>
      <c r="H272" s="29">
        <f t="shared" si="9"/>
        <v>1261.4100000000001</v>
      </c>
      <c r="I272" s="16" t="str">
        <f>VLOOKUP(B272,'FOLHA RESUMIDA'!C:D,2,0)</f>
        <v>ROSANA DE FATIMA UCHOA  AREDE</v>
      </c>
    </row>
    <row r="273" spans="1:9">
      <c r="A273" s="50">
        <v>1</v>
      </c>
      <c r="B273" s="50">
        <v>2791</v>
      </c>
      <c r="C273" s="48" t="s">
        <v>231</v>
      </c>
      <c r="D273" s="52">
        <v>6650.48</v>
      </c>
      <c r="E273" s="57">
        <f t="shared" si="8"/>
        <v>1476.9399999999996</v>
      </c>
      <c r="F273" s="57">
        <v>2261.16</v>
      </c>
      <c r="G273" s="52">
        <v>2912.38</v>
      </c>
      <c r="H273" s="29">
        <f t="shared" si="9"/>
        <v>5173.54</v>
      </c>
      <c r="I273" s="16" t="str">
        <f>VLOOKUP(B273,'FOLHA RESUMIDA'!C:D,2,0)</f>
        <v>JOSIMAR SILVA</v>
      </c>
    </row>
    <row r="274" spans="1:9">
      <c r="A274" s="50">
        <v>1</v>
      </c>
      <c r="B274" s="50">
        <v>2797</v>
      </c>
      <c r="C274" s="48" t="s">
        <v>232</v>
      </c>
      <c r="D274" s="52">
        <v>6236.69</v>
      </c>
      <c r="E274" s="57">
        <f t="shared" si="8"/>
        <v>6236.69</v>
      </c>
      <c r="F274" s="57" t="s">
        <v>725</v>
      </c>
      <c r="G274" s="52">
        <v>0</v>
      </c>
      <c r="H274" s="29">
        <f t="shared" si="9"/>
        <v>0</v>
      </c>
      <c r="I274" s="16" t="str">
        <f>VLOOKUP(B274,'FOLHA RESUMIDA'!C:D,2,0)</f>
        <v>JULIANA SILVA CEDRIM</v>
      </c>
    </row>
    <row r="275" spans="1:9">
      <c r="A275" s="50">
        <v>1</v>
      </c>
      <c r="B275" s="50">
        <v>2798</v>
      </c>
      <c r="C275" s="48" t="s">
        <v>233</v>
      </c>
      <c r="D275" s="52">
        <v>3608.28</v>
      </c>
      <c r="E275" s="57">
        <f t="shared" si="8"/>
        <v>1043.6500000000001</v>
      </c>
      <c r="F275" s="57">
        <v>1226.82</v>
      </c>
      <c r="G275" s="52">
        <v>1337.81</v>
      </c>
      <c r="H275" s="29">
        <f t="shared" si="9"/>
        <v>2564.63</v>
      </c>
      <c r="I275" s="16" t="str">
        <f>VLOOKUP(B275,'FOLHA RESUMIDA'!C:D,2,0)</f>
        <v>MARCO ANDRE ANTUNES CORREIA</v>
      </c>
    </row>
    <row r="276" spans="1:9">
      <c r="A276" s="50">
        <v>20</v>
      </c>
      <c r="B276" s="50">
        <v>2799</v>
      </c>
      <c r="C276" s="48" t="s">
        <v>451</v>
      </c>
      <c r="D276" s="52">
        <v>2329.91</v>
      </c>
      <c r="E276" s="57">
        <f t="shared" si="8"/>
        <v>475.02999999999975</v>
      </c>
      <c r="F276" s="57">
        <v>608.37</v>
      </c>
      <c r="G276" s="52">
        <v>1246.51</v>
      </c>
      <c r="H276" s="29">
        <f t="shared" si="9"/>
        <v>1854.88</v>
      </c>
      <c r="I276" s="16" t="str">
        <f>VLOOKUP(B276,'FOLHA RESUMIDA'!C:D,2,0)</f>
        <v>ALYSSON FABIO O FLORENCIO</v>
      </c>
    </row>
    <row r="277" spans="1:9">
      <c r="A277" s="50">
        <v>1</v>
      </c>
      <c r="B277" s="50">
        <v>2801</v>
      </c>
      <c r="C277" s="48" t="s">
        <v>234</v>
      </c>
      <c r="D277" s="52">
        <v>4652.4799999999996</v>
      </c>
      <c r="E277" s="57">
        <f t="shared" si="8"/>
        <v>3303.0799999999995</v>
      </c>
      <c r="F277" s="57">
        <v>1349.4</v>
      </c>
      <c r="G277" s="52">
        <v>0</v>
      </c>
      <c r="H277" s="29">
        <f t="shared" si="9"/>
        <v>1349.4</v>
      </c>
      <c r="I277" s="16" t="str">
        <f>VLOOKUP(B277,'FOLHA RESUMIDA'!C:D,2,0)</f>
        <v>VALERIA JALES DA SILVA</v>
      </c>
    </row>
    <row r="278" spans="1:9">
      <c r="A278" s="50">
        <v>1</v>
      </c>
      <c r="B278" s="50">
        <v>2806</v>
      </c>
      <c r="C278" s="48" t="s">
        <v>235</v>
      </c>
      <c r="D278" s="52">
        <v>3862.74</v>
      </c>
      <c r="E278" s="57">
        <f t="shared" si="8"/>
        <v>1760.62</v>
      </c>
      <c r="F278" s="57">
        <v>1313.33</v>
      </c>
      <c r="G278" s="52">
        <v>788.79</v>
      </c>
      <c r="H278" s="29">
        <f t="shared" si="9"/>
        <v>2102.12</v>
      </c>
      <c r="I278" s="16" t="str">
        <f>VLOOKUP(B278,'FOLHA RESUMIDA'!C:D,2,0)</f>
        <v>ANA APARECIDA DE ANDRADE LIMA</v>
      </c>
    </row>
    <row r="279" spans="1:9">
      <c r="A279" s="50">
        <v>16</v>
      </c>
      <c r="B279" s="50">
        <v>2808</v>
      </c>
      <c r="C279" s="48" t="s">
        <v>458</v>
      </c>
      <c r="D279" s="52">
        <v>1965.39</v>
      </c>
      <c r="E279" s="57">
        <f t="shared" si="8"/>
        <v>418.19000000000005</v>
      </c>
      <c r="F279" s="57">
        <v>576.33000000000004</v>
      </c>
      <c r="G279" s="52">
        <v>970.87</v>
      </c>
      <c r="H279" s="29">
        <f t="shared" si="9"/>
        <v>1547.2</v>
      </c>
      <c r="I279" s="16" t="str">
        <f>VLOOKUP(B279,'FOLHA RESUMIDA'!C:D,2,0)</f>
        <v>GABRIELA FERNANDA M  G  CEAN</v>
      </c>
    </row>
    <row r="280" spans="1:9">
      <c r="A280" s="50">
        <v>1</v>
      </c>
      <c r="B280" s="50">
        <v>2816</v>
      </c>
      <c r="C280" s="48" t="s">
        <v>236</v>
      </c>
      <c r="D280" s="52">
        <v>1887.18</v>
      </c>
      <c r="E280" s="57">
        <f t="shared" si="8"/>
        <v>685.3900000000001</v>
      </c>
      <c r="F280" s="57">
        <v>522.74</v>
      </c>
      <c r="G280" s="52">
        <v>679.05</v>
      </c>
      <c r="H280" s="29">
        <f t="shared" si="9"/>
        <v>1201.79</v>
      </c>
      <c r="I280" s="16" t="str">
        <f>VLOOKUP(B280,'FOLHA RESUMIDA'!C:D,2,0)</f>
        <v>MIRIAM DA SILVA FONSECA</v>
      </c>
    </row>
    <row r="281" spans="1:9">
      <c r="A281" s="50">
        <v>1</v>
      </c>
      <c r="B281" s="50">
        <v>2819</v>
      </c>
      <c r="C281" s="48" t="s">
        <v>237</v>
      </c>
      <c r="D281" s="52">
        <v>7353.83</v>
      </c>
      <c r="E281" s="57">
        <f t="shared" si="8"/>
        <v>2428.9300000000003</v>
      </c>
      <c r="F281" s="57">
        <v>2500.3000000000002</v>
      </c>
      <c r="G281" s="52">
        <v>2424.6</v>
      </c>
      <c r="H281" s="29">
        <f t="shared" si="9"/>
        <v>4924.8999999999996</v>
      </c>
      <c r="I281" s="16" t="str">
        <f>VLOOKUP(B281,'FOLHA RESUMIDA'!C:D,2,0)</f>
        <v>RAFAEL LEITAO DE A  G DA SILVA</v>
      </c>
    </row>
    <row r="282" spans="1:9">
      <c r="A282" s="50">
        <v>1</v>
      </c>
      <c r="B282" s="50">
        <v>2820</v>
      </c>
      <c r="C282" s="48" t="s">
        <v>238</v>
      </c>
      <c r="D282" s="52">
        <v>4736.09</v>
      </c>
      <c r="E282" s="57">
        <f t="shared" si="8"/>
        <v>1577.48</v>
      </c>
      <c r="F282" s="57">
        <v>1568.88</v>
      </c>
      <c r="G282" s="52">
        <v>1589.73</v>
      </c>
      <c r="H282" s="29">
        <f t="shared" si="9"/>
        <v>3158.61</v>
      </c>
      <c r="I282" s="16" t="str">
        <f>VLOOKUP(B282,'FOLHA RESUMIDA'!C:D,2,0)</f>
        <v>ROSIANE SANTOS BRITO</v>
      </c>
    </row>
    <row r="283" spans="1:9">
      <c r="A283" s="50">
        <v>25</v>
      </c>
      <c r="B283" s="50">
        <v>2821</v>
      </c>
      <c r="C283" s="48" t="s">
        <v>459</v>
      </c>
      <c r="D283" s="52">
        <v>3952.27</v>
      </c>
      <c r="E283" s="57">
        <f t="shared" si="8"/>
        <v>638.44000000000005</v>
      </c>
      <c r="F283" s="57">
        <v>1343.77</v>
      </c>
      <c r="G283" s="52">
        <v>1970.06</v>
      </c>
      <c r="H283" s="29">
        <f t="shared" si="9"/>
        <v>3313.83</v>
      </c>
      <c r="I283" s="16" t="str">
        <f>VLOOKUP(B283,'FOLHA RESUMIDA'!C:D,2,0)</f>
        <v>HERBET CANDEIA MAIA</v>
      </c>
    </row>
    <row r="284" spans="1:9">
      <c r="A284" s="50">
        <v>37</v>
      </c>
      <c r="B284" s="50">
        <v>2823</v>
      </c>
      <c r="C284" s="48" t="s">
        <v>442</v>
      </c>
      <c r="D284" s="52">
        <v>1614.36</v>
      </c>
      <c r="E284" s="57">
        <f t="shared" si="8"/>
        <v>759.32999999999993</v>
      </c>
      <c r="F284" s="57">
        <v>548.88</v>
      </c>
      <c r="G284" s="52">
        <v>306.14999999999998</v>
      </c>
      <c r="H284" s="29">
        <f t="shared" si="9"/>
        <v>855.03</v>
      </c>
      <c r="I284" s="16" t="str">
        <f>VLOOKUP(B284,'FOLHA RESUMIDA'!C:D,2,0)</f>
        <v>ADRIANA MARIA DA SILVA</v>
      </c>
    </row>
    <row r="285" spans="1:9">
      <c r="A285" s="50">
        <v>37</v>
      </c>
      <c r="B285" s="50">
        <v>2827</v>
      </c>
      <c r="C285" s="48" t="s">
        <v>469</v>
      </c>
      <c r="D285" s="52">
        <v>1789.31</v>
      </c>
      <c r="E285" s="57">
        <f t="shared" si="8"/>
        <v>608.40000000000009</v>
      </c>
      <c r="F285" s="57">
        <v>608.37</v>
      </c>
      <c r="G285" s="52">
        <v>572.54</v>
      </c>
      <c r="H285" s="29">
        <f t="shared" si="9"/>
        <v>1180.9099999999999</v>
      </c>
      <c r="I285" s="16" t="str">
        <f>VLOOKUP(B285,'FOLHA RESUMIDA'!C:D,2,0)</f>
        <v>FABIO BARBOSA S  DE LIMA</v>
      </c>
    </row>
    <row r="286" spans="1:9">
      <c r="A286" s="50">
        <v>1</v>
      </c>
      <c r="B286" s="50">
        <v>2831</v>
      </c>
      <c r="C286" s="48" t="s">
        <v>239</v>
      </c>
      <c r="D286" s="52">
        <v>5074.2</v>
      </c>
      <c r="E286" s="57">
        <f t="shared" si="8"/>
        <v>1334.1299999999997</v>
      </c>
      <c r="F286" s="57">
        <v>1758.42</v>
      </c>
      <c r="G286" s="52">
        <v>1981.65</v>
      </c>
      <c r="H286" s="29">
        <f t="shared" si="9"/>
        <v>3740.07</v>
      </c>
      <c r="I286" s="16" t="str">
        <f>VLOOKUP(B286,'FOLHA RESUMIDA'!C:D,2,0)</f>
        <v>AMANDA BEZERRA MASCARENHAS</v>
      </c>
    </row>
    <row r="287" spans="1:9">
      <c r="A287" s="50">
        <v>1</v>
      </c>
      <c r="B287" s="50">
        <v>2833</v>
      </c>
      <c r="C287" s="48" t="s">
        <v>240</v>
      </c>
      <c r="D287" s="52">
        <v>6783.5</v>
      </c>
      <c r="E287" s="57">
        <f t="shared" si="8"/>
        <v>5305.18</v>
      </c>
      <c r="F287" s="57" t="s">
        <v>725</v>
      </c>
      <c r="G287" s="52">
        <v>1478.32</v>
      </c>
      <c r="H287" s="29">
        <f t="shared" si="9"/>
        <v>1478.32</v>
      </c>
      <c r="I287" s="16" t="str">
        <f>VLOOKUP(B287,'FOLHA RESUMIDA'!C:D,2,0)</f>
        <v>JAMESSON AMANCIO DA ROCHA</v>
      </c>
    </row>
    <row r="288" spans="1:9">
      <c r="A288" s="50">
        <v>1</v>
      </c>
      <c r="B288" s="50">
        <v>2834</v>
      </c>
      <c r="C288" s="48" t="s">
        <v>241</v>
      </c>
      <c r="D288" s="52">
        <v>2593.61</v>
      </c>
      <c r="E288" s="57">
        <f t="shared" si="8"/>
        <v>563.60000000000036</v>
      </c>
      <c r="F288" s="57">
        <v>789.93</v>
      </c>
      <c r="G288" s="52">
        <v>1240.08</v>
      </c>
      <c r="H288" s="29">
        <f t="shared" si="9"/>
        <v>2030.0099999999998</v>
      </c>
      <c r="I288" s="16" t="str">
        <f>VLOOKUP(B288,'FOLHA RESUMIDA'!C:D,2,0)</f>
        <v>LUIZ F  DE LIMA CAVALCANTI</v>
      </c>
    </row>
    <row r="289" spans="1:9">
      <c r="A289" s="50">
        <v>1</v>
      </c>
      <c r="B289" s="50">
        <v>2835</v>
      </c>
      <c r="C289" s="48" t="s">
        <v>486</v>
      </c>
      <c r="D289" s="52">
        <v>1614.36</v>
      </c>
      <c r="E289" s="57">
        <f t="shared" si="8"/>
        <v>474.24999999999977</v>
      </c>
      <c r="F289" s="57">
        <v>548.88</v>
      </c>
      <c r="G289" s="52">
        <v>591.23</v>
      </c>
      <c r="H289" s="29">
        <f t="shared" si="9"/>
        <v>1140.1100000000001</v>
      </c>
      <c r="I289" s="16" t="str">
        <f>VLOOKUP(B289,'FOLHA RESUMIDA'!C:D,2,0)</f>
        <v>JOSE MARCELO DE FRANCA MATOS</v>
      </c>
    </row>
    <row r="290" spans="1:9">
      <c r="A290" s="50">
        <v>50</v>
      </c>
      <c r="B290" s="50">
        <v>2836</v>
      </c>
      <c r="C290" s="48" t="s">
        <v>480</v>
      </c>
      <c r="D290" s="52">
        <v>2195.96</v>
      </c>
      <c r="E290" s="57">
        <f t="shared" si="8"/>
        <v>839.36999999999989</v>
      </c>
      <c r="F290" s="57">
        <v>1130.48</v>
      </c>
      <c r="G290" s="52">
        <v>226.11</v>
      </c>
      <c r="H290" s="29">
        <f t="shared" si="9"/>
        <v>1356.5900000000001</v>
      </c>
      <c r="I290" s="16" t="str">
        <f>VLOOKUP(B290,'FOLHA RESUMIDA'!C:D,2,0)</f>
        <v>MONALISA MARIA LEANDRO RIBEIRO</v>
      </c>
    </row>
    <row r="291" spans="1:9">
      <c r="A291" s="50">
        <v>1</v>
      </c>
      <c r="B291" s="50">
        <v>2837</v>
      </c>
      <c r="C291" s="48" t="s">
        <v>242</v>
      </c>
      <c r="D291" s="52">
        <v>1948.25</v>
      </c>
      <c r="E291" s="57">
        <f t="shared" si="8"/>
        <v>1399.37</v>
      </c>
      <c r="F291" s="57">
        <v>548.88</v>
      </c>
      <c r="G291" s="52">
        <v>0</v>
      </c>
      <c r="H291" s="29">
        <f t="shared" si="9"/>
        <v>548.88</v>
      </c>
      <c r="I291" s="16" t="str">
        <f>VLOOKUP(B291,'FOLHA RESUMIDA'!C:D,2,0)</f>
        <v>BEZALIEL ROSA DOS S JUNIOR</v>
      </c>
    </row>
    <row r="292" spans="1:9">
      <c r="A292" s="50">
        <v>16</v>
      </c>
      <c r="B292" s="50">
        <v>2838</v>
      </c>
      <c r="C292" s="48" t="s">
        <v>446</v>
      </c>
      <c r="D292" s="52">
        <v>1789.31</v>
      </c>
      <c r="E292" s="57">
        <f t="shared" si="8"/>
        <v>929.32999999999993</v>
      </c>
      <c r="F292" s="57">
        <v>608.37</v>
      </c>
      <c r="G292" s="52">
        <v>251.61</v>
      </c>
      <c r="H292" s="29">
        <f t="shared" si="9"/>
        <v>859.98</v>
      </c>
      <c r="I292" s="16" t="str">
        <f>VLOOKUP(B292,'FOLHA RESUMIDA'!C:D,2,0)</f>
        <v>CAIO CEZAR F  E  DO NASCIMENTO</v>
      </c>
    </row>
    <row r="293" spans="1:9">
      <c r="A293" s="50">
        <v>1</v>
      </c>
      <c r="B293" s="50">
        <v>2839</v>
      </c>
      <c r="C293" s="48" t="s">
        <v>243</v>
      </c>
      <c r="D293" s="52">
        <v>3862.74</v>
      </c>
      <c r="E293" s="57">
        <f t="shared" si="8"/>
        <v>560.96</v>
      </c>
      <c r="F293" s="57">
        <v>1313.33</v>
      </c>
      <c r="G293" s="52">
        <v>1988.45</v>
      </c>
      <c r="H293" s="29">
        <f t="shared" si="9"/>
        <v>3301.7799999999997</v>
      </c>
      <c r="I293" s="16" t="str">
        <f>VLOOKUP(B293,'FOLHA RESUMIDA'!C:D,2,0)</f>
        <v>ANGELINA MEDEIROS VERONESE</v>
      </c>
    </row>
    <row r="294" spans="1:9">
      <c r="A294" s="50">
        <v>1</v>
      </c>
      <c r="B294" s="50">
        <v>2849</v>
      </c>
      <c r="C294" s="48" t="s">
        <v>244</v>
      </c>
      <c r="D294" s="52">
        <v>1151.27</v>
      </c>
      <c r="E294" s="57">
        <f t="shared" si="8"/>
        <v>198.21000000000004</v>
      </c>
      <c r="F294" s="57">
        <v>373.07</v>
      </c>
      <c r="G294" s="52">
        <v>579.99</v>
      </c>
      <c r="H294" s="29">
        <f t="shared" si="9"/>
        <v>953.06</v>
      </c>
      <c r="I294" s="16" t="str">
        <f>VLOOKUP(B294,'FOLHA RESUMIDA'!C:D,2,0)</f>
        <v>JULIANA CESAR MARTINS DE LIMA</v>
      </c>
    </row>
    <row r="295" spans="1:9">
      <c r="A295" s="50">
        <v>1</v>
      </c>
      <c r="B295" s="50">
        <v>2850</v>
      </c>
      <c r="C295" s="48" t="s">
        <v>245</v>
      </c>
      <c r="D295" s="52">
        <v>1100</v>
      </c>
      <c r="E295" s="57">
        <f t="shared" si="8"/>
        <v>571.70000000000005</v>
      </c>
      <c r="F295" s="57">
        <v>373.07</v>
      </c>
      <c r="G295" s="52">
        <v>155.22999999999999</v>
      </c>
      <c r="H295" s="29">
        <f t="shared" si="9"/>
        <v>528.29999999999995</v>
      </c>
      <c r="I295" s="16" t="str">
        <f>VLOOKUP(B295,'FOLHA RESUMIDA'!C:D,2,0)</f>
        <v>JAMERSON A  RAFAEL DE LIMA</v>
      </c>
    </row>
    <row r="296" spans="1:9">
      <c r="A296" s="50">
        <v>1</v>
      </c>
      <c r="B296" s="50">
        <v>2853</v>
      </c>
      <c r="C296" s="48" t="s">
        <v>246</v>
      </c>
      <c r="D296" s="52">
        <v>1582.56</v>
      </c>
      <c r="E296" s="57">
        <f t="shared" si="8"/>
        <v>297.79999999999995</v>
      </c>
      <c r="F296" s="57">
        <v>411.3</v>
      </c>
      <c r="G296" s="52">
        <v>873.46</v>
      </c>
      <c r="H296" s="29">
        <f t="shared" si="9"/>
        <v>1284.76</v>
      </c>
      <c r="I296" s="16" t="str">
        <f>VLOOKUP(B296,'FOLHA RESUMIDA'!C:D,2,0)</f>
        <v>ALCILEIDE MONTE DA SILVA LIMA</v>
      </c>
    </row>
    <row r="297" spans="1:9">
      <c r="A297" s="50">
        <v>1</v>
      </c>
      <c r="B297" s="50">
        <v>2854</v>
      </c>
      <c r="C297" s="48" t="s">
        <v>247</v>
      </c>
      <c r="D297" s="52">
        <v>1339.27</v>
      </c>
      <c r="E297" s="57">
        <f t="shared" si="8"/>
        <v>762.7</v>
      </c>
      <c r="F297" s="57">
        <v>373.07</v>
      </c>
      <c r="G297" s="52">
        <v>203.5</v>
      </c>
      <c r="H297" s="29">
        <f t="shared" si="9"/>
        <v>576.56999999999994</v>
      </c>
      <c r="I297" s="16" t="str">
        <f>VLOOKUP(B297,'FOLHA RESUMIDA'!C:D,2,0)</f>
        <v>ANDRE RICARDO CAMARA TORRES</v>
      </c>
    </row>
    <row r="298" spans="1:9">
      <c r="A298" s="50">
        <v>1</v>
      </c>
      <c r="B298" s="50">
        <v>2856</v>
      </c>
      <c r="C298" s="48" t="s">
        <v>248</v>
      </c>
      <c r="D298" s="52">
        <v>2195.7199999999998</v>
      </c>
      <c r="E298" s="57">
        <f t="shared" si="8"/>
        <v>671.37999999999965</v>
      </c>
      <c r="F298" s="57">
        <v>1180.99</v>
      </c>
      <c r="G298" s="52">
        <v>343.35</v>
      </c>
      <c r="H298" s="29">
        <f t="shared" si="9"/>
        <v>1524.3400000000001</v>
      </c>
      <c r="I298" s="16" t="str">
        <f>VLOOKUP(B298,'FOLHA RESUMIDA'!C:D,2,0)</f>
        <v>ALEXSANDRA DA SILVA M  CABRAL</v>
      </c>
    </row>
    <row r="299" spans="1:9">
      <c r="A299" s="50">
        <v>1</v>
      </c>
      <c r="B299" s="50">
        <v>2857</v>
      </c>
      <c r="C299" s="48" t="s">
        <v>249</v>
      </c>
      <c r="D299" s="52">
        <v>1614.37</v>
      </c>
      <c r="E299" s="57">
        <f t="shared" si="8"/>
        <v>240.90999999999985</v>
      </c>
      <c r="F299" s="57">
        <v>548.89</v>
      </c>
      <c r="G299" s="52">
        <v>824.57</v>
      </c>
      <c r="H299" s="29">
        <f t="shared" si="9"/>
        <v>1373.46</v>
      </c>
      <c r="I299" s="16" t="str">
        <f>VLOOKUP(B299,'FOLHA RESUMIDA'!C:D,2,0)</f>
        <v>CAROLINE ALVES LEAL</v>
      </c>
    </row>
    <row r="300" spans="1:9">
      <c r="A300" s="50">
        <v>1</v>
      </c>
      <c r="B300" s="50">
        <v>2860</v>
      </c>
      <c r="C300" s="48" t="s">
        <v>250</v>
      </c>
      <c r="D300" s="52">
        <v>1151.27</v>
      </c>
      <c r="E300" s="57">
        <f t="shared" si="8"/>
        <v>923.74</v>
      </c>
      <c r="F300" s="57">
        <v>109.73</v>
      </c>
      <c r="G300" s="52">
        <v>117.8</v>
      </c>
      <c r="H300" s="29">
        <f t="shared" si="9"/>
        <v>227.53</v>
      </c>
      <c r="I300" s="16" t="str">
        <f>VLOOKUP(B300,'FOLHA RESUMIDA'!C:D,2,0)</f>
        <v>ADRIANA MAYO DE SOUZA E SILVA</v>
      </c>
    </row>
    <row r="301" spans="1:9">
      <c r="A301" s="50">
        <v>1</v>
      </c>
      <c r="B301" s="50">
        <v>2863</v>
      </c>
      <c r="C301" s="48" t="s">
        <v>251</v>
      </c>
      <c r="D301" s="52">
        <v>1151.27</v>
      </c>
      <c r="E301" s="57">
        <f t="shared" si="8"/>
        <v>930.29</v>
      </c>
      <c r="F301" s="57">
        <v>175.56</v>
      </c>
      <c r="G301" s="52">
        <v>45.42</v>
      </c>
      <c r="H301" s="29">
        <f t="shared" si="9"/>
        <v>220.98000000000002</v>
      </c>
      <c r="I301" s="16" t="str">
        <f>VLOOKUP(B301,'FOLHA RESUMIDA'!C:D,2,0)</f>
        <v>CINTIA ROBERTA DE SOUZA</v>
      </c>
    </row>
    <row r="302" spans="1:9">
      <c r="A302" s="50">
        <v>1</v>
      </c>
      <c r="B302" s="50">
        <v>2864</v>
      </c>
      <c r="C302" s="48" t="s">
        <v>252</v>
      </c>
      <c r="D302" s="52">
        <v>1979.15</v>
      </c>
      <c r="E302" s="57">
        <f t="shared" si="8"/>
        <v>922.34000000000015</v>
      </c>
      <c r="F302" s="57">
        <v>672.91</v>
      </c>
      <c r="G302" s="52">
        <v>383.9</v>
      </c>
      <c r="H302" s="29">
        <f t="shared" si="9"/>
        <v>1056.81</v>
      </c>
      <c r="I302" s="16" t="str">
        <f>VLOOKUP(B302,'FOLHA RESUMIDA'!C:D,2,0)</f>
        <v>DULCE HELENA PEREIRA</v>
      </c>
    </row>
    <row r="303" spans="1:9">
      <c r="A303" s="50">
        <v>1</v>
      </c>
      <c r="B303" s="50">
        <v>2866</v>
      </c>
      <c r="C303" s="48" t="s">
        <v>253</v>
      </c>
      <c r="D303" s="52">
        <v>2030.5</v>
      </c>
      <c r="E303" s="57">
        <f t="shared" si="8"/>
        <v>410.63999999999987</v>
      </c>
      <c r="F303" s="57">
        <v>689.44</v>
      </c>
      <c r="G303" s="52">
        <v>930.42</v>
      </c>
      <c r="H303" s="29">
        <f t="shared" si="9"/>
        <v>1619.8600000000001</v>
      </c>
      <c r="I303" s="16" t="str">
        <f>VLOOKUP(B303,'FOLHA RESUMIDA'!C:D,2,0)</f>
        <v>LUCICLEIDE M  DE A  CAMPOS</v>
      </c>
    </row>
    <row r="304" spans="1:9">
      <c r="A304" s="50">
        <v>1</v>
      </c>
      <c r="B304" s="50">
        <v>2867</v>
      </c>
      <c r="C304" s="48" t="s">
        <v>254</v>
      </c>
      <c r="D304" s="52">
        <v>1209.71</v>
      </c>
      <c r="E304" s="57">
        <f t="shared" si="8"/>
        <v>366.28999999999996</v>
      </c>
      <c r="F304" s="57">
        <v>411.3</v>
      </c>
      <c r="G304" s="52">
        <v>432.12</v>
      </c>
      <c r="H304" s="29">
        <f t="shared" si="9"/>
        <v>843.42000000000007</v>
      </c>
      <c r="I304" s="16" t="str">
        <f>VLOOKUP(B304,'FOLHA RESUMIDA'!C:D,2,0)</f>
        <v>MARIA CONCEICAO D DO AMARAL</v>
      </c>
    </row>
    <row r="305" spans="1:9">
      <c r="A305" s="50">
        <v>1</v>
      </c>
      <c r="B305" s="50">
        <v>2869</v>
      </c>
      <c r="C305" s="48" t="s">
        <v>255</v>
      </c>
      <c r="D305" s="52">
        <v>1100</v>
      </c>
      <c r="E305" s="57">
        <f t="shared" si="8"/>
        <v>306.90000000000009</v>
      </c>
      <c r="F305" s="57">
        <v>373.07</v>
      </c>
      <c r="G305" s="52">
        <v>420.03</v>
      </c>
      <c r="H305" s="29">
        <f t="shared" si="9"/>
        <v>793.09999999999991</v>
      </c>
      <c r="I305" s="16" t="str">
        <f>VLOOKUP(B305,'FOLHA RESUMIDA'!C:D,2,0)</f>
        <v>RICARDO J FERNANDES DA CUNHA</v>
      </c>
    </row>
    <row r="306" spans="1:9">
      <c r="A306" s="50">
        <v>1</v>
      </c>
      <c r="B306" s="50">
        <v>2870</v>
      </c>
      <c r="C306" s="48" t="s">
        <v>256</v>
      </c>
      <c r="D306" s="52">
        <v>1209.73</v>
      </c>
      <c r="E306" s="57">
        <f t="shared" si="8"/>
        <v>431.81999999999994</v>
      </c>
      <c r="F306" s="57">
        <v>411.31</v>
      </c>
      <c r="G306" s="52">
        <v>366.6</v>
      </c>
      <c r="H306" s="29">
        <f t="shared" si="9"/>
        <v>777.91000000000008</v>
      </c>
      <c r="I306" s="16" t="str">
        <f>VLOOKUP(B306,'FOLHA RESUMIDA'!C:D,2,0)</f>
        <v>SUZANA VALERIA PINHEIRO</v>
      </c>
    </row>
    <row r="307" spans="1:9">
      <c r="A307" s="50">
        <v>1</v>
      </c>
      <c r="B307" s="50">
        <v>2871</v>
      </c>
      <c r="C307" s="48" t="s">
        <v>257</v>
      </c>
      <c r="D307" s="52">
        <v>1531.29</v>
      </c>
      <c r="E307" s="57">
        <f t="shared" si="8"/>
        <v>606.46</v>
      </c>
      <c r="F307" s="57">
        <v>411.3</v>
      </c>
      <c r="G307" s="52">
        <v>513.53</v>
      </c>
      <c r="H307" s="29">
        <f t="shared" si="9"/>
        <v>924.82999999999993</v>
      </c>
      <c r="I307" s="16" t="str">
        <f>VLOOKUP(B307,'FOLHA RESUMIDA'!C:D,2,0)</f>
        <v>SUZELY ARANTES DA S MELO</v>
      </c>
    </row>
    <row r="308" spans="1:9">
      <c r="A308" s="50">
        <v>16</v>
      </c>
      <c r="B308" s="50">
        <v>2873</v>
      </c>
      <c r="C308" s="48" t="s">
        <v>447</v>
      </c>
      <c r="D308" s="52">
        <v>3952.26</v>
      </c>
      <c r="E308" s="57">
        <f t="shared" si="8"/>
        <v>881.61000000000013</v>
      </c>
      <c r="F308" s="57">
        <v>1343.77</v>
      </c>
      <c r="G308" s="52">
        <v>1726.88</v>
      </c>
      <c r="H308" s="29">
        <f t="shared" si="9"/>
        <v>3070.65</v>
      </c>
      <c r="I308" s="16" t="str">
        <f>VLOOKUP(B308,'FOLHA RESUMIDA'!C:D,2,0)</f>
        <v>AURELIA RODRIGUES TORREIRO</v>
      </c>
    </row>
    <row r="309" spans="1:9">
      <c r="A309" s="50">
        <v>25</v>
      </c>
      <c r="B309" s="50">
        <v>2878</v>
      </c>
      <c r="C309" s="48" t="s">
        <v>460</v>
      </c>
      <c r="D309" s="52">
        <v>1789.31</v>
      </c>
      <c r="E309" s="57">
        <f t="shared" si="8"/>
        <v>750.39999999999986</v>
      </c>
      <c r="F309" s="57">
        <v>608.37</v>
      </c>
      <c r="G309" s="52">
        <v>430.54</v>
      </c>
      <c r="H309" s="29">
        <f t="shared" si="9"/>
        <v>1038.9100000000001</v>
      </c>
      <c r="I309" s="16" t="str">
        <f>VLOOKUP(B309,'FOLHA RESUMIDA'!C:D,2,0)</f>
        <v>JAMSON ALESSANDRO DA SILVA</v>
      </c>
    </row>
    <row r="310" spans="1:9">
      <c r="A310" s="50">
        <v>1</v>
      </c>
      <c r="B310" s="50">
        <v>2882</v>
      </c>
      <c r="C310" s="48" t="s">
        <v>258</v>
      </c>
      <c r="D310" s="52">
        <v>1582.55</v>
      </c>
      <c r="E310" s="57">
        <f t="shared" si="8"/>
        <v>640.72</v>
      </c>
      <c r="F310" s="57">
        <v>411.3</v>
      </c>
      <c r="G310" s="52">
        <v>530.53</v>
      </c>
      <c r="H310" s="29">
        <f t="shared" si="9"/>
        <v>941.82999999999993</v>
      </c>
      <c r="I310" s="16" t="str">
        <f>VLOOKUP(B310,'FOLHA RESUMIDA'!C:D,2,0)</f>
        <v>CINTIA GOMES DA SILVA</v>
      </c>
    </row>
    <row r="311" spans="1:9">
      <c r="A311" s="50">
        <v>1</v>
      </c>
      <c r="B311" s="50">
        <v>2887</v>
      </c>
      <c r="C311" s="48" t="s">
        <v>259</v>
      </c>
      <c r="D311" s="52">
        <v>1614.37</v>
      </c>
      <c r="E311" s="57">
        <f t="shared" si="8"/>
        <v>336.42999999999984</v>
      </c>
      <c r="F311" s="57">
        <v>548.89</v>
      </c>
      <c r="G311" s="52">
        <v>729.05</v>
      </c>
      <c r="H311" s="29">
        <f t="shared" si="9"/>
        <v>1277.94</v>
      </c>
      <c r="I311" s="16" t="str">
        <f>VLOOKUP(B311,'FOLHA RESUMIDA'!C:D,2,0)</f>
        <v>MARIA EUZENI DA SILVA GARCEZ</v>
      </c>
    </row>
    <row r="312" spans="1:9">
      <c r="A312" s="50">
        <v>1</v>
      </c>
      <c r="B312" s="50">
        <v>2889</v>
      </c>
      <c r="C312" s="48" t="s">
        <v>260</v>
      </c>
      <c r="D312" s="52">
        <v>3864.15</v>
      </c>
      <c r="E312" s="57">
        <f t="shared" si="8"/>
        <v>3041.04</v>
      </c>
      <c r="F312" s="57" t="s">
        <v>725</v>
      </c>
      <c r="G312" s="52">
        <v>823.11</v>
      </c>
      <c r="H312" s="29">
        <f t="shared" si="9"/>
        <v>823.11</v>
      </c>
      <c r="I312" s="16" t="str">
        <f>VLOOKUP(B312,'FOLHA RESUMIDA'!C:D,2,0)</f>
        <v>EJANE FERREIRA TEXEIRA</v>
      </c>
    </row>
    <row r="313" spans="1:9">
      <c r="A313" s="50">
        <v>1</v>
      </c>
      <c r="B313" s="50">
        <v>2890</v>
      </c>
      <c r="C313" s="48" t="s">
        <v>261</v>
      </c>
      <c r="D313" s="52">
        <v>1100</v>
      </c>
      <c r="E313" s="57">
        <f t="shared" si="8"/>
        <v>260.94000000000005</v>
      </c>
      <c r="F313" s="57">
        <v>373.07</v>
      </c>
      <c r="G313" s="52">
        <v>465.99</v>
      </c>
      <c r="H313" s="29">
        <f t="shared" si="9"/>
        <v>839.06</v>
      </c>
      <c r="I313" s="16" t="str">
        <f>VLOOKUP(B313,'FOLHA RESUMIDA'!C:D,2,0)</f>
        <v>CLELIO FIRMINO SILVA</v>
      </c>
    </row>
    <row r="314" spans="1:9">
      <c r="A314" s="50">
        <v>1</v>
      </c>
      <c r="B314" s="50">
        <v>2891</v>
      </c>
      <c r="C314" s="48" t="s">
        <v>262</v>
      </c>
      <c r="D314" s="52">
        <v>1371.57</v>
      </c>
      <c r="E314" s="57">
        <f t="shared" si="8"/>
        <v>667.71999999999991</v>
      </c>
      <c r="F314" s="57">
        <v>391.72</v>
      </c>
      <c r="G314" s="52">
        <v>312.13</v>
      </c>
      <c r="H314" s="29">
        <f t="shared" si="9"/>
        <v>703.85</v>
      </c>
      <c r="I314" s="16" t="str">
        <f>VLOOKUP(B314,'FOLHA RESUMIDA'!C:D,2,0)</f>
        <v>ERICK MEDEIROS</v>
      </c>
    </row>
    <row r="315" spans="1:9">
      <c r="A315" s="50">
        <v>1</v>
      </c>
      <c r="B315" s="50">
        <v>2894</v>
      </c>
      <c r="C315" s="48" t="s">
        <v>263</v>
      </c>
      <c r="D315" s="52">
        <v>1319.51</v>
      </c>
      <c r="E315" s="57">
        <f t="shared" si="8"/>
        <v>929.54</v>
      </c>
      <c r="F315" s="57">
        <v>205.65</v>
      </c>
      <c r="G315" s="52">
        <v>184.32</v>
      </c>
      <c r="H315" s="29">
        <f t="shared" si="9"/>
        <v>389.97</v>
      </c>
      <c r="I315" s="16" t="str">
        <f>VLOOKUP(B315,'FOLHA RESUMIDA'!C:D,2,0)</f>
        <v>JOELNA DINIZ PEREIRA DE SOUSA</v>
      </c>
    </row>
    <row r="316" spans="1:9">
      <c r="A316" s="50">
        <v>1</v>
      </c>
      <c r="B316" s="50">
        <v>2895</v>
      </c>
      <c r="C316" s="48" t="s">
        <v>264</v>
      </c>
      <c r="D316" s="52">
        <v>1100</v>
      </c>
      <c r="E316" s="57">
        <f t="shared" si="8"/>
        <v>275.36</v>
      </c>
      <c r="F316" s="57">
        <v>373.07</v>
      </c>
      <c r="G316" s="52">
        <v>451.57</v>
      </c>
      <c r="H316" s="29">
        <f t="shared" si="9"/>
        <v>824.64</v>
      </c>
      <c r="I316" s="16" t="str">
        <f>VLOOKUP(B316,'FOLHA RESUMIDA'!C:D,2,0)</f>
        <v>KLEBER DE OLIVEIRA GALDINO</v>
      </c>
    </row>
    <row r="317" spans="1:9">
      <c r="A317" s="50">
        <v>47</v>
      </c>
      <c r="B317" s="50">
        <v>2904</v>
      </c>
      <c r="C317" s="48" t="s">
        <v>475</v>
      </c>
      <c r="D317" s="52">
        <v>1614.37</v>
      </c>
      <c r="E317" s="57">
        <f t="shared" si="8"/>
        <v>317.44000000000005</v>
      </c>
      <c r="F317" s="57">
        <v>548.89</v>
      </c>
      <c r="G317" s="52">
        <v>748.04</v>
      </c>
      <c r="H317" s="29">
        <f t="shared" si="9"/>
        <v>1296.9299999999998</v>
      </c>
      <c r="I317" s="16" t="str">
        <f>VLOOKUP(B317,'FOLHA RESUMIDA'!C:D,2,0)</f>
        <v>ANTONIO S ALVES DE O JUNIOR</v>
      </c>
    </row>
    <row r="318" spans="1:9">
      <c r="A318" s="50">
        <v>14</v>
      </c>
      <c r="B318" s="50">
        <v>2906</v>
      </c>
      <c r="C318" s="48" t="s">
        <v>443</v>
      </c>
      <c r="D318" s="52">
        <v>4222.5600000000004</v>
      </c>
      <c r="E318" s="57">
        <f t="shared" si="8"/>
        <v>1263.1000000000004</v>
      </c>
      <c r="F318" s="57">
        <v>1343.77</v>
      </c>
      <c r="G318" s="52">
        <v>1615.69</v>
      </c>
      <c r="H318" s="29">
        <f t="shared" si="9"/>
        <v>2959.46</v>
      </c>
      <c r="I318" s="16" t="str">
        <f>VLOOKUP(B318,'FOLHA RESUMIDA'!C:D,2,0)</f>
        <v>ARTHUR A SANTOS WANDERLEY</v>
      </c>
    </row>
    <row r="319" spans="1:9">
      <c r="A319" s="50">
        <v>1</v>
      </c>
      <c r="B319" s="50">
        <v>2907</v>
      </c>
      <c r="C319" s="48" t="s">
        <v>265</v>
      </c>
      <c r="D319" s="52">
        <v>3743.2</v>
      </c>
      <c r="E319" s="57">
        <f t="shared" si="8"/>
        <v>3743.2</v>
      </c>
      <c r="F319" s="57" t="s">
        <v>725</v>
      </c>
      <c r="G319" s="52">
        <v>0</v>
      </c>
      <c r="H319" s="29">
        <f t="shared" si="9"/>
        <v>0</v>
      </c>
      <c r="I319" s="16" t="str">
        <f>VLOOKUP(B319,'FOLHA RESUMIDA'!C:D,2,0)</f>
        <v>JOELINE LIMA DO NASCIMENTO</v>
      </c>
    </row>
    <row r="320" spans="1:9">
      <c r="A320" s="50">
        <v>1</v>
      </c>
      <c r="B320" s="50">
        <v>2909</v>
      </c>
      <c r="C320" s="48" t="s">
        <v>266</v>
      </c>
      <c r="D320" s="52">
        <v>2627.15</v>
      </c>
      <c r="E320" s="57">
        <f t="shared" si="8"/>
        <v>321.34999999999991</v>
      </c>
      <c r="F320" s="57">
        <v>548.89</v>
      </c>
      <c r="G320" s="52">
        <v>1756.91</v>
      </c>
      <c r="H320" s="29">
        <f t="shared" si="9"/>
        <v>2305.8000000000002</v>
      </c>
      <c r="I320" s="16" t="str">
        <f>VLOOKUP(B320,'FOLHA RESUMIDA'!C:D,2,0)</f>
        <v>ROBSON CARNEIRO DA SILVA</v>
      </c>
    </row>
    <row r="321" spans="1:9">
      <c r="A321" s="50">
        <v>1</v>
      </c>
      <c r="B321" s="50">
        <v>2910</v>
      </c>
      <c r="C321" s="48" t="s">
        <v>267</v>
      </c>
      <c r="D321" s="52">
        <v>7704.86</v>
      </c>
      <c r="E321" s="57">
        <f t="shared" si="8"/>
        <v>1839.29</v>
      </c>
      <c r="F321" s="57">
        <v>2527.75</v>
      </c>
      <c r="G321" s="52">
        <v>3337.82</v>
      </c>
      <c r="H321" s="29">
        <f t="shared" si="9"/>
        <v>5865.57</v>
      </c>
      <c r="I321" s="16" t="str">
        <f>VLOOKUP(B321,'FOLHA RESUMIDA'!C:D,2,0)</f>
        <v>JOSE VITAL DUARTE JUNIOR</v>
      </c>
    </row>
    <row r="322" spans="1:9">
      <c r="A322" s="50">
        <v>1</v>
      </c>
      <c r="B322" s="50">
        <v>2911</v>
      </c>
      <c r="C322" s="48" t="s">
        <v>268</v>
      </c>
      <c r="D322" s="52">
        <v>530.95000000000005</v>
      </c>
      <c r="E322" s="57">
        <f t="shared" si="8"/>
        <v>530.95000000000005</v>
      </c>
      <c r="F322" s="57" t="s">
        <v>725</v>
      </c>
      <c r="G322" s="52">
        <v>0</v>
      </c>
      <c r="H322" s="29">
        <f t="shared" si="9"/>
        <v>0</v>
      </c>
      <c r="I322" s="16" t="str">
        <f>VLOOKUP(B322,'FOLHA RESUMIDA'!C:D,2,0)</f>
        <v>ALDJANE MARIA DOS SANTOS</v>
      </c>
    </row>
    <row r="323" spans="1:9">
      <c r="A323" s="50">
        <v>1</v>
      </c>
      <c r="B323" s="50">
        <v>2913</v>
      </c>
      <c r="C323" s="48" t="s">
        <v>269</v>
      </c>
      <c r="D323" s="52">
        <v>1321.82</v>
      </c>
      <c r="E323" s="57">
        <f t="shared" si="8"/>
        <v>262.6099999999999</v>
      </c>
      <c r="F323" s="57">
        <v>411.3</v>
      </c>
      <c r="G323" s="52">
        <v>647.91</v>
      </c>
      <c r="H323" s="29">
        <f t="shared" si="9"/>
        <v>1059.21</v>
      </c>
      <c r="I323" s="16" t="str">
        <f>VLOOKUP(B323,'FOLHA RESUMIDA'!C:D,2,0)</f>
        <v>CRISTIANE MARIA DA SILVA</v>
      </c>
    </row>
    <row r="324" spans="1:9">
      <c r="A324" s="50">
        <v>1</v>
      </c>
      <c r="B324" s="50">
        <v>2915</v>
      </c>
      <c r="C324" s="48" t="s">
        <v>270</v>
      </c>
      <c r="D324" s="52">
        <v>1493.21</v>
      </c>
      <c r="E324" s="57">
        <f t="shared" si="8"/>
        <v>410</v>
      </c>
      <c r="F324" s="57">
        <v>694.8</v>
      </c>
      <c r="G324" s="52">
        <v>388.41</v>
      </c>
      <c r="H324" s="29">
        <f t="shared" si="9"/>
        <v>1083.21</v>
      </c>
      <c r="I324" s="16" t="str">
        <f>VLOOKUP(B324,'FOLHA RESUMIDA'!C:D,2,0)</f>
        <v>HAMILTON LINO ALVES</v>
      </c>
    </row>
    <row r="325" spans="1:9">
      <c r="A325" s="50">
        <v>1</v>
      </c>
      <c r="B325" s="50">
        <v>2917</v>
      </c>
      <c r="C325" s="48" t="s">
        <v>271</v>
      </c>
      <c r="D325" s="52">
        <v>1321.47</v>
      </c>
      <c r="E325" s="57">
        <f t="shared" si="8"/>
        <v>500.6</v>
      </c>
      <c r="F325" s="57">
        <v>431.87</v>
      </c>
      <c r="G325" s="52">
        <v>389</v>
      </c>
      <c r="H325" s="29">
        <f t="shared" si="9"/>
        <v>820.87</v>
      </c>
      <c r="I325" s="16" t="str">
        <f>VLOOKUP(B325,'FOLHA RESUMIDA'!C:D,2,0)</f>
        <v>LUCICLEIDE PEREIRA DEODATO</v>
      </c>
    </row>
    <row r="326" spans="1:9">
      <c r="A326" s="50">
        <v>1</v>
      </c>
      <c r="B326" s="50">
        <v>2918</v>
      </c>
      <c r="C326" s="48" t="s">
        <v>272</v>
      </c>
      <c r="D326" s="52">
        <v>1100</v>
      </c>
      <c r="E326" s="57">
        <f t="shared" ref="E326:E389" si="10">D326-H326</f>
        <v>465.01</v>
      </c>
      <c r="F326" s="57">
        <v>373.07</v>
      </c>
      <c r="G326" s="52">
        <v>261.92</v>
      </c>
      <c r="H326" s="29">
        <f t="shared" ref="H326:H389" si="11">G326+F326</f>
        <v>634.99</v>
      </c>
      <c r="I326" s="16" t="str">
        <f>VLOOKUP(B326,'FOLHA RESUMIDA'!C:D,2,0)</f>
        <v>MARIA DAS NEVES DE BARROS</v>
      </c>
    </row>
    <row r="327" spans="1:9">
      <c r="A327" s="50">
        <v>1</v>
      </c>
      <c r="B327" s="50">
        <v>2921</v>
      </c>
      <c r="C327" s="48" t="s">
        <v>273</v>
      </c>
      <c r="D327" s="52">
        <v>1764.7</v>
      </c>
      <c r="E327" s="57">
        <f t="shared" si="10"/>
        <v>1752.6000000000001</v>
      </c>
      <c r="F327" s="57">
        <v>12.1</v>
      </c>
      <c r="G327" s="52">
        <v>0</v>
      </c>
      <c r="H327" s="29">
        <f t="shared" si="11"/>
        <v>12.1</v>
      </c>
      <c r="I327" s="16" t="str">
        <f>VLOOKUP(B327,'FOLHA RESUMIDA'!C:D,2,0)</f>
        <v>TIAGO MANOEL DE SOUSA LEITE</v>
      </c>
    </row>
    <row r="328" spans="1:9">
      <c r="A328" s="50">
        <v>1</v>
      </c>
      <c r="B328" s="50">
        <v>2922</v>
      </c>
      <c r="C328" s="48" t="s">
        <v>274</v>
      </c>
      <c r="D328" s="52">
        <v>1270.2</v>
      </c>
      <c r="E328" s="57">
        <f t="shared" si="10"/>
        <v>230.71000000000004</v>
      </c>
      <c r="F328" s="57">
        <v>431.87</v>
      </c>
      <c r="G328" s="52">
        <v>607.62</v>
      </c>
      <c r="H328" s="29">
        <f t="shared" si="11"/>
        <v>1039.49</v>
      </c>
      <c r="I328" s="16" t="str">
        <f>VLOOKUP(B328,'FOLHA RESUMIDA'!C:D,2,0)</f>
        <v>XENIA KELY VERISSIMO DINIZ</v>
      </c>
    </row>
    <row r="329" spans="1:9">
      <c r="A329" s="50">
        <v>1</v>
      </c>
      <c r="B329" s="50">
        <v>2924</v>
      </c>
      <c r="C329" s="48" t="s">
        <v>275</v>
      </c>
      <c r="D329" s="52">
        <v>1614.36</v>
      </c>
      <c r="E329" s="57">
        <f t="shared" si="10"/>
        <v>450.64999999999986</v>
      </c>
      <c r="F329" s="57">
        <v>548.88</v>
      </c>
      <c r="G329" s="52">
        <v>614.83000000000004</v>
      </c>
      <c r="H329" s="29">
        <f t="shared" si="11"/>
        <v>1163.71</v>
      </c>
      <c r="I329" s="16" t="str">
        <f>VLOOKUP(B329,'FOLHA RESUMIDA'!C:D,2,0)</f>
        <v>MARCO AURELIO DE ARAUJO</v>
      </c>
    </row>
    <row r="330" spans="1:9">
      <c r="A330" s="50">
        <v>1</v>
      </c>
      <c r="B330" s="50">
        <v>2926</v>
      </c>
      <c r="C330" s="48" t="s">
        <v>276</v>
      </c>
      <c r="D330" s="52">
        <v>1462.73</v>
      </c>
      <c r="E330" s="57">
        <f t="shared" si="10"/>
        <v>249.23000000000002</v>
      </c>
      <c r="F330" s="57">
        <v>453.48</v>
      </c>
      <c r="G330" s="52">
        <v>760.02</v>
      </c>
      <c r="H330" s="29">
        <f t="shared" si="11"/>
        <v>1213.5</v>
      </c>
      <c r="I330" s="16" t="str">
        <f>VLOOKUP(B330,'FOLHA RESUMIDA'!C:D,2,0)</f>
        <v>ANTONIO CARLOS DE LUNA MATOS</v>
      </c>
    </row>
    <row r="331" spans="1:9">
      <c r="A331" s="50">
        <v>1</v>
      </c>
      <c r="B331" s="50">
        <v>2927</v>
      </c>
      <c r="C331" s="48" t="s">
        <v>277</v>
      </c>
      <c r="D331" s="52">
        <v>1823.87</v>
      </c>
      <c r="E331" s="57">
        <f t="shared" si="10"/>
        <v>670.24999999999977</v>
      </c>
      <c r="F331" s="57">
        <v>411.3</v>
      </c>
      <c r="G331" s="52">
        <v>742.32</v>
      </c>
      <c r="H331" s="29">
        <f t="shared" si="11"/>
        <v>1153.6200000000001</v>
      </c>
      <c r="I331" s="16" t="str">
        <f>VLOOKUP(B331,'FOLHA RESUMIDA'!C:D,2,0)</f>
        <v>DEYVISON MACHADO DA SILVA</v>
      </c>
    </row>
    <row r="332" spans="1:9">
      <c r="A332" s="50">
        <v>1</v>
      </c>
      <c r="B332" s="50">
        <v>2930</v>
      </c>
      <c r="C332" s="48" t="s">
        <v>278</v>
      </c>
      <c r="D332" s="52">
        <v>1333.75</v>
      </c>
      <c r="E332" s="57">
        <f t="shared" si="10"/>
        <v>691.37</v>
      </c>
      <c r="F332" s="57">
        <v>453.48</v>
      </c>
      <c r="G332" s="52">
        <v>188.9</v>
      </c>
      <c r="H332" s="29">
        <f t="shared" si="11"/>
        <v>642.38</v>
      </c>
      <c r="I332" s="16" t="str">
        <f>VLOOKUP(B332,'FOLHA RESUMIDA'!C:D,2,0)</f>
        <v>JOSE AURICELIO C DE ARAUJO</v>
      </c>
    </row>
    <row r="333" spans="1:9">
      <c r="A333" s="50">
        <v>1</v>
      </c>
      <c r="B333" s="50">
        <v>2931</v>
      </c>
      <c r="C333" s="48" t="s">
        <v>279</v>
      </c>
      <c r="D333" s="52">
        <v>2274.89</v>
      </c>
      <c r="E333" s="57">
        <f t="shared" si="10"/>
        <v>557.83999999999969</v>
      </c>
      <c r="F333" s="57">
        <v>652.34</v>
      </c>
      <c r="G333" s="52">
        <v>1064.71</v>
      </c>
      <c r="H333" s="29">
        <f t="shared" si="11"/>
        <v>1717.0500000000002</v>
      </c>
      <c r="I333" s="16" t="str">
        <f>VLOOKUP(B333,'FOLHA RESUMIDA'!C:D,2,0)</f>
        <v>JOSILENE FARIAS DOS SANTOS ALM</v>
      </c>
    </row>
    <row r="334" spans="1:9">
      <c r="A334" s="50">
        <v>1</v>
      </c>
      <c r="B334" s="50">
        <v>2933</v>
      </c>
      <c r="C334" s="48" t="s">
        <v>280</v>
      </c>
      <c r="D334" s="52">
        <v>1209.71</v>
      </c>
      <c r="E334" s="57">
        <f t="shared" si="10"/>
        <v>460.86000000000013</v>
      </c>
      <c r="F334" s="57">
        <v>84.68</v>
      </c>
      <c r="G334" s="52">
        <v>664.17</v>
      </c>
      <c r="H334" s="29">
        <f t="shared" si="11"/>
        <v>748.84999999999991</v>
      </c>
      <c r="I334" s="16" t="str">
        <f>VLOOKUP(B334,'FOLHA RESUMIDA'!C:D,2,0)</f>
        <v>LUCY DIAS DE ANDRADE</v>
      </c>
    </row>
    <row r="335" spans="1:9">
      <c r="A335" s="50">
        <v>1</v>
      </c>
      <c r="B335" s="50">
        <v>2936</v>
      </c>
      <c r="C335" s="48" t="s">
        <v>281</v>
      </c>
      <c r="D335" s="52">
        <v>1209.71</v>
      </c>
      <c r="E335" s="57">
        <f t="shared" si="10"/>
        <v>616.23</v>
      </c>
      <c r="F335" s="57">
        <v>411.3</v>
      </c>
      <c r="G335" s="52">
        <v>182.18</v>
      </c>
      <c r="H335" s="29">
        <f t="shared" si="11"/>
        <v>593.48</v>
      </c>
      <c r="I335" s="16" t="str">
        <f>VLOOKUP(B335,'FOLHA RESUMIDA'!C:D,2,0)</f>
        <v>ROSIMERE SOARES DA SILVA</v>
      </c>
    </row>
    <row r="336" spans="1:9">
      <c r="A336" s="50">
        <v>1</v>
      </c>
      <c r="B336" s="50">
        <v>2937</v>
      </c>
      <c r="C336" s="48" t="s">
        <v>282</v>
      </c>
      <c r="D336" s="52">
        <v>1100</v>
      </c>
      <c r="E336" s="57">
        <f t="shared" si="10"/>
        <v>275.75</v>
      </c>
      <c r="F336" s="57">
        <v>373.07</v>
      </c>
      <c r="G336" s="52">
        <v>451.18</v>
      </c>
      <c r="H336" s="29">
        <f t="shared" si="11"/>
        <v>824.25</v>
      </c>
      <c r="I336" s="16" t="str">
        <f>VLOOKUP(B336,'FOLHA RESUMIDA'!C:D,2,0)</f>
        <v>SANDRA REGINA V DOS SANTOS</v>
      </c>
    </row>
    <row r="337" spans="1:9">
      <c r="A337" s="50">
        <v>1</v>
      </c>
      <c r="B337" s="50">
        <v>2941</v>
      </c>
      <c r="C337" s="48" t="s">
        <v>283</v>
      </c>
      <c r="D337" s="52">
        <v>3736.78</v>
      </c>
      <c r="E337" s="57">
        <f t="shared" si="10"/>
        <v>1634.92</v>
      </c>
      <c r="F337" s="57">
        <v>789.93</v>
      </c>
      <c r="G337" s="52">
        <v>1311.93</v>
      </c>
      <c r="H337" s="29">
        <f t="shared" si="11"/>
        <v>2101.86</v>
      </c>
      <c r="I337" s="16" t="str">
        <f>VLOOKUP(B337,'FOLHA RESUMIDA'!C:D,2,0)</f>
        <v>DANIELLE MARIA P NASCIMENTO</v>
      </c>
    </row>
    <row r="338" spans="1:9">
      <c r="A338" s="50">
        <v>1</v>
      </c>
      <c r="B338" s="50">
        <v>2942</v>
      </c>
      <c r="C338" s="48" t="s">
        <v>284</v>
      </c>
      <c r="D338" s="52">
        <v>1209.72</v>
      </c>
      <c r="E338" s="57">
        <f t="shared" si="10"/>
        <v>534.54999999999995</v>
      </c>
      <c r="F338" s="57">
        <v>411.3</v>
      </c>
      <c r="G338" s="52">
        <v>263.87</v>
      </c>
      <c r="H338" s="29">
        <f t="shared" si="11"/>
        <v>675.17000000000007</v>
      </c>
      <c r="I338" s="16" t="str">
        <f>VLOOKUP(B338,'FOLHA RESUMIDA'!C:D,2,0)</f>
        <v>ELIDIANE BARROS DA CRUZ</v>
      </c>
    </row>
    <row r="339" spans="1:9">
      <c r="A339" s="50">
        <v>1</v>
      </c>
      <c r="B339" s="50">
        <v>2943</v>
      </c>
      <c r="C339" s="48" t="s">
        <v>285</v>
      </c>
      <c r="D339" s="52">
        <v>1651.22</v>
      </c>
      <c r="E339" s="57">
        <f t="shared" si="10"/>
        <v>337.02</v>
      </c>
      <c r="F339" s="57">
        <v>924.28</v>
      </c>
      <c r="G339" s="52">
        <v>389.92</v>
      </c>
      <c r="H339" s="29">
        <f t="shared" si="11"/>
        <v>1314.2</v>
      </c>
      <c r="I339" s="16" t="str">
        <f>VLOOKUP(B339,'FOLHA RESUMIDA'!C:D,2,0)</f>
        <v>MARIA JOSE GUILHERME</v>
      </c>
    </row>
    <row r="340" spans="1:9">
      <c r="A340" s="50">
        <v>1</v>
      </c>
      <c r="B340" s="50">
        <v>2952</v>
      </c>
      <c r="C340" s="48" t="s">
        <v>286</v>
      </c>
      <c r="D340" s="52">
        <v>3797.94</v>
      </c>
      <c r="E340" s="57">
        <f t="shared" si="10"/>
        <v>1457.5300000000002</v>
      </c>
      <c r="F340" s="57">
        <v>1291.3</v>
      </c>
      <c r="G340" s="52">
        <v>1049.1099999999999</v>
      </c>
      <c r="H340" s="29">
        <f t="shared" si="11"/>
        <v>2340.41</v>
      </c>
      <c r="I340" s="16" t="str">
        <f>VLOOKUP(B340,'FOLHA RESUMIDA'!C:D,2,0)</f>
        <v>FILIPE PETRUS B DE FIGUEIREDO</v>
      </c>
    </row>
    <row r="341" spans="1:9">
      <c r="A341" s="50">
        <v>59</v>
      </c>
      <c r="B341" s="50">
        <v>2962</v>
      </c>
      <c r="C341" s="48" t="s">
        <v>494</v>
      </c>
      <c r="D341" s="52">
        <v>1982.72</v>
      </c>
      <c r="E341" s="57">
        <f t="shared" si="10"/>
        <v>615.37000000000012</v>
      </c>
      <c r="F341" s="57">
        <v>582.22</v>
      </c>
      <c r="G341" s="52">
        <v>785.13</v>
      </c>
      <c r="H341" s="29">
        <f t="shared" si="11"/>
        <v>1367.35</v>
      </c>
      <c r="I341" s="16" t="str">
        <f>VLOOKUP(B341,'FOLHA RESUMIDA'!C:D,2,0)</f>
        <v>GYSELLE SANTOS AZEVEDO</v>
      </c>
    </row>
    <row r="342" spans="1:9">
      <c r="A342" s="50">
        <v>1</v>
      </c>
      <c r="B342" s="50">
        <v>2967</v>
      </c>
      <c r="C342" s="48" t="s">
        <v>428</v>
      </c>
      <c r="D342" s="52">
        <v>3414.1</v>
      </c>
      <c r="E342" s="57">
        <f t="shared" si="10"/>
        <v>1153.4900000000002</v>
      </c>
      <c r="F342" s="57">
        <v>1160.79</v>
      </c>
      <c r="G342" s="52">
        <v>1099.82</v>
      </c>
      <c r="H342" s="29">
        <f t="shared" si="11"/>
        <v>2260.6099999999997</v>
      </c>
      <c r="I342" s="16" t="str">
        <f>VLOOKUP(B342,'FOLHA RESUMIDA'!C:D,2,0)</f>
        <v>ALBERT ROCHA DE OLIVEIRA</v>
      </c>
    </row>
    <row r="343" spans="1:9">
      <c r="A343" s="50">
        <v>1</v>
      </c>
      <c r="B343" s="50">
        <v>2969</v>
      </c>
      <c r="C343" s="48" t="s">
        <v>287</v>
      </c>
      <c r="D343" s="52">
        <v>2467.98</v>
      </c>
      <c r="E343" s="57">
        <f t="shared" si="10"/>
        <v>680.02</v>
      </c>
      <c r="F343" s="57">
        <v>839.11</v>
      </c>
      <c r="G343" s="52">
        <v>948.85</v>
      </c>
      <c r="H343" s="29">
        <f t="shared" si="11"/>
        <v>1787.96</v>
      </c>
      <c r="I343" s="16" t="str">
        <f>VLOOKUP(B343,'FOLHA RESUMIDA'!C:D,2,0)</f>
        <v>LEYRIANE TELMA V FARIAS</v>
      </c>
    </row>
    <row r="344" spans="1:9">
      <c r="A344" s="50">
        <v>3</v>
      </c>
      <c r="B344" s="50">
        <v>2970</v>
      </c>
      <c r="C344" s="48" t="s">
        <v>429</v>
      </c>
      <c r="D344" s="52">
        <v>2078.0700000000002</v>
      </c>
      <c r="E344" s="57">
        <f t="shared" si="10"/>
        <v>932.04000000000019</v>
      </c>
      <c r="F344" s="57">
        <v>522.74</v>
      </c>
      <c r="G344" s="52">
        <v>623.29</v>
      </c>
      <c r="H344" s="29">
        <f t="shared" si="11"/>
        <v>1146.03</v>
      </c>
      <c r="I344" s="16" t="str">
        <f>VLOOKUP(B344,'FOLHA RESUMIDA'!C:D,2,0)</f>
        <v>DAYANE M VALENCA DE OLIVEIRA</v>
      </c>
    </row>
    <row r="345" spans="1:9">
      <c r="A345" s="50">
        <v>10</v>
      </c>
      <c r="B345" s="50">
        <v>2971</v>
      </c>
      <c r="C345" s="48" t="s">
        <v>484</v>
      </c>
      <c r="D345" s="52">
        <v>1607.45</v>
      </c>
      <c r="E345" s="57">
        <f t="shared" si="10"/>
        <v>519.23</v>
      </c>
      <c r="F345" s="57">
        <v>522.74</v>
      </c>
      <c r="G345" s="52">
        <v>565.48</v>
      </c>
      <c r="H345" s="29">
        <f t="shared" si="11"/>
        <v>1088.22</v>
      </c>
      <c r="I345" s="16" t="str">
        <f>VLOOKUP(B345,'FOLHA RESUMIDA'!C:D,2,0)</f>
        <v>LETYCIA THAISA V FARIAS</v>
      </c>
    </row>
    <row r="346" spans="1:9">
      <c r="A346" s="50">
        <v>10</v>
      </c>
      <c r="B346" s="50">
        <v>2973</v>
      </c>
      <c r="C346" s="48" t="s">
        <v>438</v>
      </c>
      <c r="D346" s="52">
        <v>1712.42</v>
      </c>
      <c r="E346" s="57">
        <f t="shared" si="10"/>
        <v>1154.27</v>
      </c>
      <c r="F346" s="57">
        <v>513.73</v>
      </c>
      <c r="G346" s="52">
        <v>44.42</v>
      </c>
      <c r="H346" s="29">
        <f t="shared" si="11"/>
        <v>558.15</v>
      </c>
      <c r="I346" s="16" t="str">
        <f>VLOOKUP(B346,'FOLHA RESUMIDA'!C:D,2,0)</f>
        <v>ELDERSON GOMES DA CUNHA</v>
      </c>
    </row>
    <row r="347" spans="1:9">
      <c r="A347" s="50">
        <v>3</v>
      </c>
      <c r="B347" s="50">
        <v>2974</v>
      </c>
      <c r="C347" s="48" t="s">
        <v>439</v>
      </c>
      <c r="D347" s="52">
        <v>1537.47</v>
      </c>
      <c r="E347" s="57">
        <f t="shared" si="10"/>
        <v>518.66000000000008</v>
      </c>
      <c r="F347" s="57">
        <v>522.74</v>
      </c>
      <c r="G347" s="52">
        <v>496.07</v>
      </c>
      <c r="H347" s="29">
        <f t="shared" si="11"/>
        <v>1018.81</v>
      </c>
      <c r="I347" s="16" t="str">
        <f>VLOOKUP(B347,'FOLHA RESUMIDA'!C:D,2,0)</f>
        <v>MARCELO DIEDERICHS PRATES</v>
      </c>
    </row>
    <row r="348" spans="1:9">
      <c r="A348" s="50">
        <v>23</v>
      </c>
      <c r="B348" s="50">
        <v>2977</v>
      </c>
      <c r="C348" s="48" t="s">
        <v>453</v>
      </c>
      <c r="D348" s="52">
        <v>3414.1</v>
      </c>
      <c r="E348" s="57">
        <f t="shared" si="10"/>
        <v>493.66999999999962</v>
      </c>
      <c r="F348" s="57">
        <v>1160.79</v>
      </c>
      <c r="G348" s="52">
        <v>1759.64</v>
      </c>
      <c r="H348" s="29">
        <f t="shared" si="11"/>
        <v>2920.4300000000003</v>
      </c>
      <c r="I348" s="16" t="str">
        <f>VLOOKUP(B348,'FOLHA RESUMIDA'!C:D,2,0)</f>
        <v>VENILTON CARLOS M CARDOSO</v>
      </c>
    </row>
    <row r="349" spans="1:9">
      <c r="A349" s="50">
        <v>23</v>
      </c>
      <c r="B349" s="50">
        <v>2978</v>
      </c>
      <c r="C349" s="48" t="s">
        <v>454</v>
      </c>
      <c r="D349" s="52">
        <v>1807.77</v>
      </c>
      <c r="E349" s="57">
        <f t="shared" si="10"/>
        <v>158.76999999999998</v>
      </c>
      <c r="F349" s="57">
        <v>522.74</v>
      </c>
      <c r="G349" s="52">
        <v>1126.26</v>
      </c>
      <c r="H349" s="29">
        <f t="shared" si="11"/>
        <v>1649</v>
      </c>
      <c r="I349" s="16" t="str">
        <f>VLOOKUP(B349,'FOLHA RESUMIDA'!C:D,2,0)</f>
        <v>CARLOS BRUNO GOMES MACEDO</v>
      </c>
    </row>
    <row r="350" spans="1:9">
      <c r="A350" s="50">
        <v>1</v>
      </c>
      <c r="B350" s="50">
        <v>2982</v>
      </c>
      <c r="C350" s="48" t="s">
        <v>288</v>
      </c>
      <c r="D350" s="52">
        <v>3955.23</v>
      </c>
      <c r="E350" s="57">
        <f t="shared" si="10"/>
        <v>1219.1500000000001</v>
      </c>
      <c r="F350" s="57">
        <v>1225.8800000000001</v>
      </c>
      <c r="G350" s="52">
        <v>1510.2</v>
      </c>
      <c r="H350" s="29">
        <f t="shared" si="11"/>
        <v>2736.08</v>
      </c>
      <c r="I350" s="16" t="str">
        <f>VLOOKUP(B350,'FOLHA RESUMIDA'!C:D,2,0)</f>
        <v>CINTIA MARIA LEITE DO N AVELAR</v>
      </c>
    </row>
    <row r="351" spans="1:9">
      <c r="A351" s="50">
        <v>1</v>
      </c>
      <c r="B351" s="50">
        <v>2983</v>
      </c>
      <c r="C351" s="48" t="s">
        <v>289</v>
      </c>
      <c r="D351" s="52">
        <v>2493.42</v>
      </c>
      <c r="E351" s="57">
        <f t="shared" si="10"/>
        <v>635.82000000000016</v>
      </c>
      <c r="F351" s="57">
        <v>1010.78</v>
      </c>
      <c r="G351" s="52">
        <v>846.82</v>
      </c>
      <c r="H351" s="29">
        <f t="shared" si="11"/>
        <v>1857.6</v>
      </c>
      <c r="I351" s="16" t="str">
        <f>VLOOKUP(B351,'FOLHA RESUMIDA'!C:D,2,0)</f>
        <v>EMILLY INOCENCIO DA SILVA</v>
      </c>
    </row>
    <row r="352" spans="1:9">
      <c r="A352" s="50">
        <v>1</v>
      </c>
      <c r="B352" s="50">
        <v>2988</v>
      </c>
      <c r="C352" s="48" t="s">
        <v>290</v>
      </c>
      <c r="D352" s="52">
        <v>2675.02</v>
      </c>
      <c r="E352" s="57">
        <f t="shared" si="10"/>
        <v>1126.29</v>
      </c>
      <c r="F352" s="57">
        <v>909.51</v>
      </c>
      <c r="G352" s="52">
        <v>639.22</v>
      </c>
      <c r="H352" s="29">
        <f t="shared" si="11"/>
        <v>1548.73</v>
      </c>
      <c r="I352" s="16" t="str">
        <f>VLOOKUP(B352,'FOLHA RESUMIDA'!C:D,2,0)</f>
        <v>GERALDO CRISTOVAO DE O FILHO</v>
      </c>
    </row>
    <row r="353" spans="1:9">
      <c r="A353" s="50">
        <v>1</v>
      </c>
      <c r="B353" s="50">
        <v>2990</v>
      </c>
      <c r="C353" s="48" t="s">
        <v>291</v>
      </c>
      <c r="D353" s="52">
        <v>1587.42</v>
      </c>
      <c r="E353" s="57">
        <f t="shared" si="10"/>
        <v>732.73</v>
      </c>
      <c r="F353" s="57">
        <v>522.74</v>
      </c>
      <c r="G353" s="52">
        <v>331.95</v>
      </c>
      <c r="H353" s="29">
        <f t="shared" si="11"/>
        <v>854.69</v>
      </c>
      <c r="I353" s="16" t="str">
        <f>VLOOKUP(B353,'FOLHA RESUMIDA'!C:D,2,0)</f>
        <v>ANA CRISTINA DA SILVA</v>
      </c>
    </row>
    <row r="354" spans="1:9">
      <c r="A354" s="50">
        <v>1</v>
      </c>
      <c r="B354" s="50">
        <v>2991</v>
      </c>
      <c r="C354" s="48" t="s">
        <v>292</v>
      </c>
      <c r="D354" s="52">
        <v>2296.37</v>
      </c>
      <c r="E354" s="57">
        <f t="shared" si="10"/>
        <v>430.91999999999985</v>
      </c>
      <c r="F354" s="57">
        <v>763.78</v>
      </c>
      <c r="G354" s="52">
        <v>1101.67</v>
      </c>
      <c r="H354" s="29">
        <f t="shared" si="11"/>
        <v>1865.45</v>
      </c>
      <c r="I354" s="16" t="str">
        <f>VLOOKUP(B354,'FOLHA RESUMIDA'!C:D,2,0)</f>
        <v>MARILENE ARRUDA DE BARROS</v>
      </c>
    </row>
    <row r="355" spans="1:9">
      <c r="A355" s="50">
        <v>1</v>
      </c>
      <c r="B355" s="50">
        <v>2995</v>
      </c>
      <c r="C355" s="48" t="s">
        <v>293</v>
      </c>
      <c r="D355" s="52">
        <v>6980.21</v>
      </c>
      <c r="E355" s="57">
        <f t="shared" si="10"/>
        <v>2236.21</v>
      </c>
      <c r="F355" s="57">
        <v>2590.89</v>
      </c>
      <c r="G355" s="52">
        <v>2153.11</v>
      </c>
      <c r="H355" s="29">
        <f t="shared" si="11"/>
        <v>4744</v>
      </c>
      <c r="I355" s="16" t="str">
        <f>VLOOKUP(B355,'FOLHA RESUMIDA'!C:D,2,0)</f>
        <v>FLAVIELLE MARTINS DE MELO</v>
      </c>
    </row>
    <row r="356" spans="1:9">
      <c r="A356" s="50">
        <v>1</v>
      </c>
      <c r="B356" s="50">
        <v>2996</v>
      </c>
      <c r="C356" s="48" t="s">
        <v>294</v>
      </c>
      <c r="D356" s="52">
        <v>4926.8599999999997</v>
      </c>
      <c r="E356" s="57">
        <f t="shared" si="10"/>
        <v>1932.7099999999996</v>
      </c>
      <c r="F356" s="57">
        <v>1583.23</v>
      </c>
      <c r="G356" s="52">
        <v>1410.92</v>
      </c>
      <c r="H356" s="29">
        <f t="shared" si="11"/>
        <v>2994.15</v>
      </c>
      <c r="I356" s="16" t="str">
        <f>VLOOKUP(B356,'FOLHA RESUMIDA'!C:D,2,0)</f>
        <v>LUCIANO BARROS COSTA</v>
      </c>
    </row>
    <row r="357" spans="1:9">
      <c r="A357" s="50">
        <v>1</v>
      </c>
      <c r="B357" s="50">
        <v>2997</v>
      </c>
      <c r="C357" s="48" t="s">
        <v>295</v>
      </c>
      <c r="D357" s="52">
        <v>4859.9799999999996</v>
      </c>
      <c r="E357" s="57">
        <f t="shared" si="10"/>
        <v>932.96999999999935</v>
      </c>
      <c r="F357" s="57">
        <v>1786.65</v>
      </c>
      <c r="G357" s="52">
        <v>2140.36</v>
      </c>
      <c r="H357" s="29">
        <f t="shared" si="11"/>
        <v>3927.01</v>
      </c>
      <c r="I357" s="16" t="str">
        <f>VLOOKUP(B357,'FOLHA RESUMIDA'!C:D,2,0)</f>
        <v>LUIZA BEATRIZ DE M SANTOS</v>
      </c>
    </row>
    <row r="358" spans="1:9">
      <c r="A358" s="50">
        <v>1</v>
      </c>
      <c r="B358" s="50">
        <v>2998</v>
      </c>
      <c r="C358" s="48" t="s">
        <v>296</v>
      </c>
      <c r="D358" s="52">
        <v>10666.33</v>
      </c>
      <c r="E358" s="57">
        <f t="shared" si="10"/>
        <v>4006.0299999999997</v>
      </c>
      <c r="F358" s="57">
        <v>3534.65</v>
      </c>
      <c r="G358" s="52">
        <v>3125.65</v>
      </c>
      <c r="H358" s="29">
        <f t="shared" si="11"/>
        <v>6660.3</v>
      </c>
      <c r="I358" s="16" t="str">
        <f>VLOOKUP(B358,'FOLHA RESUMIDA'!C:D,2,0)</f>
        <v>MIGUEL WILSON REGUEIRA RIBEIRO</v>
      </c>
    </row>
    <row r="359" spans="1:9">
      <c r="A359" s="50">
        <v>1</v>
      </c>
      <c r="B359" s="50">
        <v>3000</v>
      </c>
      <c r="C359" s="48" t="s">
        <v>297</v>
      </c>
      <c r="D359" s="52">
        <v>1739.07</v>
      </c>
      <c r="E359" s="57">
        <f t="shared" si="10"/>
        <v>319.49999999999977</v>
      </c>
      <c r="F359" s="57">
        <v>724.34</v>
      </c>
      <c r="G359" s="52">
        <v>695.23</v>
      </c>
      <c r="H359" s="29">
        <f t="shared" si="11"/>
        <v>1419.5700000000002</v>
      </c>
      <c r="I359" s="16" t="str">
        <f>VLOOKUP(B359,'FOLHA RESUMIDA'!C:D,2,0)</f>
        <v>JOAO VITOR LIMA DA SILVA</v>
      </c>
    </row>
    <row r="360" spans="1:9">
      <c r="A360" s="50">
        <v>1</v>
      </c>
      <c r="B360" s="50">
        <v>3003</v>
      </c>
      <c r="C360" s="48" t="s">
        <v>298</v>
      </c>
      <c r="D360" s="52">
        <v>2675.02</v>
      </c>
      <c r="E360" s="57">
        <f t="shared" si="10"/>
        <v>508.53999999999996</v>
      </c>
      <c r="F360" s="57">
        <v>909.51</v>
      </c>
      <c r="G360" s="52">
        <v>1256.97</v>
      </c>
      <c r="H360" s="29">
        <f t="shared" si="11"/>
        <v>2166.48</v>
      </c>
      <c r="I360" s="16" t="str">
        <f>VLOOKUP(B360,'FOLHA RESUMIDA'!C:D,2,0)</f>
        <v>CAETANO SILVA DIAS</v>
      </c>
    </row>
    <row r="361" spans="1:9">
      <c r="A361" s="50">
        <v>1</v>
      </c>
      <c r="B361" s="50">
        <v>3004</v>
      </c>
      <c r="C361" s="48" t="s">
        <v>299</v>
      </c>
      <c r="D361" s="52">
        <v>3400.79</v>
      </c>
      <c r="E361" s="57">
        <f t="shared" si="10"/>
        <v>443.10999999999967</v>
      </c>
      <c r="F361" s="57">
        <v>1150.55</v>
      </c>
      <c r="G361" s="52">
        <v>1807.13</v>
      </c>
      <c r="H361" s="29">
        <f t="shared" si="11"/>
        <v>2957.6800000000003</v>
      </c>
      <c r="I361" s="16" t="str">
        <f>VLOOKUP(B361,'FOLHA RESUMIDA'!C:D,2,0)</f>
        <v>ITHALO IGOR DANTAS E SILVA</v>
      </c>
    </row>
    <row r="362" spans="1:9">
      <c r="A362" s="50">
        <v>1</v>
      </c>
      <c r="B362" s="50">
        <v>3012</v>
      </c>
      <c r="C362" s="48" t="s">
        <v>300</v>
      </c>
      <c r="D362" s="52">
        <v>1537.47</v>
      </c>
      <c r="E362" s="57">
        <f t="shared" si="10"/>
        <v>253.56000000000017</v>
      </c>
      <c r="F362" s="57">
        <v>522.74</v>
      </c>
      <c r="G362" s="52">
        <v>761.17</v>
      </c>
      <c r="H362" s="29">
        <f t="shared" si="11"/>
        <v>1283.9099999999999</v>
      </c>
      <c r="I362" s="16" t="str">
        <f>VLOOKUP(B362,'FOLHA RESUMIDA'!C:D,2,0)</f>
        <v>ESTELA FELIPE DE OLIVEIRA</v>
      </c>
    </row>
    <row r="363" spans="1:9">
      <c r="A363" s="50">
        <v>1</v>
      </c>
      <c r="B363" s="50">
        <v>3015</v>
      </c>
      <c r="C363" s="48" t="s">
        <v>301</v>
      </c>
      <c r="D363" s="52">
        <v>1537.47</v>
      </c>
      <c r="E363" s="57">
        <f t="shared" si="10"/>
        <v>253.10000000000014</v>
      </c>
      <c r="F363" s="57">
        <v>522.74</v>
      </c>
      <c r="G363" s="52">
        <v>761.63</v>
      </c>
      <c r="H363" s="29">
        <f t="shared" si="11"/>
        <v>1284.3699999999999</v>
      </c>
      <c r="I363" s="16" t="str">
        <f>VLOOKUP(B363,'FOLHA RESUMIDA'!C:D,2,0)</f>
        <v>MARIA DANIELLE DE SOUZA SANTOS</v>
      </c>
    </row>
    <row r="364" spans="1:9">
      <c r="A364" s="50">
        <v>1</v>
      </c>
      <c r="B364" s="50">
        <v>3016</v>
      </c>
      <c r="C364" s="48" t="s">
        <v>302</v>
      </c>
      <c r="D364" s="52">
        <v>1807.77</v>
      </c>
      <c r="E364" s="57">
        <f t="shared" si="10"/>
        <v>705.82999999999993</v>
      </c>
      <c r="F364" s="57">
        <v>522.74</v>
      </c>
      <c r="G364" s="52">
        <v>579.20000000000005</v>
      </c>
      <c r="H364" s="29">
        <f t="shared" si="11"/>
        <v>1101.94</v>
      </c>
      <c r="I364" s="16" t="str">
        <f>VLOOKUP(B364,'FOLHA RESUMIDA'!C:D,2,0)</f>
        <v>MARIANA SILVA MONTEIRO</v>
      </c>
    </row>
    <row r="365" spans="1:9">
      <c r="A365" s="50">
        <v>1</v>
      </c>
      <c r="B365" s="50">
        <v>3019</v>
      </c>
      <c r="C365" s="48" t="s">
        <v>303</v>
      </c>
      <c r="D365" s="52">
        <v>2078.0700000000002</v>
      </c>
      <c r="E365" s="57">
        <f t="shared" si="10"/>
        <v>159.77000000000021</v>
      </c>
      <c r="F365" s="57">
        <v>522.74</v>
      </c>
      <c r="G365" s="52">
        <v>1395.56</v>
      </c>
      <c r="H365" s="29">
        <f t="shared" si="11"/>
        <v>1918.3</v>
      </c>
      <c r="I365" s="16" t="str">
        <f>VLOOKUP(B365,'FOLHA RESUMIDA'!C:D,2,0)</f>
        <v>SUIANNE P PASSOS B MONTEIRO</v>
      </c>
    </row>
    <row r="366" spans="1:9">
      <c r="A366" s="50">
        <v>1</v>
      </c>
      <c r="B366" s="50">
        <v>3020</v>
      </c>
      <c r="C366" s="48" t="s">
        <v>304</v>
      </c>
      <c r="D366" s="52">
        <v>1537.47</v>
      </c>
      <c r="E366" s="57">
        <f t="shared" si="10"/>
        <v>201.83999999999992</v>
      </c>
      <c r="F366" s="57">
        <v>522.74</v>
      </c>
      <c r="G366" s="52">
        <v>812.89</v>
      </c>
      <c r="H366" s="29">
        <f t="shared" si="11"/>
        <v>1335.63</v>
      </c>
      <c r="I366" s="16" t="str">
        <f>VLOOKUP(B366,'FOLHA RESUMIDA'!C:D,2,0)</f>
        <v>GIVANICE MARIA MACHADO</v>
      </c>
    </row>
    <row r="367" spans="1:9">
      <c r="A367" s="50">
        <v>10</v>
      </c>
      <c r="B367" s="50">
        <v>3023</v>
      </c>
      <c r="C367" s="48" t="s">
        <v>449</v>
      </c>
      <c r="D367" s="52">
        <v>3414.1</v>
      </c>
      <c r="E367" s="57">
        <f t="shared" si="10"/>
        <v>506.25</v>
      </c>
      <c r="F367" s="57">
        <v>1160.79</v>
      </c>
      <c r="G367" s="52">
        <v>1747.06</v>
      </c>
      <c r="H367" s="29">
        <f t="shared" si="11"/>
        <v>2907.85</v>
      </c>
      <c r="I367" s="16" t="str">
        <f>VLOOKUP(B367,'FOLHA RESUMIDA'!C:D,2,0)</f>
        <v>SERGIO ARAUJO DE OLIVEIRA</v>
      </c>
    </row>
    <row r="368" spans="1:9">
      <c r="A368" s="50">
        <v>3</v>
      </c>
      <c r="B368" s="50">
        <v>3025</v>
      </c>
      <c r="C368" s="48" t="s">
        <v>487</v>
      </c>
      <c r="D368" s="52">
        <v>3684.4</v>
      </c>
      <c r="E368" s="57">
        <f t="shared" si="10"/>
        <v>1589.46</v>
      </c>
      <c r="F368" s="57">
        <v>1160.79</v>
      </c>
      <c r="G368" s="52">
        <v>934.15</v>
      </c>
      <c r="H368" s="29">
        <f t="shared" si="11"/>
        <v>2094.94</v>
      </c>
      <c r="I368" s="16" t="str">
        <f>VLOOKUP(B368,'FOLHA RESUMIDA'!C:D,2,0)</f>
        <v>MARIANA KAROLYNE G DE SOUZA</v>
      </c>
    </row>
    <row r="369" spans="1:9">
      <c r="A369" s="50">
        <v>48</v>
      </c>
      <c r="B369" s="50">
        <v>3027</v>
      </c>
      <c r="C369" s="48" t="s">
        <v>305</v>
      </c>
      <c r="D369" s="52">
        <v>3646.47</v>
      </c>
      <c r="E369" s="57">
        <f t="shared" si="10"/>
        <v>975.12999999999965</v>
      </c>
      <c r="F369" s="57">
        <v>1160.79</v>
      </c>
      <c r="G369" s="52">
        <v>1510.55</v>
      </c>
      <c r="H369" s="29">
        <f t="shared" si="11"/>
        <v>2671.34</v>
      </c>
      <c r="I369" s="16" t="str">
        <f>VLOOKUP(B369,'FOLHA RESUMIDA'!C:D,2,0)</f>
        <v>MARILIA MILENA R PIRES</v>
      </c>
    </row>
    <row r="370" spans="1:9">
      <c r="A370" s="50">
        <v>1</v>
      </c>
      <c r="B370" s="50">
        <v>3028</v>
      </c>
      <c r="C370" s="48" t="s">
        <v>306</v>
      </c>
      <c r="D370" s="52">
        <v>6920.78</v>
      </c>
      <c r="E370" s="57">
        <f t="shared" si="10"/>
        <v>2586.17</v>
      </c>
      <c r="F370" s="57">
        <v>2261.16</v>
      </c>
      <c r="G370" s="52">
        <v>2073.4499999999998</v>
      </c>
      <c r="H370" s="29">
        <f t="shared" si="11"/>
        <v>4334.6099999999997</v>
      </c>
      <c r="I370" s="16" t="str">
        <f>VLOOKUP(B370,'FOLHA RESUMIDA'!C:D,2,0)</f>
        <v>KATIA RAQUEL DE A OLIVEIRA</v>
      </c>
    </row>
    <row r="371" spans="1:9">
      <c r="A371" s="50">
        <v>51</v>
      </c>
      <c r="B371" s="50">
        <v>3029</v>
      </c>
      <c r="C371" s="48" t="s">
        <v>485</v>
      </c>
      <c r="D371" s="52">
        <v>3414.1</v>
      </c>
      <c r="E371" s="57">
        <f t="shared" si="10"/>
        <v>465.23</v>
      </c>
      <c r="F371" s="57">
        <v>1160.79</v>
      </c>
      <c r="G371" s="52">
        <v>1788.08</v>
      </c>
      <c r="H371" s="29">
        <f t="shared" si="11"/>
        <v>2948.87</v>
      </c>
      <c r="I371" s="16" t="str">
        <f>VLOOKUP(B371,'FOLHA RESUMIDA'!C:D,2,0)</f>
        <v>RISOALDO DUARTE DA S JUNIOR</v>
      </c>
    </row>
    <row r="372" spans="1:9">
      <c r="A372" s="50">
        <v>1</v>
      </c>
      <c r="B372" s="50">
        <v>3031</v>
      </c>
      <c r="C372" s="48" t="s">
        <v>307</v>
      </c>
      <c r="D372" s="52">
        <v>6186.73</v>
      </c>
      <c r="E372" s="57">
        <f t="shared" si="10"/>
        <v>1303.3399999999992</v>
      </c>
      <c r="F372" s="57">
        <v>1800.78</v>
      </c>
      <c r="G372" s="52">
        <v>3082.61</v>
      </c>
      <c r="H372" s="29">
        <f t="shared" si="11"/>
        <v>4883.3900000000003</v>
      </c>
      <c r="I372" s="16" t="str">
        <f>VLOOKUP(B372,'FOLHA RESUMIDA'!C:D,2,0)</f>
        <v>DENNYS LAPENDA FAGUNDES</v>
      </c>
    </row>
    <row r="373" spans="1:9">
      <c r="A373" s="50">
        <v>2</v>
      </c>
      <c r="B373" s="50">
        <v>3032</v>
      </c>
      <c r="C373" s="48" t="s">
        <v>426</v>
      </c>
      <c r="D373" s="52">
        <v>3414.1</v>
      </c>
      <c r="E373" s="57">
        <f t="shared" si="10"/>
        <v>441.27</v>
      </c>
      <c r="F373" s="57">
        <v>1160.79</v>
      </c>
      <c r="G373" s="52">
        <v>1812.04</v>
      </c>
      <c r="H373" s="29">
        <f t="shared" si="11"/>
        <v>2972.83</v>
      </c>
      <c r="I373" s="16" t="str">
        <f>VLOOKUP(B373,'FOLHA RESUMIDA'!C:D,2,0)</f>
        <v>KELEN CRISTINA DE AL F E SILVA</v>
      </c>
    </row>
    <row r="374" spans="1:9">
      <c r="A374" s="50">
        <v>1</v>
      </c>
      <c r="B374" s="50">
        <v>3036</v>
      </c>
      <c r="C374" s="48" t="s">
        <v>308</v>
      </c>
      <c r="D374" s="52">
        <v>2027.22</v>
      </c>
      <c r="E374" s="57">
        <f t="shared" si="10"/>
        <v>201.59999999999991</v>
      </c>
      <c r="F374" s="57">
        <v>522.74</v>
      </c>
      <c r="G374" s="52">
        <v>1302.8800000000001</v>
      </c>
      <c r="H374" s="29">
        <f t="shared" si="11"/>
        <v>1825.6200000000001</v>
      </c>
      <c r="I374" s="16" t="str">
        <f>VLOOKUP(B374,'FOLHA RESUMIDA'!C:D,2,0)</f>
        <v>CECILIA REGINA DO N S CABRAL</v>
      </c>
    </row>
    <row r="375" spans="1:9">
      <c r="A375" s="50">
        <v>1</v>
      </c>
      <c r="B375" s="50">
        <v>3037</v>
      </c>
      <c r="C375" s="48" t="s">
        <v>309</v>
      </c>
      <c r="D375" s="52">
        <v>1523.86</v>
      </c>
      <c r="E375" s="57">
        <f t="shared" si="10"/>
        <v>253.13999999999987</v>
      </c>
      <c r="F375" s="57">
        <v>780.48</v>
      </c>
      <c r="G375" s="52">
        <v>490.24</v>
      </c>
      <c r="H375" s="29">
        <f t="shared" si="11"/>
        <v>1270.72</v>
      </c>
      <c r="I375" s="16" t="str">
        <f>VLOOKUP(B375,'FOLHA RESUMIDA'!C:D,2,0)</f>
        <v>JADON JORGE OLIVEIRA DA SILVA</v>
      </c>
    </row>
    <row r="376" spans="1:9">
      <c r="A376" s="50">
        <v>1</v>
      </c>
      <c r="B376" s="50">
        <v>3039</v>
      </c>
      <c r="C376" s="48" t="s">
        <v>310</v>
      </c>
      <c r="D376" s="52">
        <v>1807.77</v>
      </c>
      <c r="E376" s="57">
        <f t="shared" si="10"/>
        <v>680.73</v>
      </c>
      <c r="F376" s="57">
        <v>522.74</v>
      </c>
      <c r="G376" s="52">
        <v>604.29999999999995</v>
      </c>
      <c r="H376" s="29">
        <f t="shared" si="11"/>
        <v>1127.04</v>
      </c>
      <c r="I376" s="16" t="str">
        <f>VLOOKUP(B376,'FOLHA RESUMIDA'!C:D,2,0)</f>
        <v>CARLOS FREDERICO DOS SANTOS</v>
      </c>
    </row>
    <row r="377" spans="1:9">
      <c r="A377" s="50">
        <v>1</v>
      </c>
      <c r="B377" s="50">
        <v>3040</v>
      </c>
      <c r="C377" s="48" t="s">
        <v>311</v>
      </c>
      <c r="D377" s="52">
        <v>1807.77</v>
      </c>
      <c r="E377" s="57">
        <f t="shared" si="10"/>
        <v>768.27</v>
      </c>
      <c r="F377" s="57">
        <v>522.74</v>
      </c>
      <c r="G377" s="52">
        <v>516.76</v>
      </c>
      <c r="H377" s="29">
        <f t="shared" si="11"/>
        <v>1039.5</v>
      </c>
      <c r="I377" s="16" t="str">
        <f>VLOOKUP(B377,'FOLHA RESUMIDA'!C:D,2,0)</f>
        <v>LORENA ESTHER L M CAVALCANTI</v>
      </c>
    </row>
    <row r="378" spans="1:9">
      <c r="A378" s="50">
        <v>1</v>
      </c>
      <c r="B378" s="50">
        <v>3044</v>
      </c>
      <c r="C378" s="48" t="s">
        <v>435</v>
      </c>
      <c r="D378" s="52">
        <v>3414.1</v>
      </c>
      <c r="E378" s="57">
        <f t="shared" si="10"/>
        <v>494.66999999999962</v>
      </c>
      <c r="F378" s="57">
        <v>1160.79</v>
      </c>
      <c r="G378" s="52">
        <v>1758.64</v>
      </c>
      <c r="H378" s="29">
        <f t="shared" si="11"/>
        <v>2919.4300000000003</v>
      </c>
      <c r="I378" s="16" t="str">
        <f>VLOOKUP(B378,'FOLHA RESUMIDA'!C:D,2,0)</f>
        <v>THIANE NASCIMENTO PAIXAO</v>
      </c>
    </row>
    <row r="379" spans="1:9">
      <c r="A379" s="50">
        <v>37</v>
      </c>
      <c r="B379" s="50">
        <v>3045</v>
      </c>
      <c r="C379" s="48" t="s">
        <v>470</v>
      </c>
      <c r="D379" s="52">
        <v>3684.4</v>
      </c>
      <c r="E379" s="57">
        <f t="shared" si="10"/>
        <v>1456.0500000000002</v>
      </c>
      <c r="F379" s="57">
        <v>1160.79</v>
      </c>
      <c r="G379" s="52">
        <v>1067.56</v>
      </c>
      <c r="H379" s="29">
        <f t="shared" si="11"/>
        <v>2228.35</v>
      </c>
      <c r="I379" s="16" t="str">
        <f>VLOOKUP(B379,'FOLHA RESUMIDA'!C:D,2,0)</f>
        <v>ANDRE VICTOR RODRIGUES FONSECA</v>
      </c>
    </row>
    <row r="380" spans="1:9">
      <c r="A380" s="50">
        <v>56</v>
      </c>
      <c r="B380" s="50">
        <v>3046</v>
      </c>
      <c r="C380" s="48" t="s">
        <v>489</v>
      </c>
      <c r="D380" s="52">
        <v>3684.4</v>
      </c>
      <c r="E380" s="57">
        <f t="shared" si="10"/>
        <v>608.34000000000015</v>
      </c>
      <c r="F380" s="57">
        <v>1160.79</v>
      </c>
      <c r="G380" s="52">
        <v>1915.27</v>
      </c>
      <c r="H380" s="29">
        <f t="shared" si="11"/>
        <v>3076.06</v>
      </c>
      <c r="I380" s="16" t="str">
        <f>VLOOKUP(B380,'FOLHA RESUMIDA'!C:D,2,0)</f>
        <v>RONALDO GOMINHO BISPO FILHO</v>
      </c>
    </row>
    <row r="381" spans="1:9">
      <c r="A381" s="50">
        <v>1</v>
      </c>
      <c r="B381" s="50">
        <v>3047</v>
      </c>
      <c r="C381" s="48" t="s">
        <v>312</v>
      </c>
      <c r="D381" s="52">
        <v>1537.47</v>
      </c>
      <c r="E381" s="57">
        <f t="shared" si="10"/>
        <v>579.19000000000005</v>
      </c>
      <c r="F381" s="57">
        <v>522.74</v>
      </c>
      <c r="G381" s="52">
        <v>435.54</v>
      </c>
      <c r="H381" s="29">
        <f t="shared" si="11"/>
        <v>958.28</v>
      </c>
      <c r="I381" s="16" t="str">
        <f>VLOOKUP(B381,'FOLHA RESUMIDA'!C:D,2,0)</f>
        <v>SWEET GALLEGHER CAETANO COSTA</v>
      </c>
    </row>
    <row r="382" spans="1:9">
      <c r="A382" s="50">
        <v>1</v>
      </c>
      <c r="B382" s="50">
        <v>3049</v>
      </c>
      <c r="C382" s="48" t="s">
        <v>313</v>
      </c>
      <c r="D382" s="52">
        <v>4668.9399999999996</v>
      </c>
      <c r="E382" s="57">
        <f t="shared" si="10"/>
        <v>2171.1999999999998</v>
      </c>
      <c r="F382" s="57">
        <v>1587.44</v>
      </c>
      <c r="G382" s="52">
        <v>910.3</v>
      </c>
      <c r="H382" s="29">
        <f t="shared" si="11"/>
        <v>2497.7399999999998</v>
      </c>
      <c r="I382" s="16" t="str">
        <f>VLOOKUP(B382,'FOLHA RESUMIDA'!C:D,2,0)</f>
        <v>DEBORA GUEDES NERES</v>
      </c>
    </row>
    <row r="383" spans="1:9">
      <c r="A383" s="50">
        <v>1</v>
      </c>
      <c r="B383" s="50">
        <v>3052</v>
      </c>
      <c r="C383" s="48" t="s">
        <v>314</v>
      </c>
      <c r="D383" s="52">
        <v>4656.5600000000004</v>
      </c>
      <c r="E383" s="57">
        <f t="shared" si="10"/>
        <v>807.66000000000031</v>
      </c>
      <c r="F383" s="57">
        <v>1583.23</v>
      </c>
      <c r="G383" s="52">
        <v>2265.67</v>
      </c>
      <c r="H383" s="29">
        <f t="shared" si="11"/>
        <v>3848.9</v>
      </c>
      <c r="I383" s="16" t="str">
        <f>VLOOKUP(B383,'FOLHA RESUMIDA'!C:D,2,0)</f>
        <v>LEIDIANE CARLA L DE OLIVEIRA</v>
      </c>
    </row>
    <row r="384" spans="1:9">
      <c r="A384" s="50">
        <v>50</v>
      </c>
      <c r="B384" s="50">
        <v>3055</v>
      </c>
      <c r="C384" s="48" t="s">
        <v>481</v>
      </c>
      <c r="D384" s="52">
        <v>3414.1</v>
      </c>
      <c r="E384" s="57">
        <f t="shared" si="10"/>
        <v>1186.0999999999999</v>
      </c>
      <c r="F384" s="57">
        <v>1160.79</v>
      </c>
      <c r="G384" s="52">
        <v>1067.21</v>
      </c>
      <c r="H384" s="29">
        <f t="shared" si="11"/>
        <v>2228</v>
      </c>
      <c r="I384" s="16" t="str">
        <f>VLOOKUP(B384,'FOLHA RESUMIDA'!C:D,2,0)</f>
        <v>ANA PAULA SABINO L DE SOUZA</v>
      </c>
    </row>
    <row r="385" spans="1:9">
      <c r="A385" s="50">
        <v>1</v>
      </c>
      <c r="B385" s="50">
        <v>3057</v>
      </c>
      <c r="C385" s="48" t="s">
        <v>315</v>
      </c>
      <c r="D385" s="52">
        <v>1537.47</v>
      </c>
      <c r="E385" s="57">
        <f t="shared" si="10"/>
        <v>162.66000000000008</v>
      </c>
      <c r="F385" s="57">
        <v>522.74</v>
      </c>
      <c r="G385" s="52">
        <v>852.07</v>
      </c>
      <c r="H385" s="29">
        <f t="shared" si="11"/>
        <v>1374.81</v>
      </c>
      <c r="I385" s="16" t="str">
        <f>VLOOKUP(B385,'FOLHA RESUMIDA'!C:D,2,0)</f>
        <v>YANNE TALITA PEREIRA CALIXTO</v>
      </c>
    </row>
    <row r="386" spans="1:9">
      <c r="A386" s="50">
        <v>1</v>
      </c>
      <c r="B386" s="50">
        <v>3061</v>
      </c>
      <c r="C386" s="48" t="s">
        <v>316</v>
      </c>
      <c r="D386" s="52">
        <v>1537.47</v>
      </c>
      <c r="E386" s="57">
        <f t="shared" si="10"/>
        <v>251.56000000000017</v>
      </c>
      <c r="F386" s="57">
        <v>522.74</v>
      </c>
      <c r="G386" s="52">
        <v>763.17</v>
      </c>
      <c r="H386" s="29">
        <f t="shared" si="11"/>
        <v>1285.9099999999999</v>
      </c>
      <c r="I386" s="16" t="str">
        <f>VLOOKUP(B386,'FOLHA RESUMIDA'!C:D,2,0)</f>
        <v>JOAO VICTOR RIBEIRO</v>
      </c>
    </row>
    <row r="387" spans="1:9">
      <c r="A387" s="50">
        <v>1</v>
      </c>
      <c r="B387" s="50">
        <v>3062</v>
      </c>
      <c r="C387" s="48" t="s">
        <v>317</v>
      </c>
      <c r="D387" s="52">
        <v>1449.71</v>
      </c>
      <c r="E387" s="57">
        <f t="shared" si="10"/>
        <v>674.18000000000006</v>
      </c>
      <c r="F387" s="57">
        <v>356.62</v>
      </c>
      <c r="G387" s="52">
        <v>418.91</v>
      </c>
      <c r="H387" s="29">
        <f t="shared" si="11"/>
        <v>775.53</v>
      </c>
      <c r="I387" s="16" t="str">
        <f>VLOOKUP(B387,'FOLHA RESUMIDA'!C:D,2,0)</f>
        <v>GRAZIELE MARIA DA SILVA</v>
      </c>
    </row>
    <row r="388" spans="1:9">
      <c r="A388" s="50">
        <v>1</v>
      </c>
      <c r="B388" s="50">
        <v>3063</v>
      </c>
      <c r="C388" s="48" t="s">
        <v>318</v>
      </c>
      <c r="D388" s="52">
        <v>1841.95</v>
      </c>
      <c r="E388" s="57">
        <f t="shared" si="10"/>
        <v>687.8</v>
      </c>
      <c r="F388" s="57">
        <v>522.74</v>
      </c>
      <c r="G388" s="52">
        <v>631.41</v>
      </c>
      <c r="H388" s="29">
        <f t="shared" si="11"/>
        <v>1154.1500000000001</v>
      </c>
      <c r="I388" s="16" t="str">
        <f>VLOOKUP(B388,'FOLHA RESUMIDA'!C:D,2,0)</f>
        <v>DEYBISON AFONSO PEREIRA</v>
      </c>
    </row>
    <row r="389" spans="1:9">
      <c r="A389" s="50">
        <v>1</v>
      </c>
      <c r="B389" s="50">
        <v>3066</v>
      </c>
      <c r="C389" s="48" t="s">
        <v>319</v>
      </c>
      <c r="D389" s="52">
        <v>3782.75</v>
      </c>
      <c r="E389" s="57">
        <f t="shared" si="10"/>
        <v>753.72999999999956</v>
      </c>
      <c r="F389" s="57">
        <v>1286.1400000000001</v>
      </c>
      <c r="G389" s="52">
        <v>1742.88</v>
      </c>
      <c r="H389" s="29">
        <f t="shared" si="11"/>
        <v>3029.0200000000004</v>
      </c>
      <c r="I389" s="16" t="str">
        <f>VLOOKUP(B389,'FOLHA RESUMIDA'!C:D,2,0)</f>
        <v>GENIVAL F DA SILVA JUNIOR</v>
      </c>
    </row>
    <row r="390" spans="1:9">
      <c r="A390" s="50">
        <v>1</v>
      </c>
      <c r="B390" s="50">
        <v>3067</v>
      </c>
      <c r="C390" s="48" t="s">
        <v>320</v>
      </c>
      <c r="D390" s="52">
        <v>1537.47</v>
      </c>
      <c r="E390" s="57">
        <f t="shared" ref="E390:E453" si="12">D390-H390</f>
        <v>783.29</v>
      </c>
      <c r="F390" s="57">
        <v>522.74</v>
      </c>
      <c r="G390" s="52">
        <v>231.44</v>
      </c>
      <c r="H390" s="29">
        <f t="shared" ref="H390:H453" si="13">G390+F390</f>
        <v>754.18000000000006</v>
      </c>
      <c r="I390" s="16" t="str">
        <f>VLOOKUP(B390,'FOLHA RESUMIDA'!C:D,2,0)</f>
        <v>EMANUELA AMELIA DE A  AGUIAR</v>
      </c>
    </row>
    <row r="391" spans="1:9">
      <c r="A391" s="50">
        <v>51</v>
      </c>
      <c r="B391" s="50">
        <v>3069</v>
      </c>
      <c r="C391" s="48" t="s">
        <v>430</v>
      </c>
      <c r="D391" s="52">
        <v>2253.02</v>
      </c>
      <c r="E391" s="57">
        <f t="shared" si="12"/>
        <v>873.67999999999984</v>
      </c>
      <c r="F391" s="57">
        <v>582.22</v>
      </c>
      <c r="G391" s="52">
        <v>797.12</v>
      </c>
      <c r="H391" s="29">
        <f t="shared" si="13"/>
        <v>1379.3400000000001</v>
      </c>
      <c r="I391" s="16" t="str">
        <f>VLOOKUP(B391,'FOLHA RESUMIDA'!C:D,2,0)</f>
        <v>ANDRE LUIS MOTA PIRES</v>
      </c>
    </row>
    <row r="392" spans="1:9">
      <c r="A392" s="50">
        <v>1</v>
      </c>
      <c r="B392" s="50">
        <v>3080</v>
      </c>
      <c r="C392" s="48" t="s">
        <v>321</v>
      </c>
      <c r="D392" s="52">
        <v>32.42</v>
      </c>
      <c r="E392" s="57">
        <f t="shared" si="12"/>
        <v>32.42</v>
      </c>
      <c r="F392" s="57" t="s">
        <v>725</v>
      </c>
      <c r="G392" s="52">
        <v>0</v>
      </c>
      <c r="H392" s="29">
        <f t="shared" si="13"/>
        <v>0</v>
      </c>
      <c r="I392" s="16" t="str">
        <f>VLOOKUP(B392,'FOLHA RESUMIDA'!C:D,2,0)</f>
        <v>ALICE JULIANA X DE PONTES</v>
      </c>
    </row>
    <row r="393" spans="1:9">
      <c r="A393" s="50">
        <v>1</v>
      </c>
      <c r="B393" s="50">
        <v>3081</v>
      </c>
      <c r="C393" s="48" t="s">
        <v>322</v>
      </c>
      <c r="D393" s="52">
        <v>1294.1099999999999</v>
      </c>
      <c r="E393" s="57">
        <f t="shared" si="12"/>
        <v>391.71999999999991</v>
      </c>
      <c r="F393" s="57">
        <v>430.43</v>
      </c>
      <c r="G393" s="52">
        <v>471.96</v>
      </c>
      <c r="H393" s="29">
        <f t="shared" si="13"/>
        <v>902.39</v>
      </c>
      <c r="I393" s="16" t="str">
        <f>VLOOKUP(B393,'FOLHA RESUMIDA'!C:D,2,0)</f>
        <v>MAILTON NOBRE DE MEDEIROS</v>
      </c>
    </row>
    <row r="394" spans="1:9">
      <c r="A394" s="50">
        <v>1</v>
      </c>
      <c r="B394" s="50">
        <v>3084</v>
      </c>
      <c r="C394" s="48" t="s">
        <v>323</v>
      </c>
      <c r="D394" s="52">
        <v>1537.47</v>
      </c>
      <c r="E394" s="57">
        <f t="shared" si="12"/>
        <v>236.6400000000001</v>
      </c>
      <c r="F394" s="57">
        <v>522.74</v>
      </c>
      <c r="G394" s="52">
        <v>778.09</v>
      </c>
      <c r="H394" s="29">
        <f t="shared" si="13"/>
        <v>1300.83</v>
      </c>
      <c r="I394" s="16" t="str">
        <f>VLOOKUP(B394,'FOLHA RESUMIDA'!C:D,2,0)</f>
        <v>NATHALIA V DE A ITAPARICA</v>
      </c>
    </row>
    <row r="395" spans="1:9">
      <c r="A395" s="50">
        <v>1</v>
      </c>
      <c r="B395" s="50">
        <v>3085</v>
      </c>
      <c r="C395" s="48" t="s">
        <v>324</v>
      </c>
      <c r="D395" s="52">
        <v>1537.47</v>
      </c>
      <c r="E395" s="57">
        <f t="shared" si="12"/>
        <v>344.85000000000014</v>
      </c>
      <c r="F395" s="57">
        <v>522.74</v>
      </c>
      <c r="G395" s="52">
        <v>669.88</v>
      </c>
      <c r="H395" s="29">
        <f t="shared" si="13"/>
        <v>1192.6199999999999</v>
      </c>
      <c r="I395" s="16" t="str">
        <f>VLOOKUP(B395,'FOLHA RESUMIDA'!C:D,2,0)</f>
        <v>IVO LOURENCO DA SILVA</v>
      </c>
    </row>
    <row r="396" spans="1:9">
      <c r="A396" s="50">
        <v>3</v>
      </c>
      <c r="B396" s="50">
        <v>3086</v>
      </c>
      <c r="C396" s="48" t="s">
        <v>431</v>
      </c>
      <c r="D396" s="52">
        <v>3414.1</v>
      </c>
      <c r="E396" s="57">
        <f t="shared" si="12"/>
        <v>447.69000000000005</v>
      </c>
      <c r="F396" s="57">
        <v>1160.79</v>
      </c>
      <c r="G396" s="52">
        <v>1805.62</v>
      </c>
      <c r="H396" s="29">
        <f t="shared" si="13"/>
        <v>2966.41</v>
      </c>
      <c r="I396" s="16" t="str">
        <f>VLOOKUP(B396,'FOLHA RESUMIDA'!C:D,2,0)</f>
        <v>DIMAS CARDOSO CAMPOS</v>
      </c>
    </row>
    <row r="397" spans="1:9">
      <c r="A397" s="50">
        <v>1</v>
      </c>
      <c r="B397" s="50">
        <v>3092</v>
      </c>
      <c r="C397" s="48" t="s">
        <v>325</v>
      </c>
      <c r="D397" s="52">
        <v>12399.52</v>
      </c>
      <c r="E397" s="57">
        <f t="shared" si="12"/>
        <v>3036.6399999999994</v>
      </c>
      <c r="F397" s="57">
        <v>4503.6000000000004</v>
      </c>
      <c r="G397" s="52">
        <v>4859.28</v>
      </c>
      <c r="H397" s="29">
        <f t="shared" si="13"/>
        <v>9362.880000000001</v>
      </c>
      <c r="I397" s="16" t="str">
        <f>VLOOKUP(B397,'FOLHA RESUMIDA'!C:D,2,0)</f>
        <v>BETY ANNE DE A S CORDULA</v>
      </c>
    </row>
    <row r="398" spans="1:9">
      <c r="A398" s="50">
        <v>1</v>
      </c>
      <c r="B398" s="50">
        <v>3112</v>
      </c>
      <c r="C398" s="48" t="s">
        <v>326</v>
      </c>
      <c r="D398" s="52">
        <v>1537.47</v>
      </c>
      <c r="E398" s="57">
        <f t="shared" si="12"/>
        <v>880.06000000000006</v>
      </c>
      <c r="F398" s="57">
        <v>522.74</v>
      </c>
      <c r="G398" s="52">
        <v>134.66999999999999</v>
      </c>
      <c r="H398" s="29">
        <f t="shared" si="13"/>
        <v>657.41</v>
      </c>
      <c r="I398" s="16" t="str">
        <f>VLOOKUP(B398,'FOLHA RESUMIDA'!C:D,2,0)</f>
        <v>DIEGO SCHMITH OLIVEIRA DE LIMA</v>
      </c>
    </row>
    <row r="399" spans="1:9">
      <c r="A399" s="50">
        <v>1</v>
      </c>
      <c r="B399" s="50">
        <v>3113</v>
      </c>
      <c r="C399" s="48" t="s">
        <v>327</v>
      </c>
      <c r="D399" s="52">
        <v>1537.47</v>
      </c>
      <c r="E399" s="57">
        <f t="shared" si="12"/>
        <v>592.23</v>
      </c>
      <c r="F399" s="57">
        <v>522.74</v>
      </c>
      <c r="G399" s="52">
        <v>422.5</v>
      </c>
      <c r="H399" s="29">
        <f t="shared" si="13"/>
        <v>945.24</v>
      </c>
      <c r="I399" s="16" t="str">
        <f>VLOOKUP(B399,'FOLHA RESUMIDA'!C:D,2,0)</f>
        <v>CYNTHIA MARIA REGIS SIQUEIRA</v>
      </c>
    </row>
    <row r="400" spans="1:9">
      <c r="A400" s="50">
        <v>1</v>
      </c>
      <c r="B400" s="50">
        <v>3132</v>
      </c>
      <c r="C400" s="48" t="s">
        <v>328</v>
      </c>
      <c r="D400" s="52">
        <v>1807.77</v>
      </c>
      <c r="E400" s="57">
        <f t="shared" si="12"/>
        <v>419.09999999999991</v>
      </c>
      <c r="F400" s="57">
        <v>522.74</v>
      </c>
      <c r="G400" s="52">
        <v>865.93</v>
      </c>
      <c r="H400" s="29">
        <f t="shared" si="13"/>
        <v>1388.67</v>
      </c>
      <c r="I400" s="16" t="str">
        <f>VLOOKUP(B400,'FOLHA RESUMIDA'!C:D,2,0)</f>
        <v>TALITA ANDREIA MARTINS GONZAGA</v>
      </c>
    </row>
    <row r="401" spans="1:13">
      <c r="A401" s="50">
        <v>1</v>
      </c>
      <c r="B401" s="50">
        <v>3134</v>
      </c>
      <c r="C401" s="48" t="s">
        <v>329</v>
      </c>
      <c r="D401" s="52">
        <v>1887.18</v>
      </c>
      <c r="E401" s="57">
        <f t="shared" si="12"/>
        <v>156.44000000000005</v>
      </c>
      <c r="F401" s="57">
        <v>522.74</v>
      </c>
      <c r="G401" s="52">
        <v>1208</v>
      </c>
      <c r="H401" s="29">
        <f t="shared" si="13"/>
        <v>1730.74</v>
      </c>
      <c r="I401" s="16" t="str">
        <f>VLOOKUP(B401,'FOLHA RESUMIDA'!C:D,2,0)</f>
        <v>ESTEVAN DE ALMEIDA FALCAO</v>
      </c>
    </row>
    <row r="402" spans="1:13">
      <c r="A402" s="50">
        <v>1</v>
      </c>
      <c r="B402" s="50">
        <v>3135</v>
      </c>
      <c r="C402" s="48" t="s">
        <v>330</v>
      </c>
      <c r="D402" s="52">
        <v>4939.24</v>
      </c>
      <c r="E402" s="57">
        <f t="shared" si="12"/>
        <v>923.00999999999976</v>
      </c>
      <c r="F402" s="57">
        <v>1587.44</v>
      </c>
      <c r="G402" s="52">
        <v>2428.79</v>
      </c>
      <c r="H402" s="29">
        <f t="shared" si="13"/>
        <v>4016.23</v>
      </c>
      <c r="I402" s="16" t="str">
        <f>VLOOKUP(B402,'FOLHA RESUMIDA'!C:D,2,0)</f>
        <v>RAFAEL DE MENEZES E S PIRES</v>
      </c>
    </row>
    <row r="403" spans="1:13">
      <c r="A403" s="50">
        <v>1</v>
      </c>
      <c r="B403" s="50">
        <v>3136</v>
      </c>
      <c r="C403" s="48" t="s">
        <v>331</v>
      </c>
      <c r="D403" s="52">
        <v>3148.85</v>
      </c>
      <c r="E403" s="57">
        <f t="shared" si="12"/>
        <v>533.82999999999993</v>
      </c>
      <c r="F403" s="57">
        <v>899.37</v>
      </c>
      <c r="G403" s="52">
        <v>1715.65</v>
      </c>
      <c r="H403" s="29">
        <f t="shared" si="13"/>
        <v>2615.02</v>
      </c>
      <c r="I403" s="16" t="str">
        <f>VLOOKUP(B403,'FOLHA RESUMIDA'!C:D,2,0)</f>
        <v>ALEXANDER BEZERRA</v>
      </c>
    </row>
    <row r="404" spans="1:13">
      <c r="A404" s="50">
        <v>1</v>
      </c>
      <c r="B404" s="50">
        <v>3137</v>
      </c>
      <c r="C404" s="48" t="s">
        <v>332</v>
      </c>
      <c r="D404" s="52">
        <v>1537.47</v>
      </c>
      <c r="E404" s="57">
        <f t="shared" si="12"/>
        <v>503.62999999999988</v>
      </c>
      <c r="F404" s="57">
        <v>522.74</v>
      </c>
      <c r="G404" s="52">
        <v>511.1</v>
      </c>
      <c r="H404" s="29">
        <f t="shared" si="13"/>
        <v>1033.8400000000001</v>
      </c>
      <c r="I404" s="16" t="str">
        <f>VLOOKUP(B404,'FOLHA RESUMIDA'!C:D,2,0)</f>
        <v>JULIANA DE BARROS S LOPES DIAS</v>
      </c>
    </row>
    <row r="405" spans="1:13">
      <c r="A405" s="50">
        <v>1</v>
      </c>
      <c r="B405" s="50">
        <v>3138</v>
      </c>
      <c r="C405" s="48" t="s">
        <v>333</v>
      </c>
      <c r="D405" s="52">
        <v>1537.47</v>
      </c>
      <c r="E405" s="57">
        <f t="shared" si="12"/>
        <v>624.96</v>
      </c>
      <c r="F405" s="57">
        <v>522.74</v>
      </c>
      <c r="G405" s="52">
        <v>389.77</v>
      </c>
      <c r="H405" s="29">
        <f t="shared" si="13"/>
        <v>912.51</v>
      </c>
      <c r="I405" s="16" t="str">
        <f>VLOOKUP(B405,'FOLHA RESUMIDA'!C:D,2,0)</f>
        <v>MANUELA SILVA DE LIMA B DA PAZ</v>
      </c>
    </row>
    <row r="406" spans="1:13">
      <c r="A406" s="50">
        <v>1</v>
      </c>
      <c r="B406" s="50">
        <v>3139</v>
      </c>
      <c r="C406" s="48" t="s">
        <v>334</v>
      </c>
      <c r="D406" s="52">
        <v>1537.47</v>
      </c>
      <c r="E406" s="57">
        <f t="shared" si="12"/>
        <v>332.96000000000004</v>
      </c>
      <c r="F406" s="57">
        <v>522.74</v>
      </c>
      <c r="G406" s="52">
        <v>681.77</v>
      </c>
      <c r="H406" s="29">
        <f t="shared" si="13"/>
        <v>1204.51</v>
      </c>
      <c r="I406" s="16" t="str">
        <f>VLOOKUP(B406,'FOLHA RESUMIDA'!C:D,2,0)</f>
        <v>JOAO ROBERTO  MACHADO ARAUJO</v>
      </c>
    </row>
    <row r="407" spans="1:13">
      <c r="A407" s="50">
        <v>1</v>
      </c>
      <c r="B407" s="50">
        <v>3141</v>
      </c>
      <c r="C407" s="48" t="s">
        <v>335</v>
      </c>
      <c r="D407" s="52">
        <v>1537.47</v>
      </c>
      <c r="E407" s="57">
        <f t="shared" si="12"/>
        <v>279.52999999999997</v>
      </c>
      <c r="F407" s="57">
        <v>522.74</v>
      </c>
      <c r="G407" s="52">
        <v>735.2</v>
      </c>
      <c r="H407" s="29">
        <f t="shared" si="13"/>
        <v>1257.94</v>
      </c>
      <c r="I407" s="16" t="str">
        <f>VLOOKUP(B407,'FOLHA RESUMIDA'!C:D,2,0)</f>
        <v>LIVIA QUEIROZ DE OLIVEIRA</v>
      </c>
    </row>
    <row r="408" spans="1:13">
      <c r="A408" s="50">
        <v>1</v>
      </c>
      <c r="B408" s="50">
        <v>3147</v>
      </c>
      <c r="C408" s="48" t="s">
        <v>336</v>
      </c>
      <c r="D408" s="52">
        <v>1398.59</v>
      </c>
      <c r="E408" s="57">
        <f t="shared" si="12"/>
        <v>112.47000000000003</v>
      </c>
      <c r="F408" s="57">
        <v>356.62</v>
      </c>
      <c r="G408" s="52">
        <v>929.5</v>
      </c>
      <c r="H408" s="29">
        <f t="shared" si="13"/>
        <v>1286.1199999999999</v>
      </c>
      <c r="I408" s="16" t="str">
        <f>VLOOKUP(B408,'FOLHA RESUMIDA'!C:D,2,0)</f>
        <v>ALZENIRA PEREIRA DA SILVA</v>
      </c>
    </row>
    <row r="409" spans="1:13">
      <c r="A409" s="50">
        <v>1</v>
      </c>
      <c r="B409" s="50">
        <v>3150</v>
      </c>
      <c r="C409" s="48" t="s">
        <v>337</v>
      </c>
      <c r="D409" s="52">
        <v>1104.1400000000001</v>
      </c>
      <c r="E409" s="57">
        <f t="shared" si="12"/>
        <v>894.36000000000013</v>
      </c>
      <c r="F409" s="57">
        <v>209.78</v>
      </c>
      <c r="G409" s="52">
        <v>0</v>
      </c>
      <c r="H409" s="29">
        <f t="shared" si="13"/>
        <v>209.78</v>
      </c>
      <c r="I409" s="16" t="str">
        <f>VLOOKUP(B409,'FOLHA RESUMIDA'!C:D,2,0)</f>
        <v>BRUNA ALVES DE SOUSA</v>
      </c>
    </row>
    <row r="410" spans="1:13">
      <c r="A410" s="50">
        <v>1</v>
      </c>
      <c r="B410" s="50">
        <v>3152</v>
      </c>
      <c r="C410" s="48" t="s">
        <v>338</v>
      </c>
      <c r="D410" s="52">
        <v>1100</v>
      </c>
      <c r="E410" s="57">
        <f t="shared" si="12"/>
        <v>138.03999999999996</v>
      </c>
      <c r="F410" s="57">
        <v>356.62</v>
      </c>
      <c r="G410" s="52">
        <v>605.34</v>
      </c>
      <c r="H410" s="29">
        <f t="shared" si="13"/>
        <v>961.96</v>
      </c>
      <c r="I410" s="16" t="str">
        <f>VLOOKUP(B410,'FOLHA RESUMIDA'!C:D,2,0)</f>
        <v>DANIEL CIRILO DOS SANTOS</v>
      </c>
    </row>
    <row r="411" spans="1:13">
      <c r="A411" s="50">
        <v>1</v>
      </c>
      <c r="B411" s="50">
        <v>3154</v>
      </c>
      <c r="C411" s="48" t="s">
        <v>339</v>
      </c>
      <c r="D411" s="52">
        <v>1100</v>
      </c>
      <c r="E411" s="57">
        <f t="shared" si="12"/>
        <v>85.600000000000023</v>
      </c>
      <c r="F411" s="57">
        <v>356.62</v>
      </c>
      <c r="G411" s="52">
        <v>657.78</v>
      </c>
      <c r="H411" s="29">
        <f t="shared" si="13"/>
        <v>1014.4</v>
      </c>
      <c r="I411" s="16" t="str">
        <f>VLOOKUP(B411,'FOLHA RESUMIDA'!C:D,2,0)</f>
        <v>DANIELLE D O A DE MIRANDA</v>
      </c>
    </row>
    <row r="412" spans="1:13">
      <c r="A412" s="50">
        <v>1</v>
      </c>
      <c r="B412" s="50">
        <v>3155</v>
      </c>
      <c r="C412" s="48" t="s">
        <v>340</v>
      </c>
      <c r="D412" s="52">
        <v>10522.25</v>
      </c>
      <c r="E412" s="57">
        <f t="shared" si="12"/>
        <v>7151.33</v>
      </c>
      <c r="F412" s="57" t="s">
        <v>725</v>
      </c>
      <c r="G412" s="52">
        <v>3370.92</v>
      </c>
      <c r="H412" s="29">
        <f t="shared" si="13"/>
        <v>3370.92</v>
      </c>
      <c r="I412" s="16" t="str">
        <f>VLOOKUP(B412,'FOLHA RESUMIDA'!C:D,2,0)</f>
        <v>DANIELLY R C DE LIRA</v>
      </c>
    </row>
    <row r="413" spans="1:13">
      <c r="A413" s="50">
        <v>1</v>
      </c>
      <c r="B413" s="50">
        <v>3156</v>
      </c>
      <c r="C413" s="48" t="s">
        <v>341</v>
      </c>
      <c r="D413" s="52">
        <v>1100</v>
      </c>
      <c r="E413" s="57">
        <f t="shared" si="12"/>
        <v>617.44000000000005</v>
      </c>
      <c r="F413" s="57">
        <v>356.62</v>
      </c>
      <c r="G413" s="52">
        <v>125.94</v>
      </c>
      <c r="H413" s="29">
        <f t="shared" si="13"/>
        <v>482.56</v>
      </c>
      <c r="I413" s="16" t="str">
        <f>VLOOKUP(B413,'FOLHA RESUMIDA'!C:D,2,0)</f>
        <v>GILVANEIDE LAURENTINO MARTINS</v>
      </c>
    </row>
    <row r="414" spans="1:13">
      <c r="A414" s="50">
        <v>1</v>
      </c>
      <c r="B414" s="50">
        <v>3158</v>
      </c>
      <c r="C414" s="48" t="s">
        <v>342</v>
      </c>
      <c r="D414" s="52">
        <v>4741.93</v>
      </c>
      <c r="E414" s="57">
        <f t="shared" si="12"/>
        <v>1310.8200000000002</v>
      </c>
      <c r="F414" s="57">
        <v>1583.23</v>
      </c>
      <c r="G414" s="52">
        <v>1847.88</v>
      </c>
      <c r="H414" s="29">
        <f t="shared" si="13"/>
        <v>3431.11</v>
      </c>
      <c r="I414" s="16" t="str">
        <f>VLOOKUP(B414,'FOLHA RESUMIDA'!C:D,2,0)</f>
        <v>HYWRE CESAR DE BRITO PINTO</v>
      </c>
    </row>
    <row r="415" spans="1:13" s="12" customFormat="1">
      <c r="A415" s="50">
        <v>1</v>
      </c>
      <c r="B415" s="50">
        <v>3159</v>
      </c>
      <c r="C415" s="48" t="s">
        <v>343</v>
      </c>
      <c r="D415" s="52">
        <v>1537.47</v>
      </c>
      <c r="E415" s="57">
        <f t="shared" si="12"/>
        <v>233.81000000000017</v>
      </c>
      <c r="F415" s="57">
        <v>522.74</v>
      </c>
      <c r="G415" s="52">
        <v>780.92</v>
      </c>
      <c r="H415" s="29">
        <f t="shared" si="13"/>
        <v>1303.6599999999999</v>
      </c>
      <c r="I415" s="16" t="str">
        <f>VLOOKUP(B415,'FOLHA RESUMIDA'!C:D,2,0)</f>
        <v>JOSE ELIVELTON G DE OLIVEIRA</v>
      </c>
      <c r="L415" s="13"/>
      <c r="M415" s="13"/>
    </row>
    <row r="416" spans="1:13">
      <c r="A416" s="50">
        <v>1</v>
      </c>
      <c r="B416" s="50">
        <v>3160</v>
      </c>
      <c r="C416" s="48" t="s">
        <v>344</v>
      </c>
      <c r="D416" s="52">
        <v>1537.47</v>
      </c>
      <c r="E416" s="57">
        <f t="shared" si="12"/>
        <v>577.23</v>
      </c>
      <c r="F416" s="57">
        <v>522.74</v>
      </c>
      <c r="G416" s="52">
        <v>437.5</v>
      </c>
      <c r="H416" s="29">
        <f t="shared" si="13"/>
        <v>960.24</v>
      </c>
      <c r="I416" s="16" t="str">
        <f>VLOOKUP(B416,'FOLHA RESUMIDA'!C:D,2,0)</f>
        <v>LUCIANNA NUNES LIRA</v>
      </c>
    </row>
    <row r="417" spans="1:9">
      <c r="A417" s="50">
        <v>1</v>
      </c>
      <c r="B417" s="50">
        <v>3164</v>
      </c>
      <c r="C417" s="48" t="s">
        <v>345</v>
      </c>
      <c r="D417" s="52">
        <v>1537.47</v>
      </c>
      <c r="E417" s="57">
        <f t="shared" si="12"/>
        <v>254.43000000000006</v>
      </c>
      <c r="F417" s="57">
        <v>522.74</v>
      </c>
      <c r="G417" s="52">
        <v>760.3</v>
      </c>
      <c r="H417" s="29">
        <f t="shared" si="13"/>
        <v>1283.04</v>
      </c>
      <c r="I417" s="16" t="str">
        <f>VLOOKUP(B417,'FOLHA RESUMIDA'!C:D,2,0)</f>
        <v>MONIQUE FERRAZ PEREIRA</v>
      </c>
    </row>
    <row r="418" spans="1:9">
      <c r="A418" s="50">
        <v>1</v>
      </c>
      <c r="B418" s="50">
        <v>3165</v>
      </c>
      <c r="C418" s="48" t="s">
        <v>346</v>
      </c>
      <c r="D418" s="52">
        <v>1887.57</v>
      </c>
      <c r="E418" s="57">
        <f t="shared" si="12"/>
        <v>853.52</v>
      </c>
      <c r="F418" s="57">
        <v>522.74</v>
      </c>
      <c r="G418" s="52">
        <v>511.31</v>
      </c>
      <c r="H418" s="29">
        <f t="shared" si="13"/>
        <v>1034.05</v>
      </c>
      <c r="I418" s="16" t="str">
        <f>VLOOKUP(B418,'FOLHA RESUMIDA'!C:D,2,0)</f>
        <v>PATRICIA SERPA PEIXOTO</v>
      </c>
    </row>
    <row r="419" spans="1:9">
      <c r="A419" s="50">
        <v>1</v>
      </c>
      <c r="B419" s="50">
        <v>3167</v>
      </c>
      <c r="C419" s="48" t="s">
        <v>347</v>
      </c>
      <c r="D419" s="52">
        <v>6650.48</v>
      </c>
      <c r="E419" s="57">
        <f t="shared" si="12"/>
        <v>1540.2999999999993</v>
      </c>
      <c r="F419" s="57">
        <v>2261.16</v>
      </c>
      <c r="G419" s="52">
        <v>2849.02</v>
      </c>
      <c r="H419" s="29">
        <f t="shared" si="13"/>
        <v>5110.18</v>
      </c>
      <c r="I419" s="16" t="str">
        <f>VLOOKUP(B419,'FOLHA RESUMIDA'!C:D,2,0)</f>
        <v>POLYANA BEZERRA SOUTO SANTOS</v>
      </c>
    </row>
    <row r="420" spans="1:9">
      <c r="A420" s="50">
        <v>1</v>
      </c>
      <c r="B420" s="50">
        <v>3169</v>
      </c>
      <c r="C420" s="48" t="s">
        <v>348</v>
      </c>
      <c r="D420" s="52">
        <v>1100</v>
      </c>
      <c r="E420" s="57">
        <f t="shared" si="12"/>
        <v>206.99</v>
      </c>
      <c r="F420" s="57">
        <v>356.62</v>
      </c>
      <c r="G420" s="52">
        <v>536.39</v>
      </c>
      <c r="H420" s="29">
        <f t="shared" si="13"/>
        <v>893.01</v>
      </c>
      <c r="I420" s="16" t="str">
        <f>VLOOKUP(B420,'FOLHA RESUMIDA'!C:D,2,0)</f>
        <v>RENATA BEZERRA DA SILVA</v>
      </c>
    </row>
    <row r="421" spans="1:9">
      <c r="A421" s="50">
        <v>1</v>
      </c>
      <c r="B421" s="50">
        <v>3171</v>
      </c>
      <c r="C421" s="48" t="s">
        <v>349</v>
      </c>
      <c r="D421" s="52">
        <v>2405.5300000000002</v>
      </c>
      <c r="E421" s="57">
        <f t="shared" si="12"/>
        <v>617.21</v>
      </c>
      <c r="F421" s="57">
        <v>850.2</v>
      </c>
      <c r="G421" s="52">
        <v>938.12</v>
      </c>
      <c r="H421" s="29">
        <f t="shared" si="13"/>
        <v>1788.3200000000002</v>
      </c>
      <c r="I421" s="16" t="str">
        <f>VLOOKUP(B421,'FOLHA RESUMIDA'!C:D,2,0)</f>
        <v>ROSY KELLY LIMA DA S PIMENTEL</v>
      </c>
    </row>
    <row r="422" spans="1:9">
      <c r="A422" s="50">
        <v>1</v>
      </c>
      <c r="B422" s="50">
        <v>3172</v>
      </c>
      <c r="C422" s="48" t="s">
        <v>350</v>
      </c>
      <c r="D422" s="52">
        <v>1100</v>
      </c>
      <c r="E422" s="57">
        <f t="shared" si="12"/>
        <v>233.03999999999996</v>
      </c>
      <c r="F422" s="57">
        <v>356.62</v>
      </c>
      <c r="G422" s="52">
        <v>510.34</v>
      </c>
      <c r="H422" s="29">
        <f t="shared" si="13"/>
        <v>866.96</v>
      </c>
      <c r="I422" s="16" t="str">
        <f>VLOOKUP(B422,'FOLHA RESUMIDA'!C:D,2,0)</f>
        <v>SAVIO BARCELOS DE MELO</v>
      </c>
    </row>
    <row r="423" spans="1:9">
      <c r="A423" s="50">
        <v>1</v>
      </c>
      <c r="B423" s="50">
        <v>3175</v>
      </c>
      <c r="C423" s="48" t="s">
        <v>351</v>
      </c>
      <c r="D423" s="52">
        <v>7270.49</v>
      </c>
      <c r="E423" s="57">
        <f t="shared" si="12"/>
        <v>2901.4300000000003</v>
      </c>
      <c r="F423" s="57">
        <v>2261.16</v>
      </c>
      <c r="G423" s="52">
        <v>2107.9</v>
      </c>
      <c r="H423" s="29">
        <f t="shared" si="13"/>
        <v>4369.0599999999995</v>
      </c>
      <c r="I423" s="16" t="str">
        <f>VLOOKUP(B423,'FOLHA RESUMIDA'!C:D,2,0)</f>
        <v>VIVIANE SOARES DE JESUS</v>
      </c>
    </row>
    <row r="424" spans="1:9">
      <c r="A424" s="50">
        <v>1</v>
      </c>
      <c r="B424" s="50">
        <v>3177</v>
      </c>
      <c r="C424" s="48" t="s">
        <v>352</v>
      </c>
      <c r="D424" s="52">
        <v>6650.48</v>
      </c>
      <c r="E424" s="57">
        <f t="shared" si="12"/>
        <v>1642.5599999999995</v>
      </c>
      <c r="F424" s="57">
        <v>2261.16</v>
      </c>
      <c r="G424" s="52">
        <v>2746.76</v>
      </c>
      <c r="H424" s="29">
        <f t="shared" si="13"/>
        <v>5007.92</v>
      </c>
      <c r="I424" s="16" t="str">
        <f>VLOOKUP(B424,'FOLHA RESUMIDA'!C:D,2,0)</f>
        <v>DEMOSTENES FIGUEIREDO DE SOUSA</v>
      </c>
    </row>
    <row r="425" spans="1:9">
      <c r="A425" s="50">
        <v>1</v>
      </c>
      <c r="B425" s="50">
        <v>3178</v>
      </c>
      <c r="C425" s="48" t="s">
        <v>353</v>
      </c>
      <c r="D425" s="52">
        <v>6907.65</v>
      </c>
      <c r="E425" s="57">
        <f t="shared" si="12"/>
        <v>1766.0599999999995</v>
      </c>
      <c r="F425" s="57">
        <v>2518.33</v>
      </c>
      <c r="G425" s="52">
        <v>2623.26</v>
      </c>
      <c r="H425" s="29">
        <f t="shared" si="13"/>
        <v>5141.59</v>
      </c>
      <c r="I425" s="16" t="str">
        <f>VLOOKUP(B425,'FOLHA RESUMIDA'!C:D,2,0)</f>
        <v>HOSANA SUELEM S DE MIRANDA</v>
      </c>
    </row>
    <row r="426" spans="1:9">
      <c r="A426" s="50">
        <v>1</v>
      </c>
      <c r="B426" s="50">
        <v>3180</v>
      </c>
      <c r="C426" s="48" t="s">
        <v>354</v>
      </c>
      <c r="D426" s="52">
        <v>7906.7</v>
      </c>
      <c r="E426" s="57">
        <f t="shared" si="12"/>
        <v>2104.8900000000003</v>
      </c>
      <c r="F426" s="57">
        <v>2261.16</v>
      </c>
      <c r="G426" s="52">
        <v>3540.65</v>
      </c>
      <c r="H426" s="29">
        <f t="shared" si="13"/>
        <v>5801.8099999999995</v>
      </c>
      <c r="I426" s="16" t="str">
        <f>VLOOKUP(B426,'FOLHA RESUMIDA'!C:D,2,0)</f>
        <v>CAIO CESAR DE A R SILVA</v>
      </c>
    </row>
    <row r="427" spans="1:9">
      <c r="A427" s="50">
        <v>1</v>
      </c>
      <c r="B427" s="50">
        <v>3182</v>
      </c>
      <c r="C427" s="48" t="s">
        <v>355</v>
      </c>
      <c r="D427" s="52">
        <v>1538.6</v>
      </c>
      <c r="E427" s="57">
        <f t="shared" si="12"/>
        <v>782.50999999999988</v>
      </c>
      <c r="F427" s="57">
        <v>522.74</v>
      </c>
      <c r="G427" s="52">
        <v>233.35</v>
      </c>
      <c r="H427" s="29">
        <f t="shared" si="13"/>
        <v>756.09</v>
      </c>
      <c r="I427" s="16" t="str">
        <f>VLOOKUP(B427,'FOLHA RESUMIDA'!C:D,2,0)</f>
        <v>VANELLY FERREIRA DE SOUZA</v>
      </c>
    </row>
    <row r="428" spans="1:9">
      <c r="A428" s="50">
        <v>1</v>
      </c>
      <c r="B428" s="50">
        <v>3183</v>
      </c>
      <c r="C428" s="48" t="s">
        <v>356</v>
      </c>
      <c r="D428" s="52">
        <v>1887.18</v>
      </c>
      <c r="E428" s="57">
        <f t="shared" si="12"/>
        <v>461.6099999999999</v>
      </c>
      <c r="F428" s="57">
        <v>522.74</v>
      </c>
      <c r="G428" s="52">
        <v>902.83</v>
      </c>
      <c r="H428" s="29">
        <f t="shared" si="13"/>
        <v>1425.5700000000002</v>
      </c>
      <c r="I428" s="16" t="str">
        <f>VLOOKUP(B428,'FOLHA RESUMIDA'!C:D,2,0)</f>
        <v>DALETE VICENTE DE LIMA</v>
      </c>
    </row>
    <row r="429" spans="1:9">
      <c r="A429" s="50">
        <v>1</v>
      </c>
      <c r="B429" s="50">
        <v>3194</v>
      </c>
      <c r="C429" s="48" t="s">
        <v>357</v>
      </c>
      <c r="D429" s="52">
        <v>8955.09</v>
      </c>
      <c r="E429" s="57">
        <f t="shared" si="12"/>
        <v>3647.8900000000003</v>
      </c>
      <c r="F429" s="57">
        <v>2860.93</v>
      </c>
      <c r="G429" s="52">
        <v>2446.27</v>
      </c>
      <c r="H429" s="29">
        <f t="shared" si="13"/>
        <v>5307.2</v>
      </c>
      <c r="I429" s="16" t="str">
        <f>VLOOKUP(B429,'FOLHA RESUMIDA'!C:D,2,0)</f>
        <v>ODAYANNA KESSY F MONTEIRO</v>
      </c>
    </row>
    <row r="430" spans="1:9">
      <c r="A430" s="50">
        <v>1</v>
      </c>
      <c r="B430" s="50">
        <v>3201</v>
      </c>
      <c r="C430" s="48" t="s">
        <v>358</v>
      </c>
      <c r="D430" s="52">
        <v>1315.99</v>
      </c>
      <c r="E430" s="57">
        <f t="shared" si="12"/>
        <v>320.20000000000005</v>
      </c>
      <c r="F430" s="57">
        <v>430.43</v>
      </c>
      <c r="G430" s="52">
        <v>565.36</v>
      </c>
      <c r="H430" s="29">
        <f t="shared" si="13"/>
        <v>995.79</v>
      </c>
      <c r="I430" s="16" t="str">
        <f>VLOOKUP(B430,'FOLHA RESUMIDA'!C:D,2,0)</f>
        <v>LUCIENE TORRES GALINDO DE MELO</v>
      </c>
    </row>
    <row r="431" spans="1:9">
      <c r="A431" s="50">
        <v>1</v>
      </c>
      <c r="B431" s="50">
        <v>3206</v>
      </c>
      <c r="C431" s="48" t="s">
        <v>359</v>
      </c>
      <c r="D431" s="52">
        <v>5739.47</v>
      </c>
      <c r="E431" s="57">
        <f t="shared" si="12"/>
        <v>712.09000000000015</v>
      </c>
      <c r="F431" s="57">
        <v>1951.42</v>
      </c>
      <c r="G431" s="52">
        <v>3075.96</v>
      </c>
      <c r="H431" s="29">
        <f t="shared" si="13"/>
        <v>5027.38</v>
      </c>
      <c r="I431" s="16" t="str">
        <f>VLOOKUP(B431,'FOLHA RESUMIDA'!C:D,2,0)</f>
        <v>MARCELO JOSE XIMENES MENELAU</v>
      </c>
    </row>
    <row r="432" spans="1:9">
      <c r="A432" s="50">
        <v>1</v>
      </c>
      <c r="B432" s="50">
        <v>3208</v>
      </c>
      <c r="C432" s="48" t="s">
        <v>360</v>
      </c>
      <c r="D432" s="52">
        <v>3797.94</v>
      </c>
      <c r="E432" s="57">
        <f t="shared" si="12"/>
        <v>543.5300000000002</v>
      </c>
      <c r="F432" s="57">
        <v>1291.3</v>
      </c>
      <c r="G432" s="52">
        <v>1963.11</v>
      </c>
      <c r="H432" s="29">
        <f t="shared" si="13"/>
        <v>3254.41</v>
      </c>
      <c r="I432" s="16" t="str">
        <f>VLOOKUP(B432,'FOLHA RESUMIDA'!C:D,2,0)</f>
        <v>FABIOLA LAPORTE DE A TRINDADE</v>
      </c>
    </row>
    <row r="433" spans="1:9">
      <c r="A433" s="50">
        <v>1</v>
      </c>
      <c r="B433" s="50">
        <v>3210</v>
      </c>
      <c r="C433" s="48" t="s">
        <v>361</v>
      </c>
      <c r="D433" s="52">
        <v>1265.98</v>
      </c>
      <c r="E433" s="57">
        <f t="shared" si="12"/>
        <v>163.82999999999993</v>
      </c>
      <c r="F433" s="57">
        <v>430.43</v>
      </c>
      <c r="G433" s="52">
        <v>671.72</v>
      </c>
      <c r="H433" s="29">
        <f t="shared" si="13"/>
        <v>1102.1500000000001</v>
      </c>
      <c r="I433" s="16" t="str">
        <f>VLOOKUP(B433,'FOLHA RESUMIDA'!C:D,2,0)</f>
        <v>GILVANIA MARIA DE S MENDES</v>
      </c>
    </row>
    <row r="434" spans="1:9">
      <c r="A434" s="50">
        <v>1</v>
      </c>
      <c r="B434" s="50">
        <v>3220</v>
      </c>
      <c r="C434" s="48" t="s">
        <v>362</v>
      </c>
      <c r="D434" s="52">
        <v>7174.34</v>
      </c>
      <c r="E434" s="57">
        <f t="shared" si="12"/>
        <v>1657.2799999999997</v>
      </c>
      <c r="F434" s="57">
        <v>2439.2800000000002</v>
      </c>
      <c r="G434" s="52">
        <v>3077.78</v>
      </c>
      <c r="H434" s="29">
        <f t="shared" si="13"/>
        <v>5517.06</v>
      </c>
      <c r="I434" s="16" t="str">
        <f>VLOOKUP(B434,'FOLHA RESUMIDA'!C:D,2,0)</f>
        <v>RENATA RODRIGUES C DE MELO</v>
      </c>
    </row>
    <row r="435" spans="1:9">
      <c r="A435" s="50">
        <v>1</v>
      </c>
      <c r="B435" s="50">
        <v>3221</v>
      </c>
      <c r="C435" s="48" t="s">
        <v>363</v>
      </c>
      <c r="D435" s="52">
        <v>1687.97</v>
      </c>
      <c r="E435" s="57">
        <f t="shared" si="12"/>
        <v>446.76</v>
      </c>
      <c r="F435" s="57">
        <v>573.91</v>
      </c>
      <c r="G435" s="52">
        <v>667.3</v>
      </c>
      <c r="H435" s="29">
        <f t="shared" si="13"/>
        <v>1241.21</v>
      </c>
      <c r="I435" s="16" t="str">
        <f>VLOOKUP(B435,'FOLHA RESUMIDA'!C:D,2,0)</f>
        <v>MARIA ERLANI BARBOSA SILVA</v>
      </c>
    </row>
    <row r="436" spans="1:9">
      <c r="A436" s="50">
        <v>3</v>
      </c>
      <c r="B436" s="50">
        <v>3228</v>
      </c>
      <c r="C436" s="48" t="s">
        <v>488</v>
      </c>
      <c r="D436" s="52">
        <v>1712.42</v>
      </c>
      <c r="E436" s="57">
        <f t="shared" si="12"/>
        <v>347.2800000000002</v>
      </c>
      <c r="F436" s="57">
        <v>582.22</v>
      </c>
      <c r="G436" s="52">
        <v>782.92</v>
      </c>
      <c r="H436" s="29">
        <f t="shared" si="13"/>
        <v>1365.1399999999999</v>
      </c>
      <c r="I436" s="16" t="str">
        <f>VLOOKUP(B436,'FOLHA RESUMIDA'!C:D,2,0)</f>
        <v>RENATO VELOSO LINO DE OLIVEIRA</v>
      </c>
    </row>
    <row r="437" spans="1:9">
      <c r="A437" s="50">
        <v>1</v>
      </c>
      <c r="B437" s="50">
        <v>3229</v>
      </c>
      <c r="C437" s="48" t="s">
        <v>364</v>
      </c>
      <c r="D437" s="52">
        <v>1537.47</v>
      </c>
      <c r="E437" s="57">
        <f t="shared" si="12"/>
        <v>643.49</v>
      </c>
      <c r="F437" s="57">
        <v>522.74</v>
      </c>
      <c r="G437" s="52">
        <v>371.24</v>
      </c>
      <c r="H437" s="29">
        <f t="shared" si="13"/>
        <v>893.98</v>
      </c>
      <c r="I437" s="16" t="str">
        <f>VLOOKUP(B437,'FOLHA RESUMIDA'!C:D,2,0)</f>
        <v>WELTON FERNANDES DE PAULA</v>
      </c>
    </row>
    <row r="438" spans="1:9">
      <c r="A438" s="50">
        <v>1</v>
      </c>
      <c r="B438" s="50">
        <v>3232</v>
      </c>
      <c r="C438" s="48" t="s">
        <v>365</v>
      </c>
      <c r="D438" s="52">
        <v>1574.22</v>
      </c>
      <c r="E438" s="57">
        <f t="shared" si="12"/>
        <v>797.76</v>
      </c>
      <c r="F438" s="57">
        <v>522.74</v>
      </c>
      <c r="G438" s="52">
        <v>253.72</v>
      </c>
      <c r="H438" s="29">
        <f t="shared" si="13"/>
        <v>776.46</v>
      </c>
      <c r="I438" s="16" t="str">
        <f>VLOOKUP(B438,'FOLHA RESUMIDA'!C:D,2,0)</f>
        <v>MARCOS ANTONIO SILVA DE LIMA</v>
      </c>
    </row>
    <row r="439" spans="1:9">
      <c r="A439" s="50">
        <v>1</v>
      </c>
      <c r="B439" s="50">
        <v>3233</v>
      </c>
      <c r="C439" s="48" t="s">
        <v>366</v>
      </c>
      <c r="D439" s="52">
        <v>1284.75</v>
      </c>
      <c r="E439" s="57">
        <f t="shared" si="12"/>
        <v>1284.75</v>
      </c>
      <c r="F439" s="57" t="s">
        <v>725</v>
      </c>
      <c r="G439" s="52">
        <v>0</v>
      </c>
      <c r="H439" s="29">
        <f t="shared" si="13"/>
        <v>0</v>
      </c>
      <c r="I439" s="16" t="str">
        <f>VLOOKUP(B439,'FOLHA RESUMIDA'!C:D,2,0)</f>
        <v>MARIANA JOYCE BEZERRA DA SILVA</v>
      </c>
    </row>
    <row r="440" spans="1:9">
      <c r="A440" s="50">
        <v>1</v>
      </c>
      <c r="B440" s="50">
        <v>3234</v>
      </c>
      <c r="C440" s="48" t="s">
        <v>367</v>
      </c>
      <c r="D440" s="52">
        <v>6020.24</v>
      </c>
      <c r="E440" s="57">
        <f t="shared" si="12"/>
        <v>2381.2799999999997</v>
      </c>
      <c r="F440" s="57">
        <v>2063.67</v>
      </c>
      <c r="G440" s="52">
        <v>1575.29</v>
      </c>
      <c r="H440" s="29">
        <f t="shared" si="13"/>
        <v>3638.96</v>
      </c>
      <c r="I440" s="16" t="str">
        <f>VLOOKUP(B440,'FOLHA RESUMIDA'!C:D,2,0)</f>
        <v>SANDRO FERREIRA BEZERRA</v>
      </c>
    </row>
    <row r="441" spans="1:9">
      <c r="A441" s="50">
        <v>1</v>
      </c>
      <c r="B441" s="50">
        <v>3237</v>
      </c>
      <c r="C441" s="48" t="s">
        <v>368</v>
      </c>
      <c r="D441" s="52">
        <v>1537.47</v>
      </c>
      <c r="E441" s="57">
        <f t="shared" si="12"/>
        <v>291.81999999999994</v>
      </c>
      <c r="F441" s="57">
        <v>522.74</v>
      </c>
      <c r="G441" s="52">
        <v>722.91</v>
      </c>
      <c r="H441" s="29">
        <f t="shared" si="13"/>
        <v>1245.6500000000001</v>
      </c>
      <c r="I441" s="16" t="str">
        <f>VLOOKUP(B441,'FOLHA RESUMIDA'!C:D,2,0)</f>
        <v>LIVIA MARIA DE MORAES</v>
      </c>
    </row>
    <row r="442" spans="1:9">
      <c r="A442" s="50">
        <v>1</v>
      </c>
      <c r="B442" s="50">
        <v>3241</v>
      </c>
      <c r="C442" s="48" t="s">
        <v>369</v>
      </c>
      <c r="D442" s="52">
        <v>1537.47</v>
      </c>
      <c r="E442" s="57">
        <f t="shared" si="12"/>
        <v>438.83000000000015</v>
      </c>
      <c r="F442" s="57">
        <v>522.74</v>
      </c>
      <c r="G442" s="52">
        <v>575.9</v>
      </c>
      <c r="H442" s="29">
        <f t="shared" si="13"/>
        <v>1098.6399999999999</v>
      </c>
      <c r="I442" s="12" t="str">
        <f>VLOOKUP(B442,'FOLHA RESUMIDA'!C:D,2,0)</f>
        <v>EDNALDO LUIZ TRAJANO</v>
      </c>
    </row>
    <row r="443" spans="1:9">
      <c r="A443" s="50">
        <v>1</v>
      </c>
      <c r="B443" s="50">
        <v>3242</v>
      </c>
      <c r="C443" s="48" t="s">
        <v>370</v>
      </c>
      <c r="D443" s="52">
        <v>1537.47</v>
      </c>
      <c r="E443" s="57">
        <f t="shared" si="12"/>
        <v>201.83999999999992</v>
      </c>
      <c r="F443" s="57">
        <v>522.74</v>
      </c>
      <c r="G443" s="52">
        <v>812.89</v>
      </c>
      <c r="H443" s="29">
        <f t="shared" si="13"/>
        <v>1335.63</v>
      </c>
      <c r="I443" s="12" t="str">
        <f>VLOOKUP(B443,'FOLHA RESUMIDA'!C:D,2,0)</f>
        <v>CLAUDIO HENRIQUE G DE OLIVEIRA</v>
      </c>
    </row>
    <row r="444" spans="1:9">
      <c r="A444" s="50">
        <v>1</v>
      </c>
      <c r="B444" s="50">
        <v>3243</v>
      </c>
      <c r="C444" s="48" t="s">
        <v>371</v>
      </c>
      <c r="D444" s="52">
        <v>13292.8</v>
      </c>
      <c r="E444" s="57">
        <f t="shared" si="12"/>
        <v>3679.8899999999994</v>
      </c>
      <c r="F444" s="57">
        <v>4519.55</v>
      </c>
      <c r="G444" s="52">
        <v>5093.3599999999997</v>
      </c>
      <c r="H444" s="29">
        <f t="shared" si="13"/>
        <v>9612.91</v>
      </c>
      <c r="I444" s="16" t="str">
        <f>VLOOKUP(B444,'FOLHA RESUMIDA'!C:D,2,0)</f>
        <v>FLAVIO CLAUDEVAN DE G AMANCIO</v>
      </c>
    </row>
    <row r="445" spans="1:9">
      <c r="A445" s="50">
        <v>1</v>
      </c>
      <c r="B445" s="50">
        <v>3245</v>
      </c>
      <c r="C445" s="48" t="s">
        <v>372</v>
      </c>
      <c r="D445" s="52">
        <v>9057.3700000000008</v>
      </c>
      <c r="E445" s="57">
        <f t="shared" si="12"/>
        <v>2167.6900000000005</v>
      </c>
      <c r="F445" s="57">
        <v>3079.51</v>
      </c>
      <c r="G445" s="52">
        <v>3810.17</v>
      </c>
      <c r="H445" s="29">
        <f t="shared" si="13"/>
        <v>6889.68</v>
      </c>
      <c r="I445" s="16" t="str">
        <f>VLOOKUP(B445,'FOLHA RESUMIDA'!C:D,2,0)</f>
        <v>EUGENIO PACELLI R DE ARAUJO</v>
      </c>
    </row>
    <row r="446" spans="1:9">
      <c r="A446" s="50">
        <v>1</v>
      </c>
      <c r="B446" s="50">
        <v>3247</v>
      </c>
      <c r="C446" s="48" t="s">
        <v>373</v>
      </c>
      <c r="D446" s="52">
        <v>10962.5</v>
      </c>
      <c r="E446" s="57">
        <f t="shared" si="12"/>
        <v>3844.1800000000003</v>
      </c>
      <c r="F446" s="57">
        <v>3079.51</v>
      </c>
      <c r="G446" s="52">
        <v>4038.81</v>
      </c>
      <c r="H446" s="29">
        <f t="shared" si="13"/>
        <v>7118.32</v>
      </c>
      <c r="I446" s="16" t="str">
        <f>VLOOKUP(B446,'FOLHA RESUMIDA'!C:D,2,0)</f>
        <v>LEONARDO ARAUJO PAES BARRETO</v>
      </c>
    </row>
    <row r="447" spans="1:9">
      <c r="A447" s="50">
        <v>1</v>
      </c>
      <c r="B447" s="50">
        <v>3249</v>
      </c>
      <c r="C447" s="48" t="s">
        <v>374</v>
      </c>
      <c r="D447" s="52">
        <v>4219.9399999999996</v>
      </c>
      <c r="E447" s="57">
        <f t="shared" si="12"/>
        <v>1379.8399999999997</v>
      </c>
      <c r="F447" s="57">
        <v>1434.78</v>
      </c>
      <c r="G447" s="52">
        <v>1405.32</v>
      </c>
      <c r="H447" s="29">
        <f t="shared" si="13"/>
        <v>2840.1</v>
      </c>
      <c r="I447" s="16" t="str">
        <f>VLOOKUP(B447,'FOLHA RESUMIDA'!C:D,2,0)</f>
        <v>LUCIANA MARIA BASTO DE AQUINO</v>
      </c>
    </row>
    <row r="448" spans="1:9">
      <c r="A448" s="50">
        <v>1</v>
      </c>
      <c r="B448" s="50">
        <v>3250</v>
      </c>
      <c r="C448" s="48" t="s">
        <v>375</v>
      </c>
      <c r="D448" s="52">
        <v>5669.01</v>
      </c>
      <c r="E448" s="57">
        <f t="shared" si="12"/>
        <v>1517.9800000000005</v>
      </c>
      <c r="F448" s="57">
        <v>1291.3</v>
      </c>
      <c r="G448" s="52">
        <v>2859.73</v>
      </c>
      <c r="H448" s="29">
        <f t="shared" si="13"/>
        <v>4151.03</v>
      </c>
      <c r="I448" s="16" t="str">
        <f>VLOOKUP(B448,'FOLHA RESUMIDA'!C:D,2,0)</f>
        <v>GERMANA DE MELO LOBO FREIRE</v>
      </c>
    </row>
    <row r="449" spans="1:9">
      <c r="A449" s="50">
        <v>1</v>
      </c>
      <c r="B449" s="50">
        <v>3256</v>
      </c>
      <c r="C449" s="48" t="s">
        <v>376</v>
      </c>
      <c r="D449" s="52">
        <v>4219.9399999999996</v>
      </c>
      <c r="E449" s="57">
        <f t="shared" si="12"/>
        <v>1293.7399999999998</v>
      </c>
      <c r="F449" s="57">
        <v>1434.78</v>
      </c>
      <c r="G449" s="52">
        <v>1491.42</v>
      </c>
      <c r="H449" s="29">
        <f t="shared" si="13"/>
        <v>2926.2</v>
      </c>
      <c r="I449" s="16" t="str">
        <f>VLOOKUP(B449,'FOLHA RESUMIDA'!C:D,2,0)</f>
        <v>JOAO ALFREDO SOARES DE AVELLAR</v>
      </c>
    </row>
    <row r="450" spans="1:9">
      <c r="A450" s="50">
        <v>1</v>
      </c>
      <c r="B450" s="50">
        <v>3258</v>
      </c>
      <c r="C450" s="48" t="s">
        <v>377</v>
      </c>
      <c r="D450" s="52">
        <v>7174.34</v>
      </c>
      <c r="E450" s="57">
        <f t="shared" si="12"/>
        <v>2444.1900000000005</v>
      </c>
      <c r="F450" s="57">
        <v>2439.2800000000002</v>
      </c>
      <c r="G450" s="52">
        <v>2290.87</v>
      </c>
      <c r="H450" s="29">
        <f t="shared" si="13"/>
        <v>4730.1499999999996</v>
      </c>
      <c r="I450" s="16" t="str">
        <f>VLOOKUP(B450,'FOLHA RESUMIDA'!C:D,2,0)</f>
        <v>TIAGO CHAVIER GONCALVES</v>
      </c>
    </row>
    <row r="451" spans="1:9">
      <c r="A451" s="50">
        <v>1</v>
      </c>
      <c r="B451" s="50">
        <v>3260</v>
      </c>
      <c r="C451" s="48" t="s">
        <v>378</v>
      </c>
      <c r="D451" s="52">
        <v>7174.34</v>
      </c>
      <c r="E451" s="57">
        <f t="shared" si="12"/>
        <v>2377.2700000000004</v>
      </c>
      <c r="F451" s="57">
        <v>2439.2800000000002</v>
      </c>
      <c r="G451" s="52">
        <v>2357.79</v>
      </c>
      <c r="H451" s="29">
        <f t="shared" si="13"/>
        <v>4797.07</v>
      </c>
      <c r="I451" s="16" t="str">
        <f>VLOOKUP(B451,'FOLHA RESUMIDA'!C:D,2,0)</f>
        <v>LAMARTINE LYRA CRUZ</v>
      </c>
    </row>
    <row r="452" spans="1:9">
      <c r="A452" s="50">
        <v>1</v>
      </c>
      <c r="B452" s="50">
        <v>3261</v>
      </c>
      <c r="C452" s="48" t="s">
        <v>379</v>
      </c>
      <c r="D452" s="52">
        <v>7174.34</v>
      </c>
      <c r="E452" s="57">
        <f t="shared" si="12"/>
        <v>1651.8600000000006</v>
      </c>
      <c r="F452" s="57">
        <v>2439.2800000000002</v>
      </c>
      <c r="G452" s="52">
        <v>3083.2</v>
      </c>
      <c r="H452" s="29">
        <f t="shared" si="13"/>
        <v>5522.48</v>
      </c>
      <c r="I452" s="16" t="str">
        <f>VLOOKUP(B452,'FOLHA RESUMIDA'!C:D,2,0)</f>
        <v>JOSE EDUARDO GUEDES DE ANDRADE</v>
      </c>
    </row>
    <row r="453" spans="1:9">
      <c r="A453" s="50">
        <v>1</v>
      </c>
      <c r="B453" s="50">
        <v>3263</v>
      </c>
      <c r="C453" s="48" t="s">
        <v>380</v>
      </c>
      <c r="D453" s="52">
        <v>7174.34</v>
      </c>
      <c r="E453" s="57">
        <f t="shared" si="12"/>
        <v>1732.7299999999996</v>
      </c>
      <c r="F453" s="57">
        <v>2439.2800000000002</v>
      </c>
      <c r="G453" s="52">
        <v>3002.33</v>
      </c>
      <c r="H453" s="29">
        <f t="shared" si="13"/>
        <v>5441.6100000000006</v>
      </c>
      <c r="I453" s="16" t="str">
        <f>VLOOKUP(B453,'FOLHA RESUMIDA'!C:D,2,0)</f>
        <v>ANA CECILIA DE SENA T SOUZA</v>
      </c>
    </row>
    <row r="454" spans="1:9">
      <c r="A454" s="50">
        <v>1</v>
      </c>
      <c r="B454" s="50">
        <v>3278</v>
      </c>
      <c r="C454" s="48" t="s">
        <v>381</v>
      </c>
      <c r="D454" s="52">
        <v>3797.94</v>
      </c>
      <c r="E454" s="57">
        <f t="shared" ref="E454:E506" si="14">D454-H454</f>
        <v>543.5300000000002</v>
      </c>
      <c r="F454" s="57">
        <v>1291.3</v>
      </c>
      <c r="G454" s="52">
        <v>1963.11</v>
      </c>
      <c r="H454" s="29">
        <f t="shared" ref="H454:H506" si="15">G454+F454</f>
        <v>3254.41</v>
      </c>
      <c r="I454" s="16" t="str">
        <f>VLOOKUP(B454,'FOLHA RESUMIDA'!C:D,2,0)</f>
        <v>FILIPE JOSE C F AMORIM</v>
      </c>
    </row>
    <row r="455" spans="1:9">
      <c r="A455" s="50">
        <v>1</v>
      </c>
      <c r="B455" s="50">
        <v>3281</v>
      </c>
      <c r="C455" s="48" t="s">
        <v>382</v>
      </c>
      <c r="D455" s="52">
        <v>4136.3</v>
      </c>
      <c r="E455" s="57">
        <f t="shared" si="14"/>
        <v>933.35000000000036</v>
      </c>
      <c r="F455" s="57">
        <v>679.56</v>
      </c>
      <c r="G455" s="52">
        <v>2523.39</v>
      </c>
      <c r="H455" s="29">
        <f t="shared" si="15"/>
        <v>3202.95</v>
      </c>
      <c r="I455" s="16" t="str">
        <f>VLOOKUP(B455,'FOLHA RESUMIDA'!C:D,2,0)</f>
        <v>PAULO AUGUSTO DA SILVA</v>
      </c>
    </row>
    <row r="456" spans="1:9">
      <c r="A456" s="50">
        <v>1</v>
      </c>
      <c r="B456" s="50">
        <v>3283</v>
      </c>
      <c r="C456" s="48" t="s">
        <v>383</v>
      </c>
      <c r="D456" s="52">
        <v>7444.64</v>
      </c>
      <c r="E456" s="57">
        <f t="shared" si="14"/>
        <v>1726.1899999999996</v>
      </c>
      <c r="F456" s="57">
        <v>2439.2800000000002</v>
      </c>
      <c r="G456" s="52">
        <v>3279.17</v>
      </c>
      <c r="H456" s="29">
        <f t="shared" si="15"/>
        <v>5718.4500000000007</v>
      </c>
      <c r="I456" s="16" t="str">
        <f>VLOOKUP(B456,'FOLHA RESUMIDA'!C:D,2,0)</f>
        <v>MANUELA A DE SENA L VENTURA</v>
      </c>
    </row>
    <row r="457" spans="1:9">
      <c r="A457" s="50">
        <v>1</v>
      </c>
      <c r="B457" s="50">
        <v>3287</v>
      </c>
      <c r="C457" s="48" t="s">
        <v>384</v>
      </c>
      <c r="D457" s="52">
        <v>4219.9399999999996</v>
      </c>
      <c r="E457" s="57">
        <f t="shared" si="14"/>
        <v>1711.0999999999995</v>
      </c>
      <c r="F457" s="57">
        <v>1434.78</v>
      </c>
      <c r="G457" s="52">
        <v>1074.06</v>
      </c>
      <c r="H457" s="29">
        <f t="shared" si="15"/>
        <v>2508.84</v>
      </c>
      <c r="I457" s="16" t="str">
        <f>VLOOKUP(B457,'FOLHA RESUMIDA'!C:D,2,0)</f>
        <v>FABIO HENRIQUE IZAIAS D MACEDO</v>
      </c>
    </row>
    <row r="458" spans="1:9">
      <c r="A458" s="50">
        <v>1</v>
      </c>
      <c r="B458" s="50">
        <v>3289</v>
      </c>
      <c r="C458" s="48" t="s">
        <v>385</v>
      </c>
      <c r="D458" s="52">
        <v>11963.52</v>
      </c>
      <c r="E458" s="57">
        <f t="shared" si="14"/>
        <v>2968.880000000001</v>
      </c>
      <c r="F458" s="57">
        <v>4067.6</v>
      </c>
      <c r="G458" s="52">
        <v>4927.04</v>
      </c>
      <c r="H458" s="29">
        <f t="shared" si="15"/>
        <v>8994.64</v>
      </c>
      <c r="I458" s="16" t="str">
        <f>VLOOKUP(B458,'FOLHA RESUMIDA'!C:D,2,0)</f>
        <v>JOSE NIVALDO BRAYNER DE ARAUJO</v>
      </c>
    </row>
    <row r="459" spans="1:9">
      <c r="A459" s="50">
        <v>1</v>
      </c>
      <c r="B459" s="50">
        <v>3304</v>
      </c>
      <c r="C459" s="48" t="s">
        <v>386</v>
      </c>
      <c r="D459" s="52">
        <v>1687.97</v>
      </c>
      <c r="E459" s="57">
        <f t="shared" si="14"/>
        <v>212.63000000000011</v>
      </c>
      <c r="F459" s="57">
        <v>573.91</v>
      </c>
      <c r="G459" s="52">
        <v>901.43</v>
      </c>
      <c r="H459" s="29">
        <f t="shared" si="15"/>
        <v>1475.34</v>
      </c>
      <c r="I459" s="16" t="str">
        <f>VLOOKUP(B459,'FOLHA RESUMIDA'!C:D,2,0)</f>
        <v>CARLOS ALBERTO DE ARAUJO FILHO</v>
      </c>
    </row>
    <row r="460" spans="1:9">
      <c r="A460" s="50">
        <v>1</v>
      </c>
      <c r="B460" s="50">
        <v>3312</v>
      </c>
      <c r="C460" s="48" t="s">
        <v>387</v>
      </c>
      <c r="D460" s="52">
        <v>6814.34</v>
      </c>
      <c r="E460" s="57">
        <f t="shared" si="14"/>
        <v>1558.2800000000007</v>
      </c>
      <c r="F460" s="57">
        <v>2316.88</v>
      </c>
      <c r="G460" s="52">
        <v>2939.18</v>
      </c>
      <c r="H460" s="29">
        <f t="shared" si="15"/>
        <v>5256.0599999999995</v>
      </c>
      <c r="I460" s="16" t="str">
        <f>VLOOKUP(B460,'FOLHA RESUMIDA'!C:D,2,0)</f>
        <v>DIMAS PEREIRA DANTAS</v>
      </c>
    </row>
    <row r="461" spans="1:9">
      <c r="A461" s="50">
        <v>1</v>
      </c>
      <c r="B461" s="50">
        <v>3314</v>
      </c>
      <c r="C461" s="48" t="s">
        <v>388</v>
      </c>
      <c r="D461" s="52">
        <v>4219.9399999999996</v>
      </c>
      <c r="E461" s="57">
        <f t="shared" si="14"/>
        <v>1646.04</v>
      </c>
      <c r="F461" s="57">
        <v>1434.78</v>
      </c>
      <c r="G461" s="52">
        <v>1139.1199999999999</v>
      </c>
      <c r="H461" s="29">
        <f t="shared" si="15"/>
        <v>2573.8999999999996</v>
      </c>
      <c r="I461" s="16" t="str">
        <f>VLOOKUP(B461,'FOLHA RESUMIDA'!C:D,2,0)</f>
        <v>LUIZ ANTONIO GRANJA DE MENEZES</v>
      </c>
    </row>
    <row r="462" spans="1:9">
      <c r="A462" s="50">
        <v>1</v>
      </c>
      <c r="B462" s="50">
        <v>3316</v>
      </c>
      <c r="C462" s="48" t="s">
        <v>389</v>
      </c>
      <c r="D462" s="52">
        <v>1265.98</v>
      </c>
      <c r="E462" s="57">
        <f t="shared" si="14"/>
        <v>163.82999999999993</v>
      </c>
      <c r="F462" s="57">
        <v>430.43</v>
      </c>
      <c r="G462" s="52">
        <v>671.72</v>
      </c>
      <c r="H462" s="29">
        <f t="shared" si="15"/>
        <v>1102.1500000000001</v>
      </c>
      <c r="I462" s="16" t="str">
        <f>VLOOKUP(B462,'FOLHA RESUMIDA'!C:D,2,0)</f>
        <v>MAYARA CRISTINA NUNES DE LIRA</v>
      </c>
    </row>
    <row r="463" spans="1:9">
      <c r="A463" s="50">
        <v>1</v>
      </c>
      <c r="B463" s="50">
        <v>3317</v>
      </c>
      <c r="C463" s="48" t="s">
        <v>390</v>
      </c>
      <c r="D463" s="52">
        <v>1537.49</v>
      </c>
      <c r="E463" s="57">
        <f t="shared" si="14"/>
        <v>761.28</v>
      </c>
      <c r="F463" s="57">
        <v>522.75</v>
      </c>
      <c r="G463" s="52">
        <v>253.46</v>
      </c>
      <c r="H463" s="29">
        <f t="shared" si="15"/>
        <v>776.21</v>
      </c>
      <c r="I463" s="16" t="str">
        <f>VLOOKUP(B463,'FOLHA RESUMIDA'!C:D,2,0)</f>
        <v>KATIA CRISTINA B DA SILVA</v>
      </c>
    </row>
    <row r="464" spans="1:9">
      <c r="A464" s="50">
        <v>1</v>
      </c>
      <c r="B464" s="50">
        <v>3319</v>
      </c>
      <c r="C464" s="48" t="s">
        <v>391</v>
      </c>
      <c r="D464" s="52">
        <v>1664.63</v>
      </c>
      <c r="E464" s="57">
        <f t="shared" si="14"/>
        <v>456.94000000000005</v>
      </c>
      <c r="F464" s="57">
        <v>516.52</v>
      </c>
      <c r="G464" s="52">
        <v>691.17</v>
      </c>
      <c r="H464" s="29">
        <f t="shared" si="15"/>
        <v>1207.69</v>
      </c>
      <c r="I464" s="16" t="str">
        <f>VLOOKUP(B464,'FOLHA RESUMIDA'!C:D,2,0)</f>
        <v>MARIA EMILIA DE A S E SILVA</v>
      </c>
    </row>
    <row r="465" spans="1:14">
      <c r="A465" s="50">
        <v>1</v>
      </c>
      <c r="B465" s="50">
        <v>3322</v>
      </c>
      <c r="C465" s="48" t="s">
        <v>392</v>
      </c>
      <c r="D465" s="52">
        <v>1537.49</v>
      </c>
      <c r="E465" s="57">
        <f t="shared" si="14"/>
        <v>437.66000000000008</v>
      </c>
      <c r="F465" s="57">
        <v>522.75</v>
      </c>
      <c r="G465" s="52">
        <v>577.08000000000004</v>
      </c>
      <c r="H465" s="29">
        <f t="shared" si="15"/>
        <v>1099.83</v>
      </c>
      <c r="I465" s="16" t="str">
        <f>VLOOKUP(B465,'FOLHA RESUMIDA'!C:D,2,0)</f>
        <v>JOSEFINA DA SILVA RODRIGUES</v>
      </c>
    </row>
    <row r="466" spans="1:14">
      <c r="A466" s="50">
        <v>1</v>
      </c>
      <c r="B466" s="50">
        <v>3324</v>
      </c>
      <c r="C466" s="48" t="s">
        <v>393</v>
      </c>
      <c r="D466" s="52">
        <v>8390.7000000000007</v>
      </c>
      <c r="E466" s="57">
        <f t="shared" si="14"/>
        <v>3111.8000000000011</v>
      </c>
      <c r="F466" s="57">
        <v>2654.51</v>
      </c>
      <c r="G466" s="52">
        <v>2624.39</v>
      </c>
      <c r="H466" s="29">
        <f t="shared" si="15"/>
        <v>5278.9</v>
      </c>
      <c r="I466" s="16" t="str">
        <f>VLOOKUP(B466,'FOLHA RESUMIDA'!C:D,2,0)</f>
        <v>ANDRE LUIZ DE MOURA MELO</v>
      </c>
    </row>
    <row r="467" spans="1:14">
      <c r="A467" s="50">
        <v>1</v>
      </c>
      <c r="B467" s="50">
        <v>3325</v>
      </c>
      <c r="C467" s="48" t="s">
        <v>394</v>
      </c>
      <c r="D467" s="52">
        <v>7174.34</v>
      </c>
      <c r="E467" s="57">
        <f t="shared" si="14"/>
        <v>3654.29</v>
      </c>
      <c r="F467" s="57">
        <v>2439.2800000000002</v>
      </c>
      <c r="G467" s="52">
        <v>1080.77</v>
      </c>
      <c r="H467" s="29">
        <f t="shared" si="15"/>
        <v>3520.05</v>
      </c>
      <c r="I467" s="16" t="str">
        <f>VLOOKUP(B467,'FOLHA RESUMIDA'!C:D,2,0)</f>
        <v>MANOEL DE LIMA BARBOSA</v>
      </c>
    </row>
    <row r="468" spans="1:14">
      <c r="A468" s="50">
        <v>1</v>
      </c>
      <c r="B468" s="50">
        <v>3327</v>
      </c>
      <c r="C468" s="48" t="s">
        <v>395</v>
      </c>
      <c r="D468" s="52">
        <v>7174.34</v>
      </c>
      <c r="E468" s="57">
        <f t="shared" si="14"/>
        <v>1599.7199999999993</v>
      </c>
      <c r="F468" s="57">
        <v>2439.2800000000002</v>
      </c>
      <c r="G468" s="52">
        <v>3135.34</v>
      </c>
      <c r="H468" s="29">
        <f t="shared" si="15"/>
        <v>5574.6200000000008</v>
      </c>
      <c r="I468" s="16" t="str">
        <f>VLOOKUP(B468,'FOLHA RESUMIDA'!C:D,2,0)</f>
        <v>NATALIA DOURADO DA FONTE</v>
      </c>
    </row>
    <row r="469" spans="1:14">
      <c r="A469" s="50">
        <v>1</v>
      </c>
      <c r="B469" s="50">
        <v>3328</v>
      </c>
      <c r="C469" s="48" t="s">
        <v>396</v>
      </c>
      <c r="D469" s="52">
        <v>7174.34</v>
      </c>
      <c r="E469" s="57">
        <f t="shared" si="14"/>
        <v>1923.3999999999996</v>
      </c>
      <c r="F469" s="57">
        <v>2439.2800000000002</v>
      </c>
      <c r="G469" s="52">
        <v>2811.66</v>
      </c>
      <c r="H469" s="29">
        <f t="shared" si="15"/>
        <v>5250.9400000000005</v>
      </c>
      <c r="I469" s="16" t="str">
        <f>VLOOKUP(B469,'FOLHA RESUMIDA'!C:D,2,0)</f>
        <v>VINICIUS JOSE OLIVEIRA D SOUSA</v>
      </c>
    </row>
    <row r="470" spans="1:14">
      <c r="A470" s="50">
        <v>1</v>
      </c>
      <c r="B470" s="50">
        <v>3329</v>
      </c>
      <c r="C470" s="48" t="s">
        <v>397</v>
      </c>
      <c r="D470" s="52">
        <v>3797.94</v>
      </c>
      <c r="E470" s="57">
        <f t="shared" si="14"/>
        <v>543.5300000000002</v>
      </c>
      <c r="F470" s="57">
        <v>1291.3</v>
      </c>
      <c r="G470" s="52">
        <v>1963.11</v>
      </c>
      <c r="H470" s="29">
        <f t="shared" si="15"/>
        <v>3254.41</v>
      </c>
      <c r="I470" s="16" t="str">
        <f>VLOOKUP(B470,'FOLHA RESUMIDA'!C:D,2,0)</f>
        <v>KLEBIA VIEIRA SANTOS DE LEMOS</v>
      </c>
      <c r="M470" s="30"/>
      <c r="N470" s="28"/>
    </row>
    <row r="471" spans="1:14">
      <c r="A471" s="50">
        <v>1</v>
      </c>
      <c r="B471" s="50">
        <v>3333</v>
      </c>
      <c r="C471" s="48" t="s">
        <v>398</v>
      </c>
      <c r="D471" s="52">
        <v>1373.65</v>
      </c>
      <c r="E471" s="57">
        <f t="shared" si="14"/>
        <v>335.63000000000011</v>
      </c>
      <c r="F471" s="57">
        <v>391.72</v>
      </c>
      <c r="G471" s="52">
        <v>646.29999999999995</v>
      </c>
      <c r="H471" s="29">
        <f t="shared" si="15"/>
        <v>1038.02</v>
      </c>
      <c r="I471" s="16" t="str">
        <f>VLOOKUP(B471,'FOLHA RESUMIDA'!C:D,2,0)</f>
        <v>JOSE HIGO MARQUES RENER</v>
      </c>
    </row>
    <row r="472" spans="1:14">
      <c r="A472" s="50">
        <v>1</v>
      </c>
      <c r="B472" s="50">
        <v>3336</v>
      </c>
      <c r="C472" s="48" t="s">
        <v>399</v>
      </c>
      <c r="D472" s="52">
        <v>1422.43</v>
      </c>
      <c r="E472" s="57">
        <f t="shared" si="14"/>
        <v>565.29999999999995</v>
      </c>
      <c r="F472" s="57">
        <v>391.72</v>
      </c>
      <c r="G472" s="52">
        <v>465.41</v>
      </c>
      <c r="H472" s="29">
        <f t="shared" si="15"/>
        <v>857.13000000000011</v>
      </c>
      <c r="I472" s="16" t="str">
        <f>VLOOKUP(B472,'FOLHA RESUMIDA'!C:D,2,0)</f>
        <v>MICHELLI HELENA LIMA DA SILVA</v>
      </c>
    </row>
    <row r="473" spans="1:14">
      <c r="A473" s="50">
        <v>1</v>
      </c>
      <c r="B473" s="50">
        <v>3338</v>
      </c>
      <c r="C473" s="48" t="s">
        <v>400</v>
      </c>
      <c r="D473" s="52">
        <v>7174.34</v>
      </c>
      <c r="E473" s="57">
        <f t="shared" si="14"/>
        <v>1774.1499999999996</v>
      </c>
      <c r="F473" s="57">
        <v>2439.2800000000002</v>
      </c>
      <c r="G473" s="52">
        <v>2960.91</v>
      </c>
      <c r="H473" s="29">
        <f t="shared" si="15"/>
        <v>5400.1900000000005</v>
      </c>
      <c r="I473" s="16" t="str">
        <f>VLOOKUP(B473,'FOLHA RESUMIDA'!C:D,2,0)</f>
        <v>IAN THIAGO DE LIMA BARBOSA</v>
      </c>
    </row>
    <row r="474" spans="1:14">
      <c r="A474" s="50">
        <v>1</v>
      </c>
      <c r="B474" s="50">
        <v>3339</v>
      </c>
      <c r="C474" s="48" t="s">
        <v>401</v>
      </c>
      <c r="D474" s="52">
        <v>2675.02</v>
      </c>
      <c r="E474" s="57">
        <f t="shared" si="14"/>
        <v>2220.4499999999998</v>
      </c>
      <c r="F474" s="57">
        <v>321</v>
      </c>
      <c r="G474" s="52">
        <v>133.57</v>
      </c>
      <c r="H474" s="29">
        <f t="shared" si="15"/>
        <v>454.57</v>
      </c>
      <c r="I474" s="16" t="str">
        <f>VLOOKUP(B474,'FOLHA RESUMIDA'!C:D,2,0)</f>
        <v>ANA CAROLINA CALLAND ROSA</v>
      </c>
    </row>
    <row r="475" spans="1:14">
      <c r="A475" s="50">
        <v>1</v>
      </c>
      <c r="B475" s="50">
        <v>3340</v>
      </c>
      <c r="C475" s="48" t="s">
        <v>402</v>
      </c>
      <c r="D475" s="52">
        <v>7174.34</v>
      </c>
      <c r="E475" s="57">
        <f t="shared" si="14"/>
        <v>2559.7299999999996</v>
      </c>
      <c r="F475" s="57">
        <v>2439.2800000000002</v>
      </c>
      <c r="G475" s="52">
        <v>2175.33</v>
      </c>
      <c r="H475" s="29">
        <f t="shared" si="15"/>
        <v>4614.6100000000006</v>
      </c>
      <c r="I475" s="16" t="str">
        <f>VLOOKUP(B475,'FOLHA RESUMIDA'!C:D,2,0)</f>
        <v>SANDRO MARQUES TEIXEIRA</v>
      </c>
    </row>
    <row r="476" spans="1:14">
      <c r="A476" s="50">
        <v>1</v>
      </c>
      <c r="B476" s="50">
        <v>3341</v>
      </c>
      <c r="C476" s="48" t="s">
        <v>403</v>
      </c>
      <c r="D476" s="52">
        <v>3797.94</v>
      </c>
      <c r="E476" s="57">
        <f t="shared" si="14"/>
        <v>600.82000000000016</v>
      </c>
      <c r="F476" s="57">
        <v>1291.3</v>
      </c>
      <c r="G476" s="52">
        <v>1905.82</v>
      </c>
      <c r="H476" s="29">
        <f t="shared" si="15"/>
        <v>3197.12</v>
      </c>
      <c r="I476" s="16" t="str">
        <f>VLOOKUP(B476,'FOLHA RESUMIDA'!C:D,2,0)</f>
        <v>JOSE VICTOR M A BARBOSA</v>
      </c>
    </row>
    <row r="477" spans="1:14">
      <c r="A477" s="50">
        <v>1</v>
      </c>
      <c r="B477" s="50">
        <v>3343</v>
      </c>
      <c r="C477" s="48" t="s">
        <v>404</v>
      </c>
      <c r="D477" s="52">
        <v>1265.98</v>
      </c>
      <c r="E477" s="57">
        <f t="shared" si="14"/>
        <v>100.52999999999997</v>
      </c>
      <c r="F477" s="57">
        <v>430.43</v>
      </c>
      <c r="G477" s="52">
        <v>735.02</v>
      </c>
      <c r="H477" s="29">
        <f t="shared" si="15"/>
        <v>1165.45</v>
      </c>
      <c r="I477" s="16" t="str">
        <f>VLOOKUP(B477,'FOLHA RESUMIDA'!C:D,2,0)</f>
        <v>MARCELO MONTEIRO DE C. FILHO</v>
      </c>
    </row>
    <row r="478" spans="1:14">
      <c r="A478" s="50">
        <v>1</v>
      </c>
      <c r="B478" s="50">
        <v>3344</v>
      </c>
      <c r="C478" s="48" t="s">
        <v>405</v>
      </c>
      <c r="D478" s="52">
        <v>1421.59</v>
      </c>
      <c r="E478" s="57">
        <f t="shared" si="14"/>
        <v>412.03999999999996</v>
      </c>
      <c r="F478" s="57">
        <v>356.62</v>
      </c>
      <c r="G478" s="52">
        <v>652.92999999999995</v>
      </c>
      <c r="H478" s="29">
        <f t="shared" si="15"/>
        <v>1009.55</v>
      </c>
      <c r="I478" s="16" t="str">
        <f>VLOOKUP(B478,'FOLHA RESUMIDA'!C:D,2,0)</f>
        <v>JEANE DE ALMEIDA C REVOREDO</v>
      </c>
    </row>
    <row r="479" spans="1:14">
      <c r="A479" s="50">
        <v>1</v>
      </c>
      <c r="B479" s="50">
        <v>3345</v>
      </c>
      <c r="C479" s="48" t="s">
        <v>406</v>
      </c>
      <c r="D479" s="52">
        <v>1478.17</v>
      </c>
      <c r="E479" s="57">
        <f t="shared" si="14"/>
        <v>465.69000000000005</v>
      </c>
      <c r="F479" s="57">
        <v>391.72</v>
      </c>
      <c r="G479" s="52">
        <v>620.76</v>
      </c>
      <c r="H479" s="29">
        <f t="shared" si="15"/>
        <v>1012.48</v>
      </c>
      <c r="I479" s="16" t="str">
        <f>VLOOKUP(B479,'FOLHA RESUMIDA'!C:D,2,0)</f>
        <v>ELIZABETE BARBOSA W D OLIVEIRA</v>
      </c>
    </row>
    <row r="480" spans="1:14">
      <c r="A480" s="50">
        <v>1</v>
      </c>
      <c r="B480" s="50">
        <v>3346</v>
      </c>
      <c r="C480" s="48" t="s">
        <v>407</v>
      </c>
      <c r="D480" s="52">
        <v>1421.57</v>
      </c>
      <c r="E480" s="57">
        <f t="shared" si="14"/>
        <v>202.33999999999992</v>
      </c>
      <c r="F480" s="57">
        <v>356.62</v>
      </c>
      <c r="G480" s="52">
        <v>862.61</v>
      </c>
      <c r="H480" s="29">
        <f t="shared" si="15"/>
        <v>1219.23</v>
      </c>
      <c r="I480" s="16" t="str">
        <f>VLOOKUP(B480,'FOLHA RESUMIDA'!C:D,2,0)</f>
        <v>EMANOELLA RAFAELA D S A SILVA</v>
      </c>
    </row>
    <row r="481" spans="1:9">
      <c r="A481" s="50">
        <v>1</v>
      </c>
      <c r="B481" s="50">
        <v>3348</v>
      </c>
      <c r="C481" s="48" t="s">
        <v>408</v>
      </c>
      <c r="D481" s="52">
        <v>1473.7</v>
      </c>
      <c r="E481" s="57">
        <f t="shared" si="14"/>
        <v>613.59</v>
      </c>
      <c r="F481" s="57">
        <v>391.72</v>
      </c>
      <c r="G481" s="52">
        <v>468.39</v>
      </c>
      <c r="H481" s="29">
        <f t="shared" si="15"/>
        <v>860.11</v>
      </c>
      <c r="I481" s="16" t="str">
        <f>VLOOKUP(B481,'FOLHA RESUMIDA'!C:D,2,0)</f>
        <v>KARLA FERREIRA DA SILVA</v>
      </c>
    </row>
    <row r="482" spans="1:9">
      <c r="A482" s="50">
        <v>1</v>
      </c>
      <c r="B482" s="50">
        <v>3349</v>
      </c>
      <c r="C482" s="48" t="s">
        <v>409</v>
      </c>
      <c r="D482" s="52">
        <v>1100</v>
      </c>
      <c r="E482" s="57">
        <f t="shared" si="14"/>
        <v>378.21000000000004</v>
      </c>
      <c r="F482" s="57">
        <v>356.62</v>
      </c>
      <c r="G482" s="52">
        <v>365.17</v>
      </c>
      <c r="H482" s="29">
        <f t="shared" si="15"/>
        <v>721.79</v>
      </c>
      <c r="I482" s="16" t="str">
        <f>VLOOKUP(B482,'FOLHA RESUMIDA'!C:D,2,0)</f>
        <v>NILZA PEREIRA DA SILVA</v>
      </c>
    </row>
    <row r="483" spans="1:9">
      <c r="A483" s="50">
        <v>1</v>
      </c>
      <c r="B483" s="50">
        <v>3351</v>
      </c>
      <c r="C483" s="48" t="s">
        <v>410</v>
      </c>
      <c r="D483" s="52">
        <v>1421.57</v>
      </c>
      <c r="E483" s="57">
        <f t="shared" si="14"/>
        <v>809.26</v>
      </c>
      <c r="F483" s="57">
        <v>356.62</v>
      </c>
      <c r="G483" s="52">
        <v>255.69</v>
      </c>
      <c r="H483" s="29">
        <f t="shared" si="15"/>
        <v>612.30999999999995</v>
      </c>
      <c r="I483" s="16" t="str">
        <f>VLOOKUP(B483,'FOLHA RESUMIDA'!C:D,2,0)</f>
        <v>SIMONE ARAUJO DE ALMEIDA</v>
      </c>
    </row>
    <row r="484" spans="1:9">
      <c r="A484" s="50">
        <v>1</v>
      </c>
      <c r="B484" s="50">
        <v>3352</v>
      </c>
      <c r="C484" s="48" t="s">
        <v>411</v>
      </c>
      <c r="D484" s="52">
        <v>1807.78</v>
      </c>
      <c r="E484" s="57">
        <f t="shared" si="14"/>
        <v>771.31</v>
      </c>
      <c r="F484" s="57">
        <v>522.74</v>
      </c>
      <c r="G484" s="52">
        <v>513.73</v>
      </c>
      <c r="H484" s="29">
        <f t="shared" si="15"/>
        <v>1036.47</v>
      </c>
      <c r="I484" s="16" t="str">
        <f>VLOOKUP(B484,'FOLHA RESUMIDA'!C:D,2,0)</f>
        <v>CARLA SABRINA DE FREITAS LIMA</v>
      </c>
    </row>
    <row r="485" spans="1:9">
      <c r="A485" s="50">
        <v>1</v>
      </c>
      <c r="B485" s="50">
        <v>3353</v>
      </c>
      <c r="C485" s="48" t="s">
        <v>412</v>
      </c>
      <c r="D485" s="52">
        <v>1152.1300000000001</v>
      </c>
      <c r="E485" s="57">
        <f t="shared" si="14"/>
        <v>147.90000000000009</v>
      </c>
      <c r="F485" s="57">
        <v>391.72</v>
      </c>
      <c r="G485" s="52">
        <v>612.51</v>
      </c>
      <c r="H485" s="29">
        <f t="shared" si="15"/>
        <v>1004.23</v>
      </c>
      <c r="I485" s="16" t="str">
        <f>VLOOKUP(B485,'FOLHA RESUMIDA'!C:D,2,0)</f>
        <v>LUCIO ANDRE DA SILVA</v>
      </c>
    </row>
    <row r="486" spans="1:9">
      <c r="A486" s="50">
        <v>1</v>
      </c>
      <c r="B486" s="50">
        <v>3354</v>
      </c>
      <c r="C486" s="48" t="s">
        <v>413</v>
      </c>
      <c r="D486" s="52">
        <v>1151.33</v>
      </c>
      <c r="E486" s="57">
        <f t="shared" si="14"/>
        <v>234.42999999999995</v>
      </c>
      <c r="F486" s="57">
        <v>356.62</v>
      </c>
      <c r="G486" s="52">
        <v>560.28</v>
      </c>
      <c r="H486" s="29">
        <f t="shared" si="15"/>
        <v>916.9</v>
      </c>
      <c r="I486" s="16" t="str">
        <f>VLOOKUP(B486,'FOLHA RESUMIDA'!C:D,2,0)</f>
        <v>ADRIANA BASILIO DA SILVA</v>
      </c>
    </row>
    <row r="487" spans="1:9">
      <c r="A487" s="50">
        <v>1</v>
      </c>
      <c r="B487" s="50">
        <v>3355</v>
      </c>
      <c r="C487" s="48" t="s">
        <v>414</v>
      </c>
      <c r="D487" s="52">
        <v>1473.7</v>
      </c>
      <c r="E487" s="57">
        <f t="shared" si="14"/>
        <v>240.21000000000004</v>
      </c>
      <c r="F487" s="57">
        <v>391.72</v>
      </c>
      <c r="G487" s="52">
        <v>841.77</v>
      </c>
      <c r="H487" s="29">
        <f t="shared" si="15"/>
        <v>1233.49</v>
      </c>
      <c r="I487" s="16" t="str">
        <f>VLOOKUP(B487,'FOLHA RESUMIDA'!C:D,2,0)</f>
        <v>ANA CAROLINE GOMES PEREIRA</v>
      </c>
    </row>
    <row r="488" spans="1:9">
      <c r="A488" s="50">
        <v>1</v>
      </c>
      <c r="B488" s="50">
        <v>3356</v>
      </c>
      <c r="C488" s="48" t="s">
        <v>415</v>
      </c>
      <c r="D488" s="52">
        <v>1198.32</v>
      </c>
      <c r="E488" s="57">
        <f t="shared" si="14"/>
        <v>152.29999999999995</v>
      </c>
      <c r="F488" s="57">
        <v>356.62</v>
      </c>
      <c r="G488" s="52">
        <v>689.4</v>
      </c>
      <c r="H488" s="29">
        <f t="shared" si="15"/>
        <v>1046.02</v>
      </c>
      <c r="I488" s="16" t="str">
        <f>VLOOKUP(B488,'FOLHA RESUMIDA'!C:D,2,0)</f>
        <v>MARIA GABRIELLY DE S SANTOS</v>
      </c>
    </row>
    <row r="489" spans="1:9">
      <c r="A489" s="50">
        <v>1</v>
      </c>
      <c r="B489" s="50">
        <v>3358</v>
      </c>
      <c r="C489" s="48" t="s">
        <v>416</v>
      </c>
      <c r="D489" s="52">
        <v>11963.52</v>
      </c>
      <c r="E489" s="57">
        <f t="shared" si="14"/>
        <v>3251.8999999999996</v>
      </c>
      <c r="F489" s="57">
        <v>4067.6</v>
      </c>
      <c r="G489" s="52">
        <v>4644.0200000000004</v>
      </c>
      <c r="H489" s="29">
        <f t="shared" si="15"/>
        <v>8711.6200000000008</v>
      </c>
      <c r="I489" s="16" t="str">
        <f>VLOOKUP(B489,'FOLHA RESUMIDA'!C:D,2,0)</f>
        <v>SERGIO LUIZ DE NORONHA</v>
      </c>
    </row>
    <row r="490" spans="1:9">
      <c r="A490" s="50">
        <v>1</v>
      </c>
      <c r="B490" s="50">
        <v>3359</v>
      </c>
      <c r="C490" s="48" t="s">
        <v>417</v>
      </c>
      <c r="D490" s="52">
        <v>7174.44</v>
      </c>
      <c r="E490" s="57">
        <f t="shared" si="14"/>
        <v>1651.88</v>
      </c>
      <c r="F490" s="57">
        <v>2439.31</v>
      </c>
      <c r="G490" s="52">
        <v>3083.25</v>
      </c>
      <c r="H490" s="29">
        <f t="shared" si="15"/>
        <v>5522.5599999999995</v>
      </c>
      <c r="I490" s="16" t="str">
        <f>VLOOKUP(B490,'FOLHA RESUMIDA'!C:D,2,0)</f>
        <v>ALICE ANA BARBOSA ROSENDO</v>
      </c>
    </row>
    <row r="491" spans="1:9">
      <c r="A491" s="50">
        <v>1</v>
      </c>
      <c r="B491" s="50">
        <v>3361</v>
      </c>
      <c r="C491" s="48" t="s">
        <v>418</v>
      </c>
      <c r="D491" s="52">
        <v>3797.94</v>
      </c>
      <c r="E491" s="57">
        <f t="shared" si="14"/>
        <v>753.38000000000011</v>
      </c>
      <c r="F491" s="57">
        <v>1291.3</v>
      </c>
      <c r="G491" s="52">
        <v>1753.26</v>
      </c>
      <c r="H491" s="29">
        <f t="shared" si="15"/>
        <v>3044.56</v>
      </c>
      <c r="I491" s="16" t="str">
        <f>VLOOKUP(B491,'FOLHA RESUMIDA'!C:D,2,0)</f>
        <v>DANIELLY C. DO NASCIMENTO</v>
      </c>
    </row>
    <row r="492" spans="1:9">
      <c r="A492" s="50">
        <v>1</v>
      </c>
      <c r="B492" s="50">
        <v>3362</v>
      </c>
      <c r="C492" s="48" t="s">
        <v>419</v>
      </c>
      <c r="D492" s="52">
        <v>1687.97</v>
      </c>
      <c r="E492" s="57">
        <f t="shared" si="14"/>
        <v>434.58999999999992</v>
      </c>
      <c r="F492" s="57">
        <v>573.91</v>
      </c>
      <c r="G492" s="52">
        <v>679.47</v>
      </c>
      <c r="H492" s="29">
        <f t="shared" si="15"/>
        <v>1253.3800000000001</v>
      </c>
      <c r="I492" s="16" t="str">
        <f>VLOOKUP(B492,'FOLHA RESUMIDA'!C:D,2,0)</f>
        <v>LEANDRA NASCIMENTO ESTEFANIO</v>
      </c>
    </row>
    <row r="493" spans="1:9">
      <c r="A493" s="50">
        <v>1</v>
      </c>
      <c r="B493" s="50">
        <v>3364</v>
      </c>
      <c r="C493" s="48" t="s">
        <v>420</v>
      </c>
      <c r="D493" s="52">
        <v>1519.47</v>
      </c>
      <c r="E493" s="57">
        <f t="shared" si="14"/>
        <v>279.81999999999994</v>
      </c>
      <c r="F493" s="57">
        <v>356.62</v>
      </c>
      <c r="G493" s="52">
        <v>883.03</v>
      </c>
      <c r="H493" s="29">
        <f t="shared" si="15"/>
        <v>1239.6500000000001</v>
      </c>
      <c r="I493" s="16" t="str">
        <f>VLOOKUP(B493,'FOLHA RESUMIDA'!C:D,2,0)</f>
        <v>ADRIANO JOSE MARTINS DA SILVA</v>
      </c>
    </row>
    <row r="494" spans="1:9">
      <c r="A494" s="50">
        <v>1</v>
      </c>
      <c r="B494" s="50">
        <v>3365</v>
      </c>
      <c r="C494" s="48" t="s">
        <v>421</v>
      </c>
      <c r="D494" s="52">
        <v>7174.34</v>
      </c>
      <c r="E494" s="57">
        <f t="shared" si="14"/>
        <v>1689.8099999999995</v>
      </c>
      <c r="F494" s="57">
        <v>2439.2800000000002</v>
      </c>
      <c r="G494" s="52">
        <v>3045.25</v>
      </c>
      <c r="H494" s="29">
        <f t="shared" si="15"/>
        <v>5484.5300000000007</v>
      </c>
      <c r="I494" s="16" t="str">
        <f>VLOOKUP(B494,'FOLHA RESUMIDA'!C:D,2,0)</f>
        <v>ANA LUIZA VELOSO DE O L COSTA</v>
      </c>
    </row>
    <row r="495" spans="1:9">
      <c r="A495" s="50">
        <v>1</v>
      </c>
      <c r="B495" s="50">
        <v>3366</v>
      </c>
      <c r="C495" s="48" t="s">
        <v>422</v>
      </c>
      <c r="D495" s="52">
        <v>7174.34</v>
      </c>
      <c r="E495" s="57">
        <f t="shared" si="14"/>
        <v>1651.8600000000006</v>
      </c>
      <c r="F495" s="57">
        <v>2439.2800000000002</v>
      </c>
      <c r="G495" s="52">
        <v>3083.2</v>
      </c>
      <c r="H495" s="29">
        <f t="shared" si="15"/>
        <v>5522.48</v>
      </c>
      <c r="I495" s="16" t="str">
        <f>VLOOKUP(B495,'FOLHA RESUMIDA'!C:D,2,0)</f>
        <v>JOSE RICARDO OLIVEIRA CHAGAS</v>
      </c>
    </row>
    <row r="496" spans="1:9">
      <c r="A496" s="50">
        <v>1</v>
      </c>
      <c r="B496" s="50">
        <v>3367</v>
      </c>
      <c r="C496" s="48" t="s">
        <v>618</v>
      </c>
      <c r="D496" s="52">
        <v>4760.54</v>
      </c>
      <c r="E496" s="57">
        <f t="shared" si="14"/>
        <v>780.6899999999996</v>
      </c>
      <c r="F496" s="57">
        <v>1434.78</v>
      </c>
      <c r="G496" s="52">
        <v>2545.0700000000002</v>
      </c>
      <c r="H496" s="29">
        <f t="shared" si="15"/>
        <v>3979.8500000000004</v>
      </c>
      <c r="I496" s="16" t="str">
        <f>VLOOKUP(B496,'FOLHA RESUMIDA'!C:D,2,0)</f>
        <v>ROBERTA BARBOSA  DE A PACHECO</v>
      </c>
    </row>
    <row r="497" spans="1:9">
      <c r="A497" s="50">
        <v>1</v>
      </c>
      <c r="B497" s="50">
        <v>3370</v>
      </c>
      <c r="C497" s="48" t="s">
        <v>617</v>
      </c>
      <c r="D497" s="52">
        <v>7807.37</v>
      </c>
      <c r="E497" s="57">
        <f t="shared" si="14"/>
        <v>1831.3599999999997</v>
      </c>
      <c r="F497" s="57">
        <v>2654.51</v>
      </c>
      <c r="G497" s="52">
        <v>3321.5</v>
      </c>
      <c r="H497" s="29">
        <f t="shared" si="15"/>
        <v>5976.01</v>
      </c>
      <c r="I497" s="16" t="str">
        <f>VLOOKUP(B497,'FOLHA RESUMIDA'!C:D,2,0)</f>
        <v>LITIO TADEU C R  DOS SANTOS</v>
      </c>
    </row>
    <row r="498" spans="1:9">
      <c r="A498" s="50">
        <v>1</v>
      </c>
      <c r="B498" s="50">
        <v>3373</v>
      </c>
      <c r="C498" s="48" t="s">
        <v>624</v>
      </c>
      <c r="D498" s="52">
        <v>7174.34</v>
      </c>
      <c r="E498" s="57">
        <f t="shared" si="14"/>
        <v>1669.3199999999997</v>
      </c>
      <c r="F498" s="57">
        <v>2439.2800000000002</v>
      </c>
      <c r="G498" s="52">
        <v>3065.74</v>
      </c>
      <c r="H498" s="29">
        <f t="shared" si="15"/>
        <v>5505.02</v>
      </c>
      <c r="I498" s="16" t="str">
        <f>VLOOKUP(B498,'FOLHA RESUMIDA'!C:D,2,0)</f>
        <v>LEANDRO RAMOS M DE ANDRADE</v>
      </c>
    </row>
    <row r="499" spans="1:9">
      <c r="A499" s="50">
        <v>1</v>
      </c>
      <c r="B499" s="50">
        <v>3375</v>
      </c>
      <c r="C499" s="48" t="s">
        <v>625</v>
      </c>
      <c r="D499" s="52">
        <v>7174.34</v>
      </c>
      <c r="E499" s="57">
        <f t="shared" si="14"/>
        <v>1651.8600000000006</v>
      </c>
      <c r="F499" s="57">
        <v>2439.2800000000002</v>
      </c>
      <c r="G499" s="52">
        <v>3083.2</v>
      </c>
      <c r="H499" s="29">
        <f t="shared" si="15"/>
        <v>5522.48</v>
      </c>
      <c r="I499" s="16" t="str">
        <f>VLOOKUP(B499,'FOLHA RESUMIDA'!C:D,2,0)</f>
        <v>LETICIA LIRA DE SOUSA</v>
      </c>
    </row>
    <row r="500" spans="1:9">
      <c r="A500" s="50">
        <v>1</v>
      </c>
      <c r="B500" s="50">
        <v>3376</v>
      </c>
      <c r="C500" s="48" t="s">
        <v>713</v>
      </c>
      <c r="D500" s="52">
        <v>1151.27</v>
      </c>
      <c r="E500" s="57">
        <f t="shared" si="14"/>
        <v>283.02</v>
      </c>
      <c r="F500" s="57">
        <v>356.62</v>
      </c>
      <c r="G500" s="52">
        <v>511.63</v>
      </c>
      <c r="H500" s="29">
        <f t="shared" si="15"/>
        <v>868.25</v>
      </c>
      <c r="I500" s="16" t="str">
        <f>VLOOKUP(B500,'FOLHA RESUMIDA'!C:D,2,0)</f>
        <v>SILVIA LUIZA DE SOUZA E SILVA</v>
      </c>
    </row>
    <row r="501" spans="1:9">
      <c r="A501" s="50">
        <v>1</v>
      </c>
      <c r="B501" s="50">
        <v>3378</v>
      </c>
      <c r="C501" s="48" t="s">
        <v>717</v>
      </c>
      <c r="D501" s="52">
        <v>7174.34</v>
      </c>
      <c r="E501" s="57">
        <f t="shared" si="14"/>
        <v>1599.7199999999993</v>
      </c>
      <c r="F501" s="57">
        <v>2439.2800000000002</v>
      </c>
      <c r="G501" s="52">
        <v>3135.34</v>
      </c>
      <c r="H501" s="29">
        <f t="shared" si="15"/>
        <v>5574.6200000000008</v>
      </c>
      <c r="I501" s="16" t="str">
        <f>VLOOKUP(B501,'FOLHA RESUMIDA'!C:D,2,0)</f>
        <v>EDIVALDO MANOEL DA SILVA FILHO</v>
      </c>
    </row>
    <row r="502" spans="1:9">
      <c r="A502" s="50">
        <v>1</v>
      </c>
      <c r="B502" s="50">
        <v>3379</v>
      </c>
      <c r="C502" s="48" t="s">
        <v>718</v>
      </c>
      <c r="D502" s="52">
        <v>4219.9399999999996</v>
      </c>
      <c r="E502" s="57">
        <f t="shared" si="14"/>
        <v>659.05999999999949</v>
      </c>
      <c r="F502" s="57">
        <v>1434.78</v>
      </c>
      <c r="G502" s="52">
        <v>2126.1</v>
      </c>
      <c r="H502" s="29">
        <f t="shared" si="15"/>
        <v>3560.88</v>
      </c>
      <c r="I502" s="16" t="str">
        <f>VLOOKUP(B502,'FOLHA RESUMIDA'!C:D,2,0)</f>
        <v>ITAMAR XAVIER DE SA</v>
      </c>
    </row>
    <row r="503" spans="1:9">
      <c r="A503" s="50">
        <v>1</v>
      </c>
      <c r="B503" s="50">
        <v>3380</v>
      </c>
      <c r="C503" s="48" t="s">
        <v>721</v>
      </c>
      <c r="D503" s="52">
        <v>1097.18</v>
      </c>
      <c r="E503" s="57">
        <f t="shared" si="14"/>
        <v>88.799999999999955</v>
      </c>
      <c r="F503" s="57">
        <v>430.43</v>
      </c>
      <c r="G503" s="52">
        <v>577.95000000000005</v>
      </c>
      <c r="H503" s="29">
        <f t="shared" si="15"/>
        <v>1008.3800000000001</v>
      </c>
      <c r="I503" s="16" t="str">
        <f>VLOOKUP(B503,'FOLHA RESUMIDA'!C:D,2,0)</f>
        <v>ALAN MALHEIRO PASTICK</v>
      </c>
    </row>
    <row r="504" spans="1:9">
      <c r="A504" s="50">
        <v>1</v>
      </c>
      <c r="B504" s="50">
        <v>3381</v>
      </c>
      <c r="C504" s="48" t="s">
        <v>722</v>
      </c>
      <c r="D504" s="52">
        <v>1147.1400000000001</v>
      </c>
      <c r="E504" s="57">
        <f t="shared" si="14"/>
        <v>93.259999999999991</v>
      </c>
      <c r="F504" s="57">
        <v>430.43</v>
      </c>
      <c r="G504" s="52">
        <v>623.45000000000005</v>
      </c>
      <c r="H504" s="29">
        <f t="shared" si="15"/>
        <v>1053.8800000000001</v>
      </c>
      <c r="I504" s="16" t="str">
        <f>VLOOKUP(B504,'FOLHA RESUMIDA'!C:D,2,0)</f>
        <v>MARIA VITORIA ALVES VILA NOVA</v>
      </c>
    </row>
    <row r="505" spans="1:9">
      <c r="A505" s="50">
        <v>1</v>
      </c>
      <c r="B505" s="50">
        <v>3382</v>
      </c>
      <c r="C505" s="48" t="s">
        <v>723</v>
      </c>
      <c r="D505" s="52">
        <v>6766.38</v>
      </c>
      <c r="E505" s="57">
        <f t="shared" si="14"/>
        <v>1537.67</v>
      </c>
      <c r="F505" s="57">
        <v>2654.51</v>
      </c>
      <c r="G505" s="52">
        <v>2574.1999999999998</v>
      </c>
      <c r="H505" s="29">
        <f t="shared" si="15"/>
        <v>5228.71</v>
      </c>
      <c r="I505" s="16" t="str">
        <f>VLOOKUP(B505,'FOLHA RESUMIDA'!C:D,2,0)</f>
        <v>FERNANDA DA SILVA P DE ANDRADE</v>
      </c>
    </row>
    <row r="506" spans="1:9">
      <c r="A506" s="50">
        <v>1</v>
      </c>
      <c r="B506" s="50">
        <v>8249</v>
      </c>
      <c r="C506" s="48" t="s">
        <v>423</v>
      </c>
      <c r="D506" s="52">
        <v>2742.96</v>
      </c>
      <c r="E506" s="57">
        <f t="shared" si="14"/>
        <v>1298.51</v>
      </c>
      <c r="F506" s="57">
        <v>932.61</v>
      </c>
      <c r="G506" s="52">
        <v>511.84</v>
      </c>
      <c r="H506" s="29">
        <f t="shared" si="15"/>
        <v>1444.45</v>
      </c>
      <c r="I506" s="16" t="str">
        <f>VLOOKUP(B506,'FOLHA RESUMIDA'!C:D,2,0)</f>
        <v>SELMA BEZERRA DE CARVALHO</v>
      </c>
    </row>
    <row r="507" spans="1:9">
      <c r="A507" s="49" t="s">
        <v>495</v>
      </c>
      <c r="B507" s="49"/>
      <c r="C507" s="49"/>
      <c r="D507" s="53">
        <v>1714886.6500000008</v>
      </c>
      <c r="E507" s="53">
        <f>SUM(E440:E506)</f>
        <v>83145.99000000002</v>
      </c>
      <c r="F507" s="57" t="s">
        <v>725</v>
      </c>
      <c r="G507" s="58">
        <f t="shared" ref="G507:H507" si="16">SUM(G440:G506)</f>
        <v>120388.29000000001</v>
      </c>
      <c r="H507" s="58">
        <f t="shared" si="16"/>
        <v>219298.80000000002</v>
      </c>
      <c r="I507" s="16" t="e">
        <f>VLOOKUP(B507,'FOLHA RESUMIDA'!C:D,2,0)</f>
        <v>#N/A</v>
      </c>
    </row>
    <row r="508" spans="1:9">
      <c r="A508" s="46"/>
      <c r="B508" s="46"/>
      <c r="C508" s="46"/>
      <c r="D508" s="54"/>
      <c r="E508" s="54"/>
      <c r="F508" s="54"/>
      <c r="G508" s="54"/>
    </row>
  </sheetData>
  <sortState ref="A5:H672">
    <sortCondition ref="B5:B672"/>
  </sortState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FOLHA RESUMIDA</vt:lpstr>
      <vt:lpstr>FUNÇÃO</vt:lpstr>
      <vt:lpstr>SRA</vt:lpstr>
      <vt:lpstr>FÉRIAS</vt:lpstr>
      <vt:lpstr>FEVEREIRO</vt:lpstr>
      <vt:lpstr>'FOLHA RESUMIDA'!Area_de_impressao</vt:lpstr>
      <vt:lpstr>'FOLHA RESUMIDA'!Titulos_de_impressao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Santos de Oliveira</dc:creator>
  <cp:lastModifiedBy>Thiago Santos de Oliveira</cp:lastModifiedBy>
  <cp:lastPrinted>2020-09-30T17:16:41Z</cp:lastPrinted>
  <dcterms:created xsi:type="dcterms:W3CDTF">2020-02-18T20:13:05Z</dcterms:created>
  <dcterms:modified xsi:type="dcterms:W3CDTF">2021-04-05T16:40:42Z</dcterms:modified>
</cp:coreProperties>
</file>