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170" yWindow="-255" windowWidth="10200" windowHeight="8130" tabRatio="873"/>
  </bookViews>
  <sheets>
    <sheet name="2016" sheetId="5" r:id="rId1"/>
  </sheets>
  <calcPr calcId="125725"/>
</workbook>
</file>

<file path=xl/calcChain.xml><?xml version="1.0" encoding="utf-8"?>
<calcChain xmlns="http://schemas.openxmlformats.org/spreadsheetml/2006/main">
  <c r="J35" i="5"/>
  <c r="J19"/>
  <c r="J10"/>
  <c r="J4"/>
  <c r="J59"/>
  <c r="J111"/>
  <c r="N111" s="1"/>
  <c r="J110"/>
  <c r="N110" s="1"/>
  <c r="J109"/>
  <c r="N109" s="1"/>
  <c r="J108"/>
  <c r="N108" s="1"/>
  <c r="J107"/>
  <c r="N107" s="1"/>
  <c r="J106"/>
  <c r="N106" s="1"/>
  <c r="J105"/>
  <c r="N105" s="1"/>
  <c r="J104"/>
  <c r="N104" s="1"/>
  <c r="J85"/>
  <c r="J103"/>
  <c r="J102"/>
  <c r="J101"/>
  <c r="J100"/>
  <c r="J99"/>
  <c r="J98"/>
  <c r="J97"/>
  <c r="J96"/>
  <c r="J95"/>
  <c r="N93" l="1"/>
  <c r="N94"/>
  <c r="J92"/>
  <c r="J91"/>
  <c r="J89"/>
  <c r="N89" s="1"/>
  <c r="J87"/>
  <c r="N87" s="1"/>
  <c r="J86"/>
  <c r="N86" s="1"/>
  <c r="N85"/>
  <c r="J84"/>
  <c r="N84" s="1"/>
  <c r="J82"/>
  <c r="N82" s="1"/>
  <c r="J81"/>
  <c r="N80"/>
  <c r="J79"/>
  <c r="N79" s="1"/>
  <c r="J78"/>
  <c r="N78" s="1"/>
  <c r="J77"/>
  <c r="N77" s="1"/>
  <c r="J76"/>
  <c r="N76" s="1"/>
  <c r="J75"/>
  <c r="N75" s="1"/>
  <c r="J73"/>
  <c r="N73" s="1"/>
  <c r="J72"/>
  <c r="N72" s="1"/>
  <c r="J71"/>
  <c r="N71" s="1"/>
  <c r="J70"/>
  <c r="N70" s="1"/>
  <c r="J69"/>
  <c r="J68"/>
  <c r="J67"/>
  <c r="N67" s="1"/>
  <c r="N66"/>
  <c r="J65"/>
  <c r="N65" s="1"/>
  <c r="J64"/>
  <c r="N64" s="1"/>
  <c r="J63"/>
  <c r="N63" s="1"/>
  <c r="J62"/>
  <c r="N62" s="1"/>
  <c r="J61"/>
  <c r="N61" s="1"/>
  <c r="J60"/>
  <c r="N60" s="1"/>
  <c r="N59"/>
  <c r="J58"/>
  <c r="N58" s="1"/>
  <c r="J57"/>
  <c r="N57" s="1"/>
  <c r="J56"/>
  <c r="N56" s="1"/>
  <c r="J55"/>
  <c r="N55" s="1"/>
  <c r="J54"/>
  <c r="N54" s="1"/>
  <c r="J52"/>
  <c r="N52" s="1"/>
  <c r="J50"/>
  <c r="N50" s="1"/>
  <c r="J46"/>
  <c r="N46" s="1"/>
  <c r="J45"/>
  <c r="N45" s="1"/>
  <c r="J49"/>
  <c r="N49" s="1"/>
  <c r="J48"/>
  <c r="N48" s="1"/>
  <c r="N43"/>
  <c r="J47"/>
  <c r="N47" s="1"/>
  <c r="J44"/>
  <c r="N44" s="1"/>
  <c r="J42"/>
  <c r="N42" s="1"/>
  <c r="J41"/>
  <c r="N41" s="1"/>
  <c r="J40"/>
  <c r="N40" s="1"/>
  <c r="J39"/>
  <c r="N39" s="1"/>
  <c r="J38"/>
  <c r="N38" s="1"/>
  <c r="J36"/>
  <c r="N36" s="1"/>
  <c r="N35"/>
  <c r="J34"/>
  <c r="N34" s="1"/>
  <c r="J33"/>
  <c r="N33" s="1"/>
  <c r="J32"/>
  <c r="N32" s="1"/>
  <c r="J24"/>
  <c r="N24" s="1"/>
  <c r="J30"/>
  <c r="N30" s="1"/>
  <c r="J29"/>
  <c r="N29" s="1"/>
  <c r="J28"/>
  <c r="N28" s="1"/>
  <c r="N27"/>
  <c r="J26"/>
  <c r="N26" s="1"/>
  <c r="N23"/>
  <c r="J22"/>
  <c r="N22" s="1"/>
  <c r="J25"/>
  <c r="N25" s="1"/>
  <c r="J21"/>
  <c r="N21" s="1"/>
  <c r="J20"/>
  <c r="N20" s="1"/>
  <c r="J12"/>
  <c r="N12" s="1"/>
  <c r="J15"/>
  <c r="N15" s="1"/>
  <c r="N103"/>
  <c r="N102"/>
  <c r="N101"/>
  <c r="N100"/>
  <c r="N99"/>
  <c r="N98"/>
  <c r="N97"/>
  <c r="N96"/>
  <c r="N95"/>
  <c r="N92"/>
  <c r="N91"/>
  <c r="N81"/>
  <c r="N69"/>
  <c r="N68"/>
  <c r="N31"/>
  <c r="N17"/>
  <c r="N19"/>
  <c r="J18"/>
  <c r="N18" s="1"/>
  <c r="J9"/>
  <c r="N9" s="1"/>
  <c r="J13"/>
  <c r="N13" s="1"/>
  <c r="J16"/>
  <c r="N16" s="1"/>
  <c r="J14"/>
  <c r="N14" s="1"/>
  <c r="J11"/>
  <c r="N11" s="1"/>
  <c r="N10"/>
  <c r="J8"/>
  <c r="N8" s="1"/>
  <c r="J7"/>
  <c r="N7" s="1"/>
  <c r="J6"/>
  <c r="N6" s="1"/>
  <c r="N5"/>
  <c r="N4"/>
</calcChain>
</file>

<file path=xl/sharedStrings.xml><?xml version="1.0" encoding="utf-8"?>
<sst xmlns="http://schemas.openxmlformats.org/spreadsheetml/2006/main" count="595" uniqueCount="401">
  <si>
    <t>CNPJ</t>
  </si>
  <si>
    <t>FORNECEDOR</t>
  </si>
  <si>
    <t>SERVIÇO/MATERIAL</t>
  </si>
  <si>
    <t>LICITAÇÃO</t>
  </si>
  <si>
    <t>ADITIVO</t>
  </si>
  <si>
    <t>VIGÊNCIA</t>
  </si>
  <si>
    <t>VALOR R$</t>
  </si>
  <si>
    <t>OBSERVAÇÃO</t>
  </si>
  <si>
    <t>GESTOR DO CONTRATO</t>
  </si>
  <si>
    <t>SITUAÇÃO</t>
  </si>
  <si>
    <t>CELEBRAÇÃO</t>
  </si>
  <si>
    <t>PUBLICAÇÃO</t>
  </si>
  <si>
    <t>PRORROGAÇÃO</t>
  </si>
  <si>
    <t>TÉRMINO</t>
  </si>
  <si>
    <t>FERNANDA BELO</t>
  </si>
  <si>
    <t>1° termo aditivo</t>
  </si>
  <si>
    <t>MANOEL DINIZ</t>
  </si>
  <si>
    <t>33.069.212/0008-50</t>
  </si>
  <si>
    <t>WILLIAM CLARK</t>
  </si>
  <si>
    <t>ANA CAROLINA</t>
  </si>
  <si>
    <t>ROSEANE CLEMENTINO</t>
  </si>
  <si>
    <t>12.882.932/0001-94</t>
  </si>
  <si>
    <t>EXOMED</t>
  </si>
  <si>
    <t>MAURO SIQUEIRA</t>
  </si>
  <si>
    <t>07.925.705/0001-69</t>
  </si>
  <si>
    <t>AUROBINDO</t>
  </si>
  <si>
    <t>AQUISIÇÃO DE CALÇADOS</t>
  </si>
  <si>
    <t>MATÉRIAS-PRIMAS</t>
  </si>
  <si>
    <t>GEORGE HAROLD</t>
  </si>
  <si>
    <t>VICTOR ROCHA</t>
  </si>
  <si>
    <t>COMPRA DIRETA</t>
  </si>
  <si>
    <t>04.797.661/0003-02</t>
  </si>
  <si>
    <t>73.856.593/0001-66</t>
  </si>
  <si>
    <t>03.290.250/0001-00</t>
  </si>
  <si>
    <t>AGILENT</t>
  </si>
  <si>
    <t>AILA KARLA</t>
  </si>
  <si>
    <t>61.451.290/0001-84</t>
  </si>
  <si>
    <t>CAQ</t>
  </si>
  <si>
    <t>03.947.978/0001-53</t>
  </si>
  <si>
    <t>COLORCON</t>
  </si>
  <si>
    <t>07.704.274/0001-00</t>
  </si>
  <si>
    <t>VALDEMIR DOS PASSOS</t>
  </si>
  <si>
    <t>03.832.443/0001-37</t>
  </si>
  <si>
    <t>03.088.335/0001-00</t>
  </si>
  <si>
    <t>FELLC</t>
  </si>
  <si>
    <t>JOGOS DE PUNÇÕES</t>
  </si>
  <si>
    <t>TELHAS</t>
  </si>
  <si>
    <t>04.194.039/0001-48</t>
  </si>
  <si>
    <t>55.285.365/0001-00</t>
  </si>
  <si>
    <t>00.351.210/0001-24</t>
  </si>
  <si>
    <t>PERKINELMER</t>
  </si>
  <si>
    <t>24.174.062/0001-88</t>
  </si>
  <si>
    <t>19.322.451/0001-73</t>
  </si>
  <si>
    <t>16.667.433/0001-35</t>
  </si>
  <si>
    <t>00.796.707/0001-56</t>
  </si>
  <si>
    <t>44.734.671/0001-51</t>
  </si>
  <si>
    <t>05.509.916/0001-95</t>
  </si>
  <si>
    <t>S. SANTOS SERRALHARIA</t>
  </si>
  <si>
    <t>AQUISIÇÃO DE GRADES</t>
  </si>
  <si>
    <t>10.842.256/0001-08</t>
  </si>
  <si>
    <t>AMANDA OLIVEIRA</t>
  </si>
  <si>
    <t>09.282.163/0001-89</t>
  </si>
  <si>
    <t>TOLEDO</t>
  </si>
  <si>
    <t>60.665.981/0009-75</t>
  </si>
  <si>
    <t>2° termo aditivo</t>
  </si>
  <si>
    <t>CEPE</t>
  </si>
  <si>
    <t>MATERIAL DE EMBALAGEM</t>
  </si>
  <si>
    <t>MATERIA PRIMA</t>
  </si>
  <si>
    <t>AQUISIÇÃO DE MATERIAL DE EMBALAGEM</t>
  </si>
  <si>
    <t>AQUISIÇÃO DE MEDICAMENTO</t>
  </si>
  <si>
    <t>08.719.794/0001-50</t>
  </si>
  <si>
    <t>AQUISIÇÃO DE MATERIA PRIMA</t>
  </si>
  <si>
    <t>1º TERMO</t>
  </si>
  <si>
    <t>34.028.316/0021-57</t>
  </si>
  <si>
    <t>DISPENSA S/N</t>
  </si>
  <si>
    <t>29.950.060/0001-57</t>
  </si>
  <si>
    <t>49.698.723/0001-03</t>
  </si>
  <si>
    <t>59.201.087/0001-08</t>
  </si>
  <si>
    <t>2º TERMO</t>
  </si>
  <si>
    <t>73.205.627/0001-52</t>
  </si>
  <si>
    <t>41.238.668/0001-59</t>
  </si>
  <si>
    <t>AQUISIÇÃO DE REAGENTES</t>
  </si>
  <si>
    <t>10.921.252/0001-07</t>
  </si>
  <si>
    <t>JOSE VITAL</t>
  </si>
  <si>
    <t>42.194.191/0001-10</t>
  </si>
  <si>
    <t>1° TERMO</t>
  </si>
  <si>
    <t>03.507.661/0001-04</t>
  </si>
  <si>
    <t>01.018.839/0001-10</t>
  </si>
  <si>
    <t>43.222.439/0001-71</t>
  </si>
  <si>
    <t>CANCELADO</t>
  </si>
  <si>
    <t>CARTÃO MAGNETICO PARA COMBUSTIVEIS</t>
  </si>
  <si>
    <t>INTERNET</t>
  </si>
  <si>
    <t>067/15 P.E 033/15</t>
  </si>
  <si>
    <t>59.704.510/0001-92</t>
  </si>
  <si>
    <t>JOSE MARIA</t>
  </si>
  <si>
    <t>FLAVIO LOCIO</t>
  </si>
  <si>
    <t>08.174.507/0001-73</t>
  </si>
  <si>
    <t>24.135.279/0001-89</t>
  </si>
  <si>
    <t>SERVIÇO ADVOCATÍCIO</t>
  </si>
  <si>
    <t>110/15 INEX. 011/15</t>
  </si>
  <si>
    <t>CORREIOS</t>
  </si>
  <si>
    <t>SERVIÇO POSTAL</t>
  </si>
  <si>
    <t>087/15 INEX. 008/15</t>
  </si>
  <si>
    <t>TAMAN ENGENHARIA</t>
  </si>
  <si>
    <t>SERVIÇO DE ENGENHARIA</t>
  </si>
  <si>
    <t>105/15 CONV. 012/15</t>
  </si>
  <si>
    <t>MARCELO MENELAU</t>
  </si>
  <si>
    <t>MEDICAMENTOS</t>
  </si>
  <si>
    <t>BLESSED</t>
  </si>
  <si>
    <t>B1 VIGILANCIA</t>
  </si>
  <si>
    <t>078/15 P.E 038/15</t>
  </si>
  <si>
    <t>075/15 P.E 035/15</t>
  </si>
  <si>
    <t>103/15 P.E 057/15</t>
  </si>
  <si>
    <t>SERVIÇO DE VIGILANCIA</t>
  </si>
  <si>
    <t>EPI</t>
  </si>
  <si>
    <t>15.195.617/0001-87</t>
  </si>
  <si>
    <t>10.991.640/0001-64</t>
  </si>
  <si>
    <t>03.423.730/0001-93</t>
  </si>
  <si>
    <t>SMART TELECOMUNICAÇOES</t>
  </si>
  <si>
    <t>017/14 - ARP EMPREL</t>
  </si>
  <si>
    <t>014/16 DISP. 001/16</t>
  </si>
  <si>
    <t>109/15 CONV 013/15</t>
  </si>
  <si>
    <t>IVA PAPER</t>
  </si>
  <si>
    <t>017/16 DISP. 004/16</t>
  </si>
  <si>
    <t>114/15 CONV. 016/15</t>
  </si>
  <si>
    <t>UTILGRAFICA</t>
  </si>
  <si>
    <t>70.220.413/0001-67</t>
  </si>
  <si>
    <t>FABYOLA BRAYNER</t>
  </si>
  <si>
    <t>016/16 DISP. 003/16</t>
  </si>
  <si>
    <t>69.034.668/0001-56</t>
  </si>
  <si>
    <t>SODEXO PASS DO BRASIL</t>
  </si>
  <si>
    <t>FORNECIMENTO DE VALE CULTURA</t>
  </si>
  <si>
    <t>107/15 P.E. 060/15</t>
  </si>
  <si>
    <t>WILLIAN CLARK</t>
  </si>
  <si>
    <t>PREMIUM</t>
  </si>
  <si>
    <t>LAVEBRAS</t>
  </si>
  <si>
    <t>PUBLICAÇÃO DE ATOS OFICIAIS</t>
  </si>
  <si>
    <t>LAVANDERIA HOSPITALAR</t>
  </si>
  <si>
    <t>MARIELZA TEIXEIRA</t>
  </si>
  <si>
    <t>117/15 P.E 064/15</t>
  </si>
  <si>
    <t>037/15 P.P 003/15</t>
  </si>
  <si>
    <t>20.663.674/0001-83</t>
  </si>
  <si>
    <t>ACORE COMERCIO</t>
  </si>
  <si>
    <t>ANALISADOR DE CABORNO</t>
  </si>
  <si>
    <t>096/15 P.E 053/15</t>
  </si>
  <si>
    <t>10.550.664/0001-88</t>
  </si>
  <si>
    <t>06.272.575/0048-03</t>
  </si>
  <si>
    <t>SERVIÇOS DE PEÇAS GRAFICAS</t>
  </si>
  <si>
    <t>CRISTALIA</t>
  </si>
  <si>
    <t>AQUISIÇÃO DE CLOZAPINA</t>
  </si>
  <si>
    <t>008/16 P.E 006/16</t>
  </si>
  <si>
    <t>SB COMERCIO</t>
  </si>
  <si>
    <t>COMBUSTIVEL</t>
  </si>
  <si>
    <t>035/16 DISP. 006/16</t>
  </si>
  <si>
    <t>10.887.086/0001-70</t>
  </si>
  <si>
    <t>1º termo aditivo</t>
  </si>
  <si>
    <t>MERCK</t>
  </si>
  <si>
    <t>REFORMA SALA DE TREINAMENTO</t>
  </si>
  <si>
    <t>MANUT DE EQUIPE MERCK</t>
  </si>
  <si>
    <t>010/16 CONV. 003/16</t>
  </si>
  <si>
    <t>027/16 INEX. 002/16</t>
  </si>
  <si>
    <t>MIGUEL</t>
  </si>
  <si>
    <t>NORTEC</t>
  </si>
  <si>
    <t>013/16 INEX. 001/16</t>
  </si>
  <si>
    <t>MATERIA PRIMA DE BENZNIDAZOL</t>
  </si>
  <si>
    <t xml:space="preserve">HIDORX DE ALUM. </t>
  </si>
  <si>
    <t>006/16 P.E 004/16</t>
  </si>
  <si>
    <t>13.211.037/0001-00</t>
  </si>
  <si>
    <t>030/16 P.E 018/16</t>
  </si>
  <si>
    <t>REFEITÓRIO</t>
  </si>
  <si>
    <t>C&amp;A NASCIMENTO</t>
  </si>
  <si>
    <t>07.224.991/0012-98</t>
  </si>
  <si>
    <t>NAZARIA</t>
  </si>
  <si>
    <t>025/16 P.E 014/16</t>
  </si>
  <si>
    <t>024/16 P.E 013/16</t>
  </si>
  <si>
    <t>FABRIMA</t>
  </si>
  <si>
    <t>MARELLI</t>
  </si>
  <si>
    <t>FERRAMENTAL</t>
  </si>
  <si>
    <t>MOVEIS PARA SALA DE TREINAMENTO</t>
  </si>
  <si>
    <t>034/16 P.E 022/16</t>
  </si>
  <si>
    <t>023/16 CONV. 005/16</t>
  </si>
  <si>
    <t>88.766.936/0001-79</t>
  </si>
  <si>
    <t>FORMA</t>
  </si>
  <si>
    <t>SINALIZAÇÃO DE SEGURANÇA</t>
  </si>
  <si>
    <t>040/16 CONV. 006/16</t>
  </si>
  <si>
    <t>00.484.559/0001-34</t>
  </si>
  <si>
    <t>AQUINO E ADVOGADOS</t>
  </si>
  <si>
    <t>IB CONSULTORIA</t>
  </si>
  <si>
    <t>CONSULTORIA PARA CERTIFICAÇÃO DA ANVISA</t>
  </si>
  <si>
    <t>017/16 CONV. 004/16</t>
  </si>
  <si>
    <t>12.603.034/0001-50</t>
  </si>
  <si>
    <t>RECUPERAÇÃO DA COBERTURA DE DEPOSITO</t>
  </si>
  <si>
    <t>047/16 DiSP. 009/16</t>
  </si>
  <si>
    <t>IAUPE</t>
  </si>
  <si>
    <t xml:space="preserve">SERVIÇOS TECNICOS </t>
  </si>
  <si>
    <t>046/16 DISP. 008/16</t>
  </si>
  <si>
    <t>GLOBRALPRINT</t>
  </si>
  <si>
    <t>VTA MACHADO</t>
  </si>
  <si>
    <t>CEARENSE FORMULARIOS</t>
  </si>
  <si>
    <t>RAFTECO</t>
  </si>
  <si>
    <t>CAIXA DE CLOZAPINA</t>
  </si>
  <si>
    <t>MATERIAL AUXILIAR</t>
  </si>
  <si>
    <t>026/16 P.E 015/16</t>
  </si>
  <si>
    <t>028/16 P.E 016/16</t>
  </si>
  <si>
    <t>012/16 P.E 009/16</t>
  </si>
  <si>
    <t>JOSIMAR SILVA</t>
  </si>
  <si>
    <t>BRASLUSO</t>
  </si>
  <si>
    <t>BR VOICE</t>
  </si>
  <si>
    <t>BEMIS DO BRASIL</t>
  </si>
  <si>
    <t>PASSAGENS AEREAS</t>
  </si>
  <si>
    <t>SWITCH</t>
  </si>
  <si>
    <t>AQUISIÇÃO DE TANQUE</t>
  </si>
  <si>
    <t>EDSERV</t>
  </si>
  <si>
    <t>60.394.723/0028-64</t>
  </si>
  <si>
    <t>09.480880/0001-15</t>
  </si>
  <si>
    <t>07.214.878/0001-79</t>
  </si>
  <si>
    <t>06.207.131/0001-20</t>
  </si>
  <si>
    <t>12.622.028/0001-40</t>
  </si>
  <si>
    <t>001/16 CONV. 001/16</t>
  </si>
  <si>
    <t>031/16 P.E 019/16</t>
  </si>
  <si>
    <t>JADIEL ALBUQUERQUE</t>
  </si>
  <si>
    <t>ASSITEC</t>
  </si>
  <si>
    <t>MANUT DE MAQUINARIO</t>
  </si>
  <si>
    <t>304.2014.VI.PE</t>
  </si>
  <si>
    <t>039/16 P.E 025/16</t>
  </si>
  <si>
    <t>038/16 DISP. 007/16</t>
  </si>
  <si>
    <t>PETROCARD</t>
  </si>
  <si>
    <t>08.201.104/0001-76</t>
  </si>
  <si>
    <t>SERVIÇOS TERCEIRIZADOS</t>
  </si>
  <si>
    <t>DANICA</t>
  </si>
  <si>
    <t>056/16 INEX. 003/16</t>
  </si>
  <si>
    <t>086/16 P.E 044/16</t>
  </si>
  <si>
    <t>EMBALAGEM ALU/ALU</t>
  </si>
  <si>
    <t>0/16 DISP. 010/16</t>
  </si>
  <si>
    <t>15.102.809/0001-00</t>
  </si>
  <si>
    <t>MORAIS DE CASTRO</t>
  </si>
  <si>
    <t>062/16 DISP. 11/16</t>
  </si>
  <si>
    <t>M CASSAB</t>
  </si>
  <si>
    <t>MANUT DE EQUIP. AGILENT</t>
  </si>
  <si>
    <t>061/16 INEX. 005/16</t>
  </si>
  <si>
    <t>MIGUEL RIBEIRO</t>
  </si>
  <si>
    <t>54.692.645/0001-61</t>
  </si>
  <si>
    <t>CQA</t>
  </si>
  <si>
    <t>ANÁLISE DE SOLVENTES</t>
  </si>
  <si>
    <t>17.514.645/0001-45</t>
  </si>
  <si>
    <t>NOVA EXTAR</t>
  </si>
  <si>
    <t>AQUISIÇÃO DE VIDRO AMBAR</t>
  </si>
  <si>
    <t>068/16 DISP. 012/16</t>
  </si>
  <si>
    <t>ALFA LAVAL</t>
  </si>
  <si>
    <t>43.474.212/0003-85</t>
  </si>
  <si>
    <t>CONJUNTOS DE PAINEIS</t>
  </si>
  <si>
    <t>060/16 INEX. 04/16</t>
  </si>
  <si>
    <t>25.354.812/0001-66</t>
  </si>
  <si>
    <t>SPECTROLAB</t>
  </si>
  <si>
    <t>MANUT. AUTOCLAVES</t>
  </si>
  <si>
    <t>043/16 P.E 028/16</t>
  </si>
  <si>
    <t>CARLNASC</t>
  </si>
  <si>
    <t>LOCAMERICA</t>
  </si>
  <si>
    <t>NUTRICASH</t>
  </si>
  <si>
    <t>CETENE</t>
  </si>
  <si>
    <t>MANUTENÇÃO CALDEIRAS</t>
  </si>
  <si>
    <t>LOCAÇÃO DE VEICULOS</t>
  </si>
  <si>
    <t>ANALISE DE POLIMORFISMO</t>
  </si>
  <si>
    <t>036/16 P.E 023/16</t>
  </si>
  <si>
    <t>ARP 12/2015 - SAD</t>
  </si>
  <si>
    <t>042/16 P.E 027/16</t>
  </si>
  <si>
    <t>12.862.545/0001-96</t>
  </si>
  <si>
    <t>10.215.988/0001-60</t>
  </si>
  <si>
    <t>01.263.896/0021-08</t>
  </si>
  <si>
    <t>23.417.238/0001-12</t>
  </si>
  <si>
    <t>MONSARAS</t>
  </si>
  <si>
    <t>PAPEL A4</t>
  </si>
  <si>
    <t>065/16 P.E 040/16</t>
  </si>
  <si>
    <t>054/16 P.E 035/16</t>
  </si>
  <si>
    <t>23.672.849/0001-07</t>
  </si>
  <si>
    <t>GILDA DE MORAIS</t>
  </si>
  <si>
    <t>PRATI</t>
  </si>
  <si>
    <t>020/16 P.E 011/16</t>
  </si>
  <si>
    <t>10.493.969/0001-03</t>
  </si>
  <si>
    <t>TC ATUAL</t>
  </si>
  <si>
    <t>04.202.583/0001-94</t>
  </si>
  <si>
    <t>T&amp;E ANALITICA</t>
  </si>
  <si>
    <t>ANALISE DE SOLVENTES</t>
  </si>
  <si>
    <t>087/16 INEX. 006/16</t>
  </si>
  <si>
    <t>094/16 DISP. 014/16</t>
  </si>
  <si>
    <t>SINC</t>
  </si>
  <si>
    <t>MANT. PREV. E CORRET. EQUIP. SHIMADZU</t>
  </si>
  <si>
    <t>089/16 INEX. 008/16</t>
  </si>
  <si>
    <t>KLOCKNER</t>
  </si>
  <si>
    <t>70.091.483/0001-62</t>
  </si>
  <si>
    <t>INCAPA</t>
  </si>
  <si>
    <t>064/16 P.E 039/16</t>
  </si>
  <si>
    <t>01.151.850/0001-53</t>
  </si>
  <si>
    <t>LUDWIG</t>
  </si>
  <si>
    <t xml:space="preserve">MANUT PREV E CORRET, CALIBRAÇÃO DAS BALANÇAS </t>
  </si>
  <si>
    <t>088/16 INEX. 007/16</t>
  </si>
  <si>
    <t>VALE REFEIÇÃO E ALIMENTAÇÃO</t>
  </si>
  <si>
    <t>13.708.382/0001-54</t>
  </si>
  <si>
    <t>PLASTICO SANTA CLARA</t>
  </si>
  <si>
    <t>SACO PLASTICO</t>
  </si>
  <si>
    <t>029/16 P.E 017/16</t>
  </si>
  <si>
    <t>Nº DO CONTRATO</t>
  </si>
  <si>
    <t>Cancelado</t>
  </si>
  <si>
    <t>ROSILENE MARIA</t>
  </si>
  <si>
    <t>NOVA ANALITICA</t>
  </si>
  <si>
    <t>KITS HPLC</t>
  </si>
  <si>
    <t>67774679/0001-47</t>
  </si>
  <si>
    <t>067/16 P.E 042/16</t>
  </si>
  <si>
    <t>SOMPO SEGUROS</t>
  </si>
  <si>
    <t>SEGURO PREDIAL</t>
  </si>
  <si>
    <t>061383493/0001-80</t>
  </si>
  <si>
    <t>079/16 P.E 051/16</t>
  </si>
  <si>
    <t>PLASTITAPE</t>
  </si>
  <si>
    <t>07023231/0001-60</t>
  </si>
  <si>
    <t>FITA ADESIVA</t>
  </si>
  <si>
    <t>080/16 P.E 052/16</t>
  </si>
  <si>
    <t>COPAGAZ</t>
  </si>
  <si>
    <t>03.237.583/0045-88</t>
  </si>
  <si>
    <t>GAS DE COZINHA</t>
  </si>
  <si>
    <t>ARP 004/16 - PM</t>
  </si>
  <si>
    <t>GROW QUIMICA</t>
  </si>
  <si>
    <t>HIPOCLORITO DE SODIO</t>
  </si>
  <si>
    <t>072/16 P.E 044/16</t>
  </si>
  <si>
    <t>FOCO ENGENHARIA</t>
  </si>
  <si>
    <t>10.923.799/0001-41</t>
  </si>
  <si>
    <t>MANUTENÇAÕ EM TRANSFORMADORES</t>
  </si>
  <si>
    <t>092/16 P.E 061/16</t>
  </si>
  <si>
    <t>02.814.497/0002-98</t>
  </si>
  <si>
    <t>CIMED</t>
  </si>
  <si>
    <t xml:space="preserve">AQUISIÇÃO DE MEDICAMENTOS </t>
  </si>
  <si>
    <t>ARP 73/15 FIOCRUZ</t>
  </si>
  <si>
    <t>UNIÃO QUIMICA</t>
  </si>
  <si>
    <t>ARP 86/15 FIOCRUZ</t>
  </si>
  <si>
    <t>ARP 83/15 FIOCRUZ</t>
  </si>
  <si>
    <t>AQUISIÇAÕ DE MEDICAMENTOS</t>
  </si>
  <si>
    <t>PRIME PHARMA</t>
  </si>
  <si>
    <t>19.408.937/0001-29</t>
  </si>
  <si>
    <t>086/16 P.E 058/16</t>
  </si>
  <si>
    <t>ARP 085/15 FIOCRUZ</t>
  </si>
  <si>
    <t>ARP 88/15 FIOCRUZ</t>
  </si>
  <si>
    <t>95/16 DISP. 015/16</t>
  </si>
  <si>
    <t>MANUT. PREV E CORRET DE MAQUINA</t>
  </si>
  <si>
    <t>105/16 INEX. 009/16</t>
  </si>
  <si>
    <t>051/16 P.E 033/16</t>
  </si>
  <si>
    <t>MANUTENÇAÕ DE FROTA</t>
  </si>
  <si>
    <t>095.2013.VI.PP.022 SAD</t>
  </si>
  <si>
    <t>09.617.964/0001-58</t>
  </si>
  <si>
    <t>DIFERENCIAL</t>
  </si>
  <si>
    <t>MATERIAL DE LIMPEZA</t>
  </si>
  <si>
    <t>076/16 P.E 048/16</t>
  </si>
  <si>
    <t>02.898.097/0001-27</t>
  </si>
  <si>
    <t>CLARIT</t>
  </si>
  <si>
    <t>12.967.472/0001-05</t>
  </si>
  <si>
    <t>REAL COMERCIO</t>
  </si>
  <si>
    <t>11.028.345/0001-70</t>
  </si>
  <si>
    <t>BETA SOLUTION</t>
  </si>
  <si>
    <t>MACHADO ARMARINHO</t>
  </si>
  <si>
    <t>2º termo aditivo</t>
  </si>
  <si>
    <t>15.308.310/0001-45</t>
  </si>
  <si>
    <t>MAGAZINE 155</t>
  </si>
  <si>
    <t>MATERIAL DE EXPEDIENTE</t>
  </si>
  <si>
    <t>091/16 P.E 060/16</t>
  </si>
  <si>
    <t>S.B GRAFICA</t>
  </si>
  <si>
    <t>V.T.A MACHADO</t>
  </si>
  <si>
    <t>BML COMERCIAL</t>
  </si>
  <si>
    <t>11.292.106/0001-22</t>
  </si>
  <si>
    <t>79.712.642/0001-73</t>
  </si>
  <si>
    <t>BOMPEL</t>
  </si>
  <si>
    <t>090/16 P.E 059/16</t>
  </si>
  <si>
    <t>18249454/0001-66</t>
  </si>
  <si>
    <t>CELIO ALVES</t>
  </si>
  <si>
    <t>VIDRARIAS, UTENSILIOS E MATERIAIS</t>
  </si>
  <si>
    <t>066/16 P.E 041/16</t>
  </si>
  <si>
    <t>14.590.421/0001-24</t>
  </si>
  <si>
    <t>A&amp;C COMERCIAL</t>
  </si>
  <si>
    <t>CENTRAL DISTRIBUIDORA</t>
  </si>
  <si>
    <t>COSET</t>
  </si>
  <si>
    <t>RESCINDIDO</t>
  </si>
  <si>
    <t>SALDO USADO</t>
  </si>
  <si>
    <t>SALDO RESTANTE</t>
  </si>
  <si>
    <t>AQUIS. DE METANOL, ACETONITRILA E CLOROFÓRMIO</t>
  </si>
  <si>
    <t>104/16 P.E 070/16</t>
  </si>
  <si>
    <t>ART DESIGN</t>
  </si>
  <si>
    <t>ARMAÇÃO EM ACETATO CRISTAL E COLORIDA</t>
  </si>
  <si>
    <t>103/16 P.E 069/16</t>
  </si>
  <si>
    <t>SILVIA</t>
  </si>
  <si>
    <t>00.429.640/0001-11</t>
  </si>
  <si>
    <t>RTA REDE DE TECNOLOGIA</t>
  </si>
  <si>
    <t>AQUISIÇÃO E INSTALAÇÃO DE NOBREAK</t>
  </si>
  <si>
    <t>077/16 P.E049/16</t>
  </si>
  <si>
    <t>GERRESHEIMER</t>
  </si>
  <si>
    <t>FRASCO PLASTICO</t>
  </si>
  <si>
    <t>106/2016 P.E 071/16</t>
  </si>
  <si>
    <t>00.011.471/0001-03</t>
  </si>
  <si>
    <t>AGNALDO EDSON</t>
  </si>
  <si>
    <t>CAIXA MICROONDULADA</t>
  </si>
  <si>
    <t>B DO C CORDEIRO</t>
  </si>
  <si>
    <t>ESTOJOS E FLANELAS</t>
  </si>
  <si>
    <t>1114/16 P.E 078/16</t>
  </si>
  <si>
    <t>TERMO DE ENCERRA</t>
  </si>
  <si>
    <t>CONCLUIDO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</si>
</sst>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8"/>
      <name val="Calibri"/>
      <family val="2"/>
      <scheme val="minor"/>
    </font>
    <font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2" borderId="1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0" fontId="4" fillId="0" borderId="0" xfId="0" applyFont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165" fontId="4" fillId="0" borderId="0" xfId="1" applyFont="1"/>
    <xf numFmtId="44" fontId="4" fillId="5" borderId="2" xfId="2" applyNumberFormat="1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/>
    <xf numFmtId="44" fontId="4" fillId="5" borderId="22" xfId="2" applyNumberFormat="1" applyFont="1" applyFill="1" applyBorder="1" applyAlignment="1">
      <alignment horizontal="center"/>
    </xf>
    <xf numFmtId="44" fontId="4" fillId="6" borderId="22" xfId="2" applyNumberFormat="1" applyFont="1" applyFill="1" applyBorder="1" applyAlignment="1">
      <alignment horizontal="center"/>
    </xf>
    <xf numFmtId="44" fontId="4" fillId="5" borderId="0" xfId="2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5" fontId="3" fillId="4" borderId="4" xfId="1" applyFont="1" applyFill="1" applyBorder="1" applyAlignment="1">
      <alignment horizontal="center" vertical="center"/>
    </xf>
    <xf numFmtId="165" fontId="3" fillId="4" borderId="3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/>
    </xf>
    <xf numFmtId="0" fontId="4" fillId="0" borderId="1" xfId="2" applyFont="1" applyFill="1" applyAlignment="1">
      <alignment horizontal="center"/>
    </xf>
    <xf numFmtId="0" fontId="4" fillId="0" borderId="1" xfId="2" applyFont="1" applyFill="1" applyAlignment="1">
      <alignment horizontal="center" vertical="center"/>
    </xf>
    <xf numFmtId="0" fontId="4" fillId="0" borderId="2" xfId="0" applyFont="1" applyFill="1" applyBorder="1"/>
    <xf numFmtId="14" fontId="4" fillId="0" borderId="17" xfId="2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/>
    </xf>
    <xf numFmtId="14" fontId="4" fillId="0" borderId="17" xfId="2" applyNumberFormat="1" applyFont="1" applyFill="1" applyBorder="1" applyAlignment="1">
      <alignment horizontal="center"/>
    </xf>
    <xf numFmtId="165" fontId="4" fillId="0" borderId="16" xfId="1" applyFont="1" applyFill="1" applyBorder="1" applyAlignment="1">
      <alignment horizontal="center"/>
    </xf>
    <xf numFmtId="44" fontId="4" fillId="0" borderId="16" xfId="2" applyNumberFormat="1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14" fontId="4" fillId="0" borderId="1" xfId="2" applyNumberFormat="1" applyFont="1" applyFill="1" applyAlignment="1">
      <alignment horizontal="center"/>
    </xf>
    <xf numFmtId="165" fontId="4" fillId="0" borderId="7" xfId="1" applyFont="1" applyFill="1" applyBorder="1" applyAlignment="1">
      <alignment horizontal="center"/>
    </xf>
    <xf numFmtId="44" fontId="4" fillId="0" borderId="7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7" xfId="2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165" fontId="4" fillId="0" borderId="2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 vertical="center"/>
    </xf>
    <xf numFmtId="14" fontId="4" fillId="0" borderId="6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4" fontId="4" fillId="0" borderId="1" xfId="1" applyNumberFormat="1" applyFont="1" applyFill="1" applyBorder="1" applyAlignment="1">
      <alignment horizontal="center"/>
    </xf>
    <xf numFmtId="44" fontId="4" fillId="0" borderId="1" xfId="1" applyNumberFormat="1" applyFont="1" applyFill="1" applyBorder="1"/>
    <xf numFmtId="14" fontId="4" fillId="0" borderId="19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/>
    </xf>
    <xf numFmtId="14" fontId="4" fillId="0" borderId="20" xfId="2" applyNumberFormat="1" applyFont="1" applyFill="1" applyBorder="1" applyAlignment="1">
      <alignment horizontal="center" vertical="center"/>
    </xf>
    <xf numFmtId="14" fontId="4" fillId="0" borderId="16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1" xfId="2" applyFont="1" applyFill="1" applyBorder="1" applyAlignment="1">
      <alignment horizontal="center"/>
    </xf>
    <xf numFmtId="14" fontId="4" fillId="0" borderId="22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44" fontId="4" fillId="0" borderId="7" xfId="1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14" fontId="4" fillId="0" borderId="5" xfId="2" applyNumberFormat="1" applyFont="1" applyFill="1" applyBorder="1" applyAlignment="1">
      <alignment horizontal="center" vertical="center"/>
    </xf>
    <xf numFmtId="14" fontId="4" fillId="0" borderId="23" xfId="2" applyNumberFormat="1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165" fontId="4" fillId="0" borderId="8" xfId="1" applyFont="1" applyFill="1" applyBorder="1" applyAlignment="1">
      <alignment horizontal="center"/>
    </xf>
    <xf numFmtId="44" fontId="4" fillId="0" borderId="8" xfId="1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center"/>
    </xf>
    <xf numFmtId="165" fontId="4" fillId="0" borderId="11" xfId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5" fontId="4" fillId="0" borderId="11" xfId="1" applyFont="1" applyFill="1" applyBorder="1"/>
    <xf numFmtId="0" fontId="4" fillId="0" borderId="3" xfId="0" applyFont="1" applyFill="1" applyBorder="1"/>
    <xf numFmtId="165" fontId="4" fillId="0" borderId="2" xfId="1" applyFont="1" applyFill="1" applyBorder="1"/>
    <xf numFmtId="165" fontId="4" fillId="0" borderId="1" xfId="1" applyFont="1" applyFill="1" applyBorder="1" applyAlignment="1">
      <alignment vertical="center"/>
    </xf>
    <xf numFmtId="0" fontId="4" fillId="0" borderId="4" xfId="0" applyFont="1" applyFill="1" applyBorder="1"/>
    <xf numFmtId="165" fontId="4" fillId="0" borderId="4" xfId="1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0" fontId="0" fillId="0" borderId="0" xfId="0" applyFill="1"/>
    <xf numFmtId="14" fontId="4" fillId="0" borderId="3" xfId="0" applyNumberFormat="1" applyFont="1" applyFill="1" applyBorder="1" applyAlignment="1">
      <alignment horizontal="center"/>
    </xf>
    <xf numFmtId="165" fontId="4" fillId="0" borderId="3" xfId="1" applyFont="1" applyFill="1" applyBorder="1"/>
  </cellXfs>
  <cellStyles count="6">
    <cellStyle name="Moeda" xfId="1" builtinId="4"/>
    <cellStyle name="Moeda 2" xfId="3"/>
    <cellStyle name="Moeda 3" xfId="4"/>
    <cellStyle name="Normal" xfId="0" builtinId="0"/>
    <cellStyle name="Normal 2" xfId="5"/>
    <cellStyle name="Saída" xfId="2" builtinId="21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3"/>
  <sheetViews>
    <sheetView tabSelected="1" view="pageBreakPreview" zoomScale="60" zoomScaleNormal="60" workbookViewId="0">
      <selection activeCell="C24" sqref="C24"/>
    </sheetView>
  </sheetViews>
  <sheetFormatPr defaultRowHeight="15"/>
  <cols>
    <col min="1" max="1" width="21.7109375" style="1" customWidth="1"/>
    <col min="2" max="2" width="35.140625" style="1" bestFit="1" customWidth="1"/>
    <col min="3" max="3" width="63.7109375" style="1" customWidth="1"/>
    <col min="4" max="4" width="21.42578125" style="1" customWidth="1"/>
    <col min="5" max="5" width="17.28515625" style="5" customWidth="1"/>
    <col min="6" max="6" width="16" style="5" customWidth="1"/>
    <col min="7" max="7" width="18.5703125" style="4" customWidth="1"/>
    <col min="8" max="8" width="18" style="4" customWidth="1"/>
    <col min="9" max="9" width="22" style="5" customWidth="1"/>
    <col min="10" max="10" width="18" style="4" customWidth="1"/>
    <col min="11" max="11" width="23.5703125" style="7" customWidth="1"/>
    <col min="12" max="12" width="22.42578125" style="5" customWidth="1"/>
    <col min="13" max="13" width="33.7109375" style="1" bestFit="1" customWidth="1"/>
    <col min="14" max="14" width="16.140625" style="5" hidden="1" customWidth="1"/>
    <col min="15" max="15" width="20.85546875" style="5" hidden="1" customWidth="1"/>
    <col min="16" max="16" width="12.140625" style="5" hidden="1" customWidth="1"/>
    <col min="17" max="17" width="11.7109375" style="5" hidden="1" customWidth="1"/>
    <col min="18" max="16384" width="9.140625" style="5"/>
  </cols>
  <sheetData>
    <row r="1" spans="1:28" ht="3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1"/>
      <c r="P1" s="11"/>
      <c r="Q1" s="11"/>
      <c r="R1"/>
      <c r="S1"/>
      <c r="T1"/>
      <c r="U1"/>
      <c r="V1"/>
      <c r="W1"/>
      <c r="X1"/>
      <c r="Y1"/>
      <c r="Z1"/>
      <c r="AA1"/>
      <c r="AB1"/>
    </row>
    <row r="2" spans="1:28">
      <c r="A2" s="16" t="s">
        <v>0</v>
      </c>
      <c r="B2" s="16" t="s">
        <v>1</v>
      </c>
      <c r="C2" s="19" t="s">
        <v>2</v>
      </c>
      <c r="D2" s="16" t="s">
        <v>3</v>
      </c>
      <c r="E2" s="24" t="s">
        <v>301</v>
      </c>
      <c r="F2" s="19" t="s">
        <v>4</v>
      </c>
      <c r="G2" s="26" t="s">
        <v>5</v>
      </c>
      <c r="H2" s="27"/>
      <c r="I2" s="27"/>
      <c r="J2" s="28"/>
      <c r="K2" s="29" t="s">
        <v>6</v>
      </c>
      <c r="L2" s="16" t="s">
        <v>7</v>
      </c>
      <c r="M2" s="16" t="s">
        <v>8</v>
      </c>
      <c r="N2" s="16" t="s">
        <v>9</v>
      </c>
      <c r="O2" s="16" t="s">
        <v>378</v>
      </c>
      <c r="P2" s="18" t="s">
        <v>379</v>
      </c>
      <c r="Q2" s="19"/>
    </row>
    <row r="3" spans="1:28">
      <c r="A3" s="17"/>
      <c r="B3" s="17"/>
      <c r="C3" s="22"/>
      <c r="D3" s="23"/>
      <c r="E3" s="25"/>
      <c r="F3" s="22"/>
      <c r="G3" s="2" t="s">
        <v>10</v>
      </c>
      <c r="H3" s="2" t="s">
        <v>11</v>
      </c>
      <c r="I3" s="10" t="s">
        <v>12</v>
      </c>
      <c r="J3" s="2" t="s">
        <v>13</v>
      </c>
      <c r="K3" s="30"/>
      <c r="L3" s="17"/>
      <c r="M3" s="17"/>
      <c r="N3" s="17"/>
      <c r="O3" s="17"/>
      <c r="P3" s="20"/>
      <c r="Q3" s="21"/>
    </row>
    <row r="4" spans="1:28">
      <c r="A4" s="32" t="s">
        <v>97</v>
      </c>
      <c r="B4" s="33" t="s">
        <v>186</v>
      </c>
      <c r="C4" s="34" t="s">
        <v>98</v>
      </c>
      <c r="D4" s="35" t="s">
        <v>99</v>
      </c>
      <c r="E4" s="34">
        <v>1</v>
      </c>
      <c r="F4" s="36" t="s">
        <v>78</v>
      </c>
      <c r="G4" s="37">
        <v>42373</v>
      </c>
      <c r="H4" s="38">
        <v>42405</v>
      </c>
      <c r="I4" s="39">
        <v>42740</v>
      </c>
      <c r="J4" s="37">
        <f>EDATE(I4,12)</f>
        <v>43105</v>
      </c>
      <c r="K4" s="40">
        <v>204000</v>
      </c>
      <c r="L4" s="41"/>
      <c r="M4" s="41" t="s">
        <v>19</v>
      </c>
      <c r="N4" s="12" t="str">
        <f t="shared" ref="N4:N67" ca="1" si="0">IF(TODAY()&gt;J4,"VENCIDA","NO PRAZO")</f>
        <v>VENCIDA</v>
      </c>
      <c r="O4" s="6"/>
      <c r="P4" s="15"/>
      <c r="Q4" s="15"/>
    </row>
    <row r="5" spans="1:28">
      <c r="A5" s="32" t="s">
        <v>73</v>
      </c>
      <c r="B5" s="42" t="s">
        <v>100</v>
      </c>
      <c r="C5" s="34" t="s">
        <v>101</v>
      </c>
      <c r="D5" s="35" t="s">
        <v>102</v>
      </c>
      <c r="E5" s="34">
        <v>2</v>
      </c>
      <c r="F5" s="43" t="s">
        <v>15</v>
      </c>
      <c r="G5" s="3">
        <v>42397</v>
      </c>
      <c r="H5" s="3">
        <v>42432</v>
      </c>
      <c r="I5" s="44">
        <v>42763</v>
      </c>
      <c r="J5" s="37">
        <v>43127</v>
      </c>
      <c r="K5" s="45">
        <v>86262.33</v>
      </c>
      <c r="L5" s="46"/>
      <c r="M5" s="46" t="s">
        <v>83</v>
      </c>
      <c r="N5" s="12" t="str">
        <f t="shared" ca="1" si="0"/>
        <v>VENCIDA</v>
      </c>
      <c r="O5" s="6"/>
      <c r="P5" s="15"/>
      <c r="Q5" s="15"/>
    </row>
    <row r="6" spans="1:28">
      <c r="A6" s="32" t="s">
        <v>47</v>
      </c>
      <c r="B6" s="42" t="s">
        <v>103</v>
      </c>
      <c r="C6" s="34" t="s">
        <v>104</v>
      </c>
      <c r="D6" s="35" t="s">
        <v>105</v>
      </c>
      <c r="E6" s="34">
        <v>3</v>
      </c>
      <c r="F6" s="34"/>
      <c r="G6" s="3">
        <v>42373</v>
      </c>
      <c r="H6" s="38">
        <v>42405</v>
      </c>
      <c r="I6" s="34"/>
      <c r="J6" s="37">
        <f>G6+60</f>
        <v>42433</v>
      </c>
      <c r="K6" s="45">
        <v>125047.01</v>
      </c>
      <c r="L6" s="46"/>
      <c r="M6" s="46" t="s">
        <v>106</v>
      </c>
      <c r="N6" s="12" t="str">
        <f t="shared" ca="1" si="0"/>
        <v>VENCIDA</v>
      </c>
      <c r="O6" s="6"/>
      <c r="P6" s="15"/>
      <c r="Q6" s="15"/>
    </row>
    <row r="7" spans="1:28">
      <c r="A7" s="32" t="s">
        <v>116</v>
      </c>
      <c r="B7" s="42" t="s">
        <v>108</v>
      </c>
      <c r="C7" s="34" t="s">
        <v>66</v>
      </c>
      <c r="D7" s="35" t="s">
        <v>112</v>
      </c>
      <c r="E7" s="34">
        <v>4</v>
      </c>
      <c r="F7" s="34"/>
      <c r="G7" s="3">
        <v>42391</v>
      </c>
      <c r="H7" s="3">
        <v>42432</v>
      </c>
      <c r="I7" s="34"/>
      <c r="J7" s="37">
        <f>EDATE(G7,12)</f>
        <v>42757</v>
      </c>
      <c r="K7" s="45">
        <v>15227.6</v>
      </c>
      <c r="L7" s="46"/>
      <c r="M7" s="46" t="s">
        <v>28</v>
      </c>
      <c r="N7" s="12" t="str">
        <f t="shared" ca="1" si="0"/>
        <v>VENCIDA</v>
      </c>
      <c r="O7" s="6"/>
      <c r="P7" s="15"/>
      <c r="Q7" s="15"/>
    </row>
    <row r="8" spans="1:28">
      <c r="A8" s="32" t="s">
        <v>115</v>
      </c>
      <c r="B8" s="42" t="s">
        <v>109</v>
      </c>
      <c r="C8" s="34" t="s">
        <v>113</v>
      </c>
      <c r="D8" s="35" t="s">
        <v>111</v>
      </c>
      <c r="E8" s="34">
        <v>5</v>
      </c>
      <c r="F8" s="36" t="s">
        <v>78</v>
      </c>
      <c r="G8" s="9">
        <v>42795</v>
      </c>
      <c r="H8" s="3">
        <v>42432</v>
      </c>
      <c r="I8" s="44">
        <v>42796</v>
      </c>
      <c r="J8" s="37">
        <f>EDATE(G8,12)</f>
        <v>43160</v>
      </c>
      <c r="K8" s="45">
        <v>689448.24</v>
      </c>
      <c r="L8" s="46"/>
      <c r="M8" s="46" t="s">
        <v>83</v>
      </c>
      <c r="N8" s="12" t="str">
        <f t="shared" ca="1" si="0"/>
        <v>VENCIDA</v>
      </c>
      <c r="O8" s="6"/>
      <c r="P8" s="15"/>
      <c r="Q8" s="15"/>
    </row>
    <row r="9" spans="1:28">
      <c r="A9" s="32" t="s">
        <v>40</v>
      </c>
      <c r="B9" s="42" t="s">
        <v>41</v>
      </c>
      <c r="C9" s="34" t="s">
        <v>114</v>
      </c>
      <c r="D9" s="35" t="s">
        <v>110</v>
      </c>
      <c r="E9" s="34">
        <v>6</v>
      </c>
      <c r="F9" s="34"/>
      <c r="G9" s="3">
        <v>42422</v>
      </c>
      <c r="H9" s="3">
        <v>42432</v>
      </c>
      <c r="I9" s="34"/>
      <c r="J9" s="37">
        <f>EDATE(G9,12)</f>
        <v>42788</v>
      </c>
      <c r="K9" s="45">
        <v>4800</v>
      </c>
      <c r="L9" s="46"/>
      <c r="M9" s="46" t="s">
        <v>14</v>
      </c>
      <c r="N9" s="12" t="str">
        <f ca="1">IF(TODAY()&gt;J9,"VENCIDA","NO PRAZO")</f>
        <v>VENCIDA</v>
      </c>
      <c r="O9" s="6"/>
      <c r="P9" s="15"/>
      <c r="Q9" s="15"/>
    </row>
    <row r="10" spans="1:28">
      <c r="A10" s="32" t="s">
        <v>117</v>
      </c>
      <c r="B10" s="42" t="s">
        <v>118</v>
      </c>
      <c r="C10" s="34" t="s">
        <v>91</v>
      </c>
      <c r="D10" s="35" t="s">
        <v>119</v>
      </c>
      <c r="E10" s="34">
        <v>7</v>
      </c>
      <c r="F10" s="47" t="s">
        <v>72</v>
      </c>
      <c r="G10" s="37">
        <v>42402</v>
      </c>
      <c r="H10" s="38">
        <v>42405</v>
      </c>
      <c r="I10" s="39">
        <v>42769</v>
      </c>
      <c r="J10" s="37">
        <f>EDATE(I10,12)</f>
        <v>43134</v>
      </c>
      <c r="K10" s="45">
        <v>111481.2</v>
      </c>
      <c r="L10" s="46"/>
      <c r="M10" s="46" t="s">
        <v>94</v>
      </c>
      <c r="N10" s="12" t="str">
        <f t="shared" ca="1" si="0"/>
        <v>VENCIDA</v>
      </c>
      <c r="O10" s="6"/>
      <c r="P10" s="15"/>
      <c r="Q10" s="15"/>
    </row>
    <row r="11" spans="1:28">
      <c r="A11" s="32" t="s">
        <v>24</v>
      </c>
      <c r="B11" s="42" t="s">
        <v>25</v>
      </c>
      <c r="C11" s="34" t="s">
        <v>67</v>
      </c>
      <c r="D11" s="35" t="s">
        <v>120</v>
      </c>
      <c r="E11" s="34">
        <v>8</v>
      </c>
      <c r="F11" s="34"/>
      <c r="G11" s="3">
        <v>42397</v>
      </c>
      <c r="H11" s="3">
        <v>42432</v>
      </c>
      <c r="I11" s="34"/>
      <c r="J11" s="37">
        <f>G11+180</f>
        <v>42577</v>
      </c>
      <c r="K11" s="45">
        <v>155500</v>
      </c>
      <c r="L11" s="46"/>
      <c r="M11" s="46" t="s">
        <v>28</v>
      </c>
      <c r="N11" s="12" t="str">
        <f t="shared" ca="1" si="0"/>
        <v>VENCIDA</v>
      </c>
      <c r="O11" s="6"/>
      <c r="P11" s="15"/>
      <c r="Q11" s="15"/>
    </row>
    <row r="12" spans="1:28">
      <c r="A12" s="32" t="s">
        <v>141</v>
      </c>
      <c r="B12" s="42" t="s">
        <v>142</v>
      </c>
      <c r="C12" s="34" t="s">
        <v>143</v>
      </c>
      <c r="D12" s="35" t="s">
        <v>144</v>
      </c>
      <c r="E12" s="34">
        <v>9</v>
      </c>
      <c r="F12" s="34"/>
      <c r="G12" s="3">
        <v>42430</v>
      </c>
      <c r="H12" s="48">
        <v>42459</v>
      </c>
      <c r="I12" s="34"/>
      <c r="J12" s="37">
        <f>EDATE(G12,12)</f>
        <v>42795</v>
      </c>
      <c r="K12" s="45">
        <v>190000</v>
      </c>
      <c r="L12" s="46"/>
      <c r="M12" s="46" t="s">
        <v>20</v>
      </c>
      <c r="N12" s="12" t="str">
        <f t="shared" ca="1" si="0"/>
        <v>VENCIDA</v>
      </c>
      <c r="O12" s="6"/>
      <c r="P12" s="15"/>
      <c r="Q12" s="15"/>
    </row>
    <row r="13" spans="1:28">
      <c r="A13" s="32" t="s">
        <v>79</v>
      </c>
      <c r="B13" s="42" t="s">
        <v>122</v>
      </c>
      <c r="C13" s="34" t="s">
        <v>68</v>
      </c>
      <c r="D13" s="35" t="s">
        <v>123</v>
      </c>
      <c r="E13" s="34">
        <v>10</v>
      </c>
      <c r="F13" s="34"/>
      <c r="G13" s="3">
        <v>42402</v>
      </c>
      <c r="H13" s="3">
        <v>42432</v>
      </c>
      <c r="I13" s="34"/>
      <c r="J13" s="37">
        <f>G13+180</f>
        <v>42582</v>
      </c>
      <c r="K13" s="45">
        <v>84700</v>
      </c>
      <c r="L13" s="46"/>
      <c r="M13" s="46" t="s">
        <v>28</v>
      </c>
      <c r="N13" s="12" t="str">
        <f t="shared" ca="1" si="0"/>
        <v>VENCIDA</v>
      </c>
      <c r="O13" s="6"/>
      <c r="P13" s="15"/>
      <c r="Q13" s="15"/>
    </row>
    <row r="14" spans="1:28">
      <c r="A14" s="32" t="s">
        <v>56</v>
      </c>
      <c r="B14" s="49" t="s">
        <v>57</v>
      </c>
      <c r="C14" s="32" t="s">
        <v>58</v>
      </c>
      <c r="D14" s="35" t="s">
        <v>121</v>
      </c>
      <c r="E14" s="34">
        <v>11</v>
      </c>
      <c r="F14" s="34"/>
      <c r="G14" s="3">
        <v>42376</v>
      </c>
      <c r="H14" s="3">
        <v>42432</v>
      </c>
      <c r="I14" s="34"/>
      <c r="J14" s="37">
        <f>G14+60</f>
        <v>42436</v>
      </c>
      <c r="K14" s="45">
        <v>72747</v>
      </c>
      <c r="L14" s="46"/>
      <c r="M14" s="46" t="s">
        <v>14</v>
      </c>
      <c r="N14" s="12" t="str">
        <f t="shared" ca="1" si="0"/>
        <v>VENCIDA</v>
      </c>
      <c r="O14" s="6"/>
      <c r="P14" s="15"/>
      <c r="Q14" s="15"/>
    </row>
    <row r="15" spans="1:28">
      <c r="A15" s="32" t="s">
        <v>126</v>
      </c>
      <c r="B15" s="42" t="s">
        <v>125</v>
      </c>
      <c r="C15" s="34" t="s">
        <v>147</v>
      </c>
      <c r="D15" s="35" t="s">
        <v>124</v>
      </c>
      <c r="E15" s="34">
        <v>12</v>
      </c>
      <c r="F15" s="43" t="s">
        <v>357</v>
      </c>
      <c r="G15" s="3">
        <v>42403</v>
      </c>
      <c r="H15" s="3">
        <v>42432</v>
      </c>
      <c r="I15" s="34"/>
      <c r="J15" s="37">
        <f>EDATE(G15,12)</f>
        <v>42769</v>
      </c>
      <c r="K15" s="45">
        <v>69902</v>
      </c>
      <c r="L15" s="46"/>
      <c r="M15" s="46" t="s">
        <v>127</v>
      </c>
      <c r="N15" s="12" t="str">
        <f t="shared" ca="1" si="0"/>
        <v>VENCIDA</v>
      </c>
      <c r="O15" s="6"/>
      <c r="P15" s="15"/>
      <c r="Q15" s="15"/>
    </row>
    <row r="16" spans="1:28">
      <c r="A16" s="32" t="s">
        <v>116</v>
      </c>
      <c r="B16" s="42" t="s">
        <v>108</v>
      </c>
      <c r="C16" s="34" t="s">
        <v>66</v>
      </c>
      <c r="D16" s="35" t="s">
        <v>128</v>
      </c>
      <c r="E16" s="34">
        <v>13</v>
      </c>
      <c r="F16" s="34"/>
      <c r="G16" s="3">
        <v>42403</v>
      </c>
      <c r="H16" s="3">
        <v>42432</v>
      </c>
      <c r="I16" s="34"/>
      <c r="J16" s="37">
        <f>G16+180</f>
        <v>42583</v>
      </c>
      <c r="K16" s="45">
        <v>54450</v>
      </c>
      <c r="L16" s="46"/>
      <c r="M16" s="46" t="s">
        <v>28</v>
      </c>
      <c r="N16" s="12" t="str">
        <f t="shared" ca="1" si="0"/>
        <v>VENCIDA</v>
      </c>
      <c r="O16" s="6"/>
      <c r="P16" s="15"/>
      <c r="Q16" s="15"/>
    </row>
    <row r="17" spans="1:17">
      <c r="A17" s="32" t="s">
        <v>129</v>
      </c>
      <c r="B17" s="32" t="s">
        <v>130</v>
      </c>
      <c r="C17" s="32" t="s">
        <v>131</v>
      </c>
      <c r="D17" s="32" t="s">
        <v>132</v>
      </c>
      <c r="E17" s="50">
        <v>14</v>
      </c>
      <c r="F17" s="32" t="s">
        <v>155</v>
      </c>
      <c r="G17" s="38">
        <v>42422</v>
      </c>
      <c r="H17" s="48">
        <v>42459</v>
      </c>
      <c r="I17" s="38">
        <v>42789</v>
      </c>
      <c r="J17" s="37">
        <v>43154</v>
      </c>
      <c r="K17" s="51">
        <v>369000</v>
      </c>
      <c r="L17" s="36"/>
      <c r="M17" s="32" t="s">
        <v>133</v>
      </c>
      <c r="N17" s="12" t="str">
        <f t="shared" ca="1" si="0"/>
        <v>VENCIDA</v>
      </c>
      <c r="O17" s="6"/>
      <c r="P17" s="15"/>
      <c r="Q17" s="15"/>
    </row>
    <row r="18" spans="1:17">
      <c r="A18" s="32" t="s">
        <v>145</v>
      </c>
      <c r="B18" s="32" t="s">
        <v>134</v>
      </c>
      <c r="C18" s="32" t="s">
        <v>136</v>
      </c>
      <c r="D18" s="32" t="s">
        <v>139</v>
      </c>
      <c r="E18" s="34">
        <v>15</v>
      </c>
      <c r="F18" s="43" t="s">
        <v>15</v>
      </c>
      <c r="G18" s="38">
        <v>42419</v>
      </c>
      <c r="H18" s="3">
        <v>42432</v>
      </c>
      <c r="I18" s="32"/>
      <c r="J18" s="37">
        <f>EDATE(G18,12)</f>
        <v>42785</v>
      </c>
      <c r="K18" s="51">
        <v>27180</v>
      </c>
      <c r="L18" s="32"/>
      <c r="M18" s="32" t="s">
        <v>138</v>
      </c>
      <c r="N18" s="12" t="str">
        <f t="shared" ca="1" si="0"/>
        <v>VENCIDA</v>
      </c>
      <c r="O18" s="6"/>
      <c r="P18" s="15"/>
      <c r="Q18" s="15"/>
    </row>
    <row r="19" spans="1:17">
      <c r="A19" s="32" t="s">
        <v>146</v>
      </c>
      <c r="B19" s="32" t="s">
        <v>135</v>
      </c>
      <c r="C19" s="32" t="s">
        <v>137</v>
      </c>
      <c r="D19" s="32" t="s">
        <v>140</v>
      </c>
      <c r="E19" s="34">
        <v>16</v>
      </c>
      <c r="F19" s="43" t="s">
        <v>64</v>
      </c>
      <c r="G19" s="38">
        <v>42415</v>
      </c>
      <c r="H19" s="3">
        <v>42432</v>
      </c>
      <c r="I19" s="38">
        <v>42782</v>
      </c>
      <c r="J19" s="37">
        <f>EDATE(I19,12)</f>
        <v>43147</v>
      </c>
      <c r="K19" s="51">
        <v>1209120</v>
      </c>
      <c r="L19" s="32"/>
      <c r="M19" s="32" t="s">
        <v>83</v>
      </c>
      <c r="N19" s="12" t="str">
        <f t="shared" ca="1" si="0"/>
        <v>VENCIDA</v>
      </c>
      <c r="O19" s="6"/>
      <c r="P19" s="15"/>
      <c r="Q19" s="15"/>
    </row>
    <row r="20" spans="1:17">
      <c r="A20" s="52" t="s">
        <v>55</v>
      </c>
      <c r="B20" s="53" t="s">
        <v>148</v>
      </c>
      <c r="C20" s="54" t="s">
        <v>149</v>
      </c>
      <c r="D20" s="55" t="s">
        <v>150</v>
      </c>
      <c r="E20" s="54">
        <v>17</v>
      </c>
      <c r="F20" s="54"/>
      <c r="G20" s="56">
        <v>42445</v>
      </c>
      <c r="H20" s="48">
        <v>42459</v>
      </c>
      <c r="I20" s="34"/>
      <c r="J20" s="37">
        <f>EDATE(G20,12)</f>
        <v>42810</v>
      </c>
      <c r="K20" s="45">
        <v>6204600</v>
      </c>
      <c r="L20" s="46"/>
      <c r="M20" s="46" t="s">
        <v>28</v>
      </c>
      <c r="N20" s="12" t="str">
        <f t="shared" ca="1" si="0"/>
        <v>VENCIDA</v>
      </c>
      <c r="O20" s="6"/>
      <c r="P20" s="15"/>
      <c r="Q20" s="15"/>
    </row>
    <row r="21" spans="1:17">
      <c r="A21" s="32" t="s">
        <v>154</v>
      </c>
      <c r="B21" s="50" t="s">
        <v>151</v>
      </c>
      <c r="C21" s="50" t="s">
        <v>152</v>
      </c>
      <c r="D21" s="57" t="s">
        <v>153</v>
      </c>
      <c r="E21" s="50">
        <v>18</v>
      </c>
      <c r="F21" s="50"/>
      <c r="G21" s="9">
        <v>42445</v>
      </c>
      <c r="H21" s="48">
        <v>42495</v>
      </c>
      <c r="I21" s="34"/>
      <c r="J21" s="37">
        <f>G21+90</f>
        <v>42535</v>
      </c>
      <c r="K21" s="45">
        <v>174460</v>
      </c>
      <c r="L21" s="46"/>
      <c r="M21" s="46" t="s">
        <v>83</v>
      </c>
      <c r="N21" s="12" t="str">
        <f t="shared" ca="1" si="0"/>
        <v>VENCIDA</v>
      </c>
      <c r="O21" s="6"/>
      <c r="P21" s="15"/>
      <c r="Q21" s="15"/>
    </row>
    <row r="22" spans="1:17">
      <c r="A22" s="32" t="s">
        <v>47</v>
      </c>
      <c r="B22" s="50" t="s">
        <v>103</v>
      </c>
      <c r="C22" s="50" t="s">
        <v>157</v>
      </c>
      <c r="D22" s="57" t="s">
        <v>159</v>
      </c>
      <c r="E22" s="50">
        <v>19</v>
      </c>
      <c r="F22" s="50"/>
      <c r="G22" s="9">
        <v>42444</v>
      </c>
      <c r="H22" s="48">
        <v>42459</v>
      </c>
      <c r="I22" s="34"/>
      <c r="J22" s="37">
        <f>G22+30</f>
        <v>42474</v>
      </c>
      <c r="K22" s="58">
        <v>69486.86</v>
      </c>
      <c r="L22" s="46"/>
      <c r="M22" s="46" t="s">
        <v>106</v>
      </c>
      <c r="N22" s="12" t="str">
        <f t="shared" ca="1" si="0"/>
        <v>VENCIDA</v>
      </c>
      <c r="O22" s="6"/>
      <c r="P22" s="15"/>
      <c r="Q22" s="15"/>
    </row>
    <row r="23" spans="1:17">
      <c r="A23" s="32" t="s">
        <v>17</v>
      </c>
      <c r="B23" s="50" t="s">
        <v>156</v>
      </c>
      <c r="C23" s="50" t="s">
        <v>158</v>
      </c>
      <c r="D23" s="57" t="s">
        <v>160</v>
      </c>
      <c r="E23" s="50">
        <v>20</v>
      </c>
      <c r="F23" s="34" t="s">
        <v>78</v>
      </c>
      <c r="G23" s="9">
        <v>42450</v>
      </c>
      <c r="H23" s="48">
        <v>42459</v>
      </c>
      <c r="I23" s="44">
        <v>42816</v>
      </c>
      <c r="J23" s="37">
        <v>43181</v>
      </c>
      <c r="K23" s="59">
        <v>146827.29999999999</v>
      </c>
      <c r="L23" s="46"/>
      <c r="M23" s="46" t="s">
        <v>161</v>
      </c>
      <c r="N23" s="12" t="str">
        <f t="shared" ca="1" si="0"/>
        <v>VENCIDA</v>
      </c>
      <c r="O23" s="6"/>
      <c r="P23" s="15"/>
      <c r="Q23" s="15"/>
    </row>
    <row r="24" spans="1:17">
      <c r="A24" s="32" t="s">
        <v>171</v>
      </c>
      <c r="B24" s="50" t="s">
        <v>172</v>
      </c>
      <c r="C24" s="50" t="s">
        <v>165</v>
      </c>
      <c r="D24" s="57" t="s">
        <v>225</v>
      </c>
      <c r="E24" s="50">
        <v>21</v>
      </c>
      <c r="F24" s="50"/>
      <c r="G24" s="9">
        <v>42488</v>
      </c>
      <c r="H24" s="60">
        <v>42509</v>
      </c>
      <c r="I24" s="34"/>
      <c r="J24" s="37">
        <f t="shared" ref="J24:J33" si="1">EDATE(G24,12)</f>
        <v>42853</v>
      </c>
      <c r="K24" s="45">
        <v>43584</v>
      </c>
      <c r="L24" s="46"/>
      <c r="M24" s="46" t="s">
        <v>28</v>
      </c>
      <c r="N24" s="12" t="str">
        <f t="shared" ca="1" si="0"/>
        <v>VENCIDA</v>
      </c>
      <c r="O24" s="6"/>
      <c r="P24" s="15"/>
      <c r="Q24" s="15"/>
    </row>
    <row r="25" spans="1:17">
      <c r="A25" s="32" t="s">
        <v>75</v>
      </c>
      <c r="B25" s="50" t="s">
        <v>162</v>
      </c>
      <c r="C25" s="50" t="s">
        <v>164</v>
      </c>
      <c r="D25" s="57" t="s">
        <v>163</v>
      </c>
      <c r="E25" s="50">
        <v>22</v>
      </c>
      <c r="F25" s="50"/>
      <c r="G25" s="9">
        <v>42488</v>
      </c>
      <c r="H25" s="60">
        <v>42510</v>
      </c>
      <c r="I25" s="34"/>
      <c r="J25" s="37">
        <f t="shared" si="1"/>
        <v>42853</v>
      </c>
      <c r="K25" s="45">
        <v>667624.02</v>
      </c>
      <c r="L25" s="46"/>
      <c r="M25" s="46" t="s">
        <v>28</v>
      </c>
      <c r="N25" s="12" t="str">
        <f t="shared" ca="1" si="0"/>
        <v>VENCIDA</v>
      </c>
      <c r="O25" s="6"/>
      <c r="P25" s="15"/>
      <c r="Q25" s="15"/>
    </row>
    <row r="26" spans="1:17">
      <c r="A26" s="32" t="s">
        <v>36</v>
      </c>
      <c r="B26" s="50" t="s">
        <v>37</v>
      </c>
      <c r="C26" s="50" t="s">
        <v>27</v>
      </c>
      <c r="D26" s="32" t="s">
        <v>166</v>
      </c>
      <c r="E26" s="50">
        <v>23</v>
      </c>
      <c r="F26" s="32"/>
      <c r="G26" s="38">
        <v>42466</v>
      </c>
      <c r="H26" s="48">
        <v>42476</v>
      </c>
      <c r="I26" s="32"/>
      <c r="J26" s="37">
        <f t="shared" si="1"/>
        <v>42831</v>
      </c>
      <c r="K26" s="51">
        <v>47850</v>
      </c>
      <c r="L26" s="32"/>
      <c r="M26" s="46" t="s">
        <v>28</v>
      </c>
      <c r="N26" s="12" t="str">
        <f t="shared" ca="1" si="0"/>
        <v>VENCIDA</v>
      </c>
      <c r="O26" s="6"/>
      <c r="P26" s="15"/>
      <c r="Q26" s="15"/>
    </row>
    <row r="27" spans="1:17">
      <c r="A27" s="32" t="s">
        <v>167</v>
      </c>
      <c r="B27" s="50" t="s">
        <v>170</v>
      </c>
      <c r="C27" s="50" t="s">
        <v>169</v>
      </c>
      <c r="D27" s="57" t="s">
        <v>168</v>
      </c>
      <c r="E27" s="50">
        <v>24</v>
      </c>
      <c r="F27" s="50" t="s">
        <v>72</v>
      </c>
      <c r="G27" s="9">
        <v>42464</v>
      </c>
      <c r="H27" s="48">
        <v>42459</v>
      </c>
      <c r="I27" s="44">
        <v>42829</v>
      </c>
      <c r="J27" s="37">
        <v>43194</v>
      </c>
      <c r="K27" s="45">
        <v>1459992</v>
      </c>
      <c r="L27" s="46"/>
      <c r="M27" s="46" t="s">
        <v>83</v>
      </c>
      <c r="N27" s="12" t="str">
        <f t="shared" ca="1" si="0"/>
        <v>VENCIDA</v>
      </c>
      <c r="O27" s="6"/>
      <c r="P27" s="15"/>
      <c r="Q27" s="15"/>
    </row>
    <row r="28" spans="1:17">
      <c r="A28" s="32" t="s">
        <v>43</v>
      </c>
      <c r="B28" s="50" t="s">
        <v>44</v>
      </c>
      <c r="C28" s="50" t="s">
        <v>45</v>
      </c>
      <c r="D28" s="57" t="s">
        <v>174</v>
      </c>
      <c r="E28" s="50">
        <v>25</v>
      </c>
      <c r="F28" s="34" t="s">
        <v>78</v>
      </c>
      <c r="G28" s="9">
        <v>42473</v>
      </c>
      <c r="H28" s="48">
        <v>42476</v>
      </c>
      <c r="I28" s="34"/>
      <c r="J28" s="37">
        <f t="shared" si="1"/>
        <v>42838</v>
      </c>
      <c r="K28" s="45">
        <v>137800</v>
      </c>
      <c r="L28" s="46"/>
      <c r="M28" s="46" t="s">
        <v>20</v>
      </c>
      <c r="N28" s="12" t="str">
        <f t="shared" ca="1" si="0"/>
        <v>VENCIDA</v>
      </c>
      <c r="O28" s="6"/>
      <c r="P28" s="15"/>
      <c r="Q28" s="15"/>
    </row>
    <row r="29" spans="1:17">
      <c r="A29" s="32" t="s">
        <v>43</v>
      </c>
      <c r="B29" s="50" t="s">
        <v>44</v>
      </c>
      <c r="C29" s="50" t="s">
        <v>45</v>
      </c>
      <c r="D29" s="57" t="s">
        <v>173</v>
      </c>
      <c r="E29" s="50">
        <v>26</v>
      </c>
      <c r="F29" s="50"/>
      <c r="G29" s="9">
        <v>42478</v>
      </c>
      <c r="H29" s="48">
        <v>42495</v>
      </c>
      <c r="I29" s="34"/>
      <c r="J29" s="37">
        <f t="shared" si="1"/>
        <v>42843</v>
      </c>
      <c r="K29" s="45">
        <v>28300</v>
      </c>
      <c r="L29" s="46"/>
      <c r="M29" s="46" t="s">
        <v>20</v>
      </c>
      <c r="N29" s="12" t="str">
        <f t="shared" ca="1" si="0"/>
        <v>VENCIDA</v>
      </c>
      <c r="O29" s="6"/>
      <c r="P29" s="15"/>
      <c r="Q29" s="15"/>
    </row>
    <row r="30" spans="1:17">
      <c r="A30" s="32" t="s">
        <v>88</v>
      </c>
      <c r="B30" s="50" t="s">
        <v>175</v>
      </c>
      <c r="C30" s="50" t="s">
        <v>177</v>
      </c>
      <c r="D30" s="57" t="s">
        <v>179</v>
      </c>
      <c r="E30" s="50">
        <v>27</v>
      </c>
      <c r="F30" s="50"/>
      <c r="G30" s="9">
        <v>42495</v>
      </c>
      <c r="H30" s="60">
        <v>42510</v>
      </c>
      <c r="I30" s="34"/>
      <c r="J30" s="37">
        <f t="shared" si="1"/>
        <v>42860</v>
      </c>
      <c r="K30" s="45">
        <v>830000</v>
      </c>
      <c r="L30" s="46"/>
      <c r="M30" s="46" t="s">
        <v>20</v>
      </c>
      <c r="N30" s="12" t="str">
        <f t="shared" ca="1" si="0"/>
        <v>VENCIDA</v>
      </c>
      <c r="O30" s="6" t="s">
        <v>400</v>
      </c>
      <c r="P30" s="15"/>
      <c r="Q30" s="15"/>
    </row>
    <row r="31" spans="1:17">
      <c r="A31" s="32" t="s">
        <v>181</v>
      </c>
      <c r="B31" s="50" t="s">
        <v>176</v>
      </c>
      <c r="C31" s="50" t="s">
        <v>178</v>
      </c>
      <c r="D31" s="57" t="s">
        <v>180</v>
      </c>
      <c r="E31" s="50">
        <v>28</v>
      </c>
      <c r="F31" s="50"/>
      <c r="G31" s="9">
        <v>42473</v>
      </c>
      <c r="H31" s="48">
        <v>42476</v>
      </c>
      <c r="I31" s="34"/>
      <c r="J31" s="37">
        <v>42702</v>
      </c>
      <c r="K31" s="45">
        <v>76807.05</v>
      </c>
      <c r="L31" s="46"/>
      <c r="M31" s="46" t="s">
        <v>83</v>
      </c>
      <c r="N31" s="12" t="str">
        <f t="shared" ca="1" si="0"/>
        <v>VENCIDA</v>
      </c>
      <c r="O31" s="6"/>
      <c r="P31" s="15"/>
      <c r="Q31" s="15"/>
    </row>
    <row r="32" spans="1:17">
      <c r="A32" s="32" t="s">
        <v>185</v>
      </c>
      <c r="B32" s="50" t="s">
        <v>182</v>
      </c>
      <c r="C32" s="50" t="s">
        <v>183</v>
      </c>
      <c r="D32" s="57" t="s">
        <v>184</v>
      </c>
      <c r="E32" s="50">
        <v>29</v>
      </c>
      <c r="F32" s="32"/>
      <c r="G32" s="9">
        <v>42488</v>
      </c>
      <c r="H32" s="48">
        <v>42495</v>
      </c>
      <c r="I32" s="34"/>
      <c r="J32" s="37">
        <f t="shared" si="1"/>
        <v>42853</v>
      </c>
      <c r="K32" s="45">
        <v>79101.8</v>
      </c>
      <c r="L32" s="46"/>
      <c r="M32" s="46" t="s">
        <v>95</v>
      </c>
      <c r="N32" s="12" t="str">
        <f t="shared" ca="1" si="0"/>
        <v>VENCIDA</v>
      </c>
      <c r="O32" s="6"/>
      <c r="P32" s="15"/>
      <c r="Q32" s="15"/>
    </row>
    <row r="33" spans="1:17">
      <c r="A33" s="32" t="s">
        <v>190</v>
      </c>
      <c r="B33" s="50" t="s">
        <v>187</v>
      </c>
      <c r="C33" s="50" t="s">
        <v>188</v>
      </c>
      <c r="D33" s="57" t="s">
        <v>189</v>
      </c>
      <c r="E33" s="50">
        <v>30</v>
      </c>
      <c r="F33" s="50"/>
      <c r="G33" s="9">
        <v>42478</v>
      </c>
      <c r="H33" s="48">
        <v>42495</v>
      </c>
      <c r="I33" s="34"/>
      <c r="J33" s="37">
        <f t="shared" si="1"/>
        <v>42843</v>
      </c>
      <c r="K33" s="45">
        <v>71350</v>
      </c>
      <c r="L33" s="46"/>
      <c r="M33" s="46" t="s">
        <v>60</v>
      </c>
      <c r="N33" s="12" t="str">
        <f t="shared" ca="1" si="0"/>
        <v>VENCIDA</v>
      </c>
      <c r="O33" s="6"/>
      <c r="P33" s="15"/>
      <c r="Q33" s="15"/>
    </row>
    <row r="34" spans="1:17">
      <c r="A34" s="32" t="s">
        <v>47</v>
      </c>
      <c r="B34" s="50" t="s">
        <v>103</v>
      </c>
      <c r="C34" s="50" t="s">
        <v>191</v>
      </c>
      <c r="D34" s="57" t="s">
        <v>192</v>
      </c>
      <c r="E34" s="50">
        <v>31</v>
      </c>
      <c r="F34" s="50"/>
      <c r="G34" s="9">
        <v>42486</v>
      </c>
      <c r="H34" s="48">
        <v>42495</v>
      </c>
      <c r="I34" s="34"/>
      <c r="J34" s="37">
        <f>G34+60</f>
        <v>42546</v>
      </c>
      <c r="K34" s="45">
        <v>73234.149999999994</v>
      </c>
      <c r="L34" s="46"/>
      <c r="M34" s="46" t="s">
        <v>106</v>
      </c>
      <c r="N34" s="12" t="str">
        <f t="shared" ca="1" si="0"/>
        <v>VENCIDA</v>
      </c>
      <c r="O34" s="6"/>
      <c r="P34" s="15"/>
      <c r="Q34" s="15"/>
    </row>
    <row r="35" spans="1:17">
      <c r="A35" s="32" t="s">
        <v>61</v>
      </c>
      <c r="B35" s="50" t="s">
        <v>212</v>
      </c>
      <c r="C35" s="32" t="s">
        <v>228</v>
      </c>
      <c r="D35" s="57" t="s">
        <v>231</v>
      </c>
      <c r="E35" s="50">
        <v>32</v>
      </c>
      <c r="F35" s="43" t="s">
        <v>64</v>
      </c>
      <c r="G35" s="9">
        <v>42499</v>
      </c>
      <c r="H35" s="60">
        <v>42510</v>
      </c>
      <c r="I35" s="34"/>
      <c r="J35" s="37">
        <f>EDATE(G35,12)</f>
        <v>42864</v>
      </c>
      <c r="K35" s="45">
        <v>5905963.4400000004</v>
      </c>
      <c r="L35" s="46"/>
      <c r="M35" s="46" t="s">
        <v>83</v>
      </c>
      <c r="N35" s="12" t="str">
        <f t="shared" ca="1" si="0"/>
        <v>VENCIDA</v>
      </c>
      <c r="O35" s="6"/>
      <c r="P35" s="15"/>
      <c r="Q35" s="15"/>
    </row>
    <row r="36" spans="1:17">
      <c r="A36" s="32" t="s">
        <v>217</v>
      </c>
      <c r="B36" s="50" t="s">
        <v>196</v>
      </c>
      <c r="C36" s="50" t="s">
        <v>66</v>
      </c>
      <c r="D36" s="57" t="s">
        <v>202</v>
      </c>
      <c r="E36" s="50">
        <v>33</v>
      </c>
      <c r="F36" s="34"/>
      <c r="G36" s="9">
        <v>42506</v>
      </c>
      <c r="H36" s="60">
        <v>42510</v>
      </c>
      <c r="I36" s="34"/>
      <c r="J36" s="37">
        <f t="shared" ref="J36:J99" si="2">EDATE(G36,12)</f>
        <v>42871</v>
      </c>
      <c r="K36" s="45">
        <v>86297.2</v>
      </c>
      <c r="L36" s="46"/>
      <c r="M36" s="46" t="s">
        <v>205</v>
      </c>
      <c r="N36" s="12" t="str">
        <f t="shared" ca="1" si="0"/>
        <v>VENCIDA</v>
      </c>
      <c r="O36" s="6"/>
      <c r="P36" s="15"/>
      <c r="Q36" s="15"/>
    </row>
    <row r="37" spans="1:17">
      <c r="A37" s="32" t="s">
        <v>86</v>
      </c>
      <c r="B37" s="50" t="s">
        <v>193</v>
      </c>
      <c r="C37" s="50" t="s">
        <v>194</v>
      </c>
      <c r="D37" s="57" t="s">
        <v>195</v>
      </c>
      <c r="E37" s="50">
        <v>34</v>
      </c>
      <c r="F37" s="43" t="s">
        <v>15</v>
      </c>
      <c r="G37" s="9">
        <v>42494</v>
      </c>
      <c r="H37" s="60">
        <v>42510</v>
      </c>
      <c r="I37" s="34"/>
      <c r="J37" s="37">
        <v>42766</v>
      </c>
      <c r="K37" s="45">
        <v>456919.47</v>
      </c>
      <c r="L37" s="46"/>
      <c r="M37" s="46" t="s">
        <v>83</v>
      </c>
      <c r="N37" s="13" t="s">
        <v>377</v>
      </c>
      <c r="O37" s="6"/>
      <c r="P37" s="15"/>
      <c r="Q37" s="15"/>
    </row>
    <row r="38" spans="1:17">
      <c r="A38" s="32" t="s">
        <v>53</v>
      </c>
      <c r="B38" s="50" t="s">
        <v>197</v>
      </c>
      <c r="C38" s="50" t="s">
        <v>201</v>
      </c>
      <c r="D38" s="57" t="s">
        <v>203</v>
      </c>
      <c r="E38" s="50">
        <v>35</v>
      </c>
      <c r="F38" s="50"/>
      <c r="G38" s="9">
        <v>42506</v>
      </c>
      <c r="H38" s="60">
        <v>42510</v>
      </c>
      <c r="I38" s="34"/>
      <c r="J38" s="37">
        <f t="shared" si="2"/>
        <v>42871</v>
      </c>
      <c r="K38" s="45">
        <v>2220</v>
      </c>
      <c r="L38" s="46"/>
      <c r="M38" s="46" t="s">
        <v>14</v>
      </c>
      <c r="N38" s="12" t="str">
        <f t="shared" ca="1" si="0"/>
        <v>VENCIDA</v>
      </c>
      <c r="O38" s="6" t="s">
        <v>400</v>
      </c>
      <c r="P38" s="15"/>
      <c r="Q38" s="15"/>
    </row>
    <row r="39" spans="1:17">
      <c r="A39" s="32" t="s">
        <v>216</v>
      </c>
      <c r="B39" s="50" t="s">
        <v>198</v>
      </c>
      <c r="C39" s="50" t="s">
        <v>66</v>
      </c>
      <c r="D39" s="57" t="s">
        <v>204</v>
      </c>
      <c r="E39" s="50">
        <v>36</v>
      </c>
      <c r="F39" s="50" t="s">
        <v>357</v>
      </c>
      <c r="G39" s="9">
        <v>42506</v>
      </c>
      <c r="H39" s="60">
        <v>42510</v>
      </c>
      <c r="I39" s="34"/>
      <c r="J39" s="37">
        <f t="shared" si="2"/>
        <v>42871</v>
      </c>
      <c r="K39" s="45">
        <v>132756</v>
      </c>
      <c r="L39" s="46"/>
      <c r="M39" s="46" t="s">
        <v>205</v>
      </c>
      <c r="N39" s="12" t="str">
        <f t="shared" ca="1" si="0"/>
        <v>VENCIDA</v>
      </c>
      <c r="O39" s="6"/>
      <c r="P39" s="15"/>
      <c r="Q39" s="15"/>
    </row>
    <row r="40" spans="1:17">
      <c r="A40" s="61" t="s">
        <v>215</v>
      </c>
      <c r="B40" s="50" t="s">
        <v>199</v>
      </c>
      <c r="C40" s="62" t="s">
        <v>200</v>
      </c>
      <c r="D40" s="57" t="s">
        <v>204</v>
      </c>
      <c r="E40" s="50">
        <v>37</v>
      </c>
      <c r="F40" s="62"/>
      <c r="G40" s="37">
        <v>42509</v>
      </c>
      <c r="H40" s="60">
        <v>42510</v>
      </c>
      <c r="I40" s="34"/>
      <c r="J40" s="37">
        <f t="shared" si="2"/>
        <v>42874</v>
      </c>
      <c r="K40" s="45">
        <v>45120</v>
      </c>
      <c r="L40" s="46"/>
      <c r="M40" s="46" t="s">
        <v>205</v>
      </c>
      <c r="N40" s="12" t="str">
        <f t="shared" ca="1" si="0"/>
        <v>VENCIDA</v>
      </c>
      <c r="O40" s="6"/>
      <c r="P40" s="15"/>
      <c r="Q40" s="15"/>
    </row>
    <row r="41" spans="1:17">
      <c r="A41" s="32" t="s">
        <v>214</v>
      </c>
      <c r="B41" s="50" t="s">
        <v>206</v>
      </c>
      <c r="C41" s="32" t="s">
        <v>209</v>
      </c>
      <c r="D41" s="32" t="s">
        <v>223</v>
      </c>
      <c r="E41" s="50">
        <v>38</v>
      </c>
      <c r="F41" s="32"/>
      <c r="G41" s="38">
        <v>42494</v>
      </c>
      <c r="H41" s="60">
        <v>42510</v>
      </c>
      <c r="I41" s="32"/>
      <c r="J41" s="37">
        <f t="shared" si="2"/>
        <v>42859</v>
      </c>
      <c r="K41" s="51">
        <v>250000</v>
      </c>
      <c r="L41" s="32"/>
      <c r="M41" s="32" t="s">
        <v>220</v>
      </c>
      <c r="N41" s="12" t="str">
        <f t="shared" ca="1" si="0"/>
        <v>VENCIDA</v>
      </c>
      <c r="O41" s="6"/>
      <c r="P41" s="15"/>
      <c r="Q41" s="15"/>
    </row>
    <row r="42" spans="1:17">
      <c r="A42" s="32" t="s">
        <v>96</v>
      </c>
      <c r="B42" s="50" t="s">
        <v>207</v>
      </c>
      <c r="C42" s="32" t="s">
        <v>210</v>
      </c>
      <c r="D42" s="32" t="s">
        <v>218</v>
      </c>
      <c r="E42" s="50">
        <v>39</v>
      </c>
      <c r="F42" s="32"/>
      <c r="G42" s="38">
        <v>42502</v>
      </c>
      <c r="H42" s="38">
        <v>42525</v>
      </c>
      <c r="I42" s="32"/>
      <c r="J42" s="37">
        <f t="shared" si="2"/>
        <v>42867</v>
      </c>
      <c r="K42" s="51">
        <v>75708</v>
      </c>
      <c r="L42" s="32"/>
      <c r="M42" s="32" t="s">
        <v>23</v>
      </c>
      <c r="N42" s="12" t="str">
        <f t="shared" ca="1" si="0"/>
        <v>VENCIDA</v>
      </c>
      <c r="O42" s="6"/>
      <c r="P42" s="15"/>
      <c r="Q42" s="15"/>
    </row>
    <row r="43" spans="1:17">
      <c r="A43" s="32" t="s">
        <v>43</v>
      </c>
      <c r="B43" s="50" t="s">
        <v>44</v>
      </c>
      <c r="C43" s="32" t="s">
        <v>211</v>
      </c>
      <c r="D43" s="32" t="s">
        <v>219</v>
      </c>
      <c r="E43" s="50">
        <v>40</v>
      </c>
      <c r="F43" s="32"/>
      <c r="G43" s="38">
        <v>42506</v>
      </c>
      <c r="H43" s="60">
        <v>42510</v>
      </c>
      <c r="I43" s="32"/>
      <c r="J43" s="37">
        <v>42648</v>
      </c>
      <c r="K43" s="51">
        <v>36500</v>
      </c>
      <c r="L43" s="32"/>
      <c r="M43" s="32" t="s">
        <v>20</v>
      </c>
      <c r="N43" s="12" t="str">
        <f t="shared" ca="1" si="0"/>
        <v>VENCIDA</v>
      </c>
      <c r="O43" s="6"/>
      <c r="P43" s="15"/>
      <c r="Q43" s="15"/>
    </row>
    <row r="44" spans="1:17">
      <c r="A44" s="32" t="s">
        <v>213</v>
      </c>
      <c r="B44" s="50" t="s">
        <v>208</v>
      </c>
      <c r="C44" s="32" t="s">
        <v>232</v>
      </c>
      <c r="D44" s="32" t="s">
        <v>233</v>
      </c>
      <c r="E44" s="50">
        <v>41</v>
      </c>
      <c r="F44" s="32"/>
      <c r="G44" s="38">
        <v>42515</v>
      </c>
      <c r="H44" s="60">
        <v>42556</v>
      </c>
      <c r="I44" s="32"/>
      <c r="J44" s="37">
        <f t="shared" si="2"/>
        <v>42880</v>
      </c>
      <c r="K44" s="51">
        <v>35889.599999999999</v>
      </c>
      <c r="L44" s="32"/>
      <c r="M44" s="32" t="s">
        <v>205</v>
      </c>
      <c r="N44" s="12" t="str">
        <f t="shared" ca="1" si="0"/>
        <v>VENCIDA</v>
      </c>
      <c r="O44" s="6"/>
      <c r="P44" s="15"/>
      <c r="Q44" s="15"/>
    </row>
    <row r="45" spans="1:17">
      <c r="A45" s="32" t="s">
        <v>234</v>
      </c>
      <c r="B45" s="50" t="s">
        <v>235</v>
      </c>
      <c r="C45" s="32" t="s">
        <v>67</v>
      </c>
      <c r="D45" s="32" t="s">
        <v>236</v>
      </c>
      <c r="E45" s="50">
        <v>42</v>
      </c>
      <c r="F45" s="36" t="s">
        <v>155</v>
      </c>
      <c r="G45" s="63">
        <v>42537</v>
      </c>
      <c r="H45" s="64">
        <v>42556</v>
      </c>
      <c r="I45" s="52"/>
      <c r="J45" s="37">
        <f t="shared" si="2"/>
        <v>42902</v>
      </c>
      <c r="K45" s="51">
        <v>9946.4</v>
      </c>
      <c r="L45" s="32"/>
      <c r="M45" s="32" t="s">
        <v>205</v>
      </c>
      <c r="N45" s="12" t="str">
        <f t="shared" ca="1" si="0"/>
        <v>VENCIDA</v>
      </c>
      <c r="O45" s="6"/>
      <c r="P45" s="15"/>
      <c r="Q45" s="15"/>
    </row>
    <row r="46" spans="1:17">
      <c r="A46" s="32" t="s">
        <v>76</v>
      </c>
      <c r="B46" s="50" t="s">
        <v>237</v>
      </c>
      <c r="C46" s="32" t="s">
        <v>67</v>
      </c>
      <c r="D46" s="32" t="s">
        <v>236</v>
      </c>
      <c r="E46" s="50">
        <v>43</v>
      </c>
      <c r="F46" s="32"/>
      <c r="G46" s="38">
        <v>42537</v>
      </c>
      <c r="H46" s="9">
        <v>42556</v>
      </c>
      <c r="I46" s="32"/>
      <c r="J46" s="65">
        <f t="shared" si="2"/>
        <v>42902</v>
      </c>
      <c r="K46" s="51">
        <v>45200</v>
      </c>
      <c r="L46" s="32"/>
      <c r="M46" s="32" t="s">
        <v>205</v>
      </c>
      <c r="N46" s="12" t="str">
        <f t="shared" ca="1" si="0"/>
        <v>VENCIDA</v>
      </c>
      <c r="O46" s="6"/>
      <c r="P46" s="15"/>
      <c r="Q46" s="15"/>
    </row>
    <row r="47" spans="1:17">
      <c r="A47" s="32" t="s">
        <v>80</v>
      </c>
      <c r="B47" s="42" t="s">
        <v>221</v>
      </c>
      <c r="C47" s="32" t="s">
        <v>222</v>
      </c>
      <c r="D47" s="32" t="s">
        <v>224</v>
      </c>
      <c r="E47" s="50">
        <v>44</v>
      </c>
      <c r="F47" s="32"/>
      <c r="G47" s="38">
        <v>42515</v>
      </c>
      <c r="H47" s="38">
        <v>42525</v>
      </c>
      <c r="I47" s="50"/>
      <c r="J47" s="65">
        <f t="shared" si="2"/>
        <v>42880</v>
      </c>
      <c r="K47" s="45">
        <v>190000</v>
      </c>
      <c r="L47" s="46"/>
      <c r="M47" s="46" t="s">
        <v>16</v>
      </c>
      <c r="N47" s="12" t="str">
        <f t="shared" ca="1" si="0"/>
        <v>VENCIDA</v>
      </c>
      <c r="O47" s="6"/>
      <c r="P47" s="15"/>
      <c r="Q47" s="15"/>
    </row>
    <row r="48" spans="1:17">
      <c r="A48" s="32" t="s">
        <v>227</v>
      </c>
      <c r="B48" s="42" t="s">
        <v>226</v>
      </c>
      <c r="C48" s="32" t="s">
        <v>90</v>
      </c>
      <c r="D48" s="32" t="s">
        <v>92</v>
      </c>
      <c r="E48" s="50">
        <v>45</v>
      </c>
      <c r="F48" s="32"/>
      <c r="G48" s="38">
        <v>42507</v>
      </c>
      <c r="H48" s="9">
        <v>42510</v>
      </c>
      <c r="I48" s="50"/>
      <c r="J48" s="65">
        <f t="shared" si="2"/>
        <v>42872</v>
      </c>
      <c r="K48" s="45">
        <v>283445.7</v>
      </c>
      <c r="L48" s="46"/>
      <c r="M48" s="46" t="s">
        <v>83</v>
      </c>
      <c r="N48" s="12" t="str">
        <f t="shared" ca="1" si="0"/>
        <v>VENCIDA</v>
      </c>
      <c r="O48" s="6"/>
      <c r="P48" s="15"/>
      <c r="Q48" s="15"/>
    </row>
    <row r="49" spans="1:17">
      <c r="A49" s="32" t="s">
        <v>42</v>
      </c>
      <c r="B49" s="42" t="s">
        <v>229</v>
      </c>
      <c r="C49" s="66" t="s">
        <v>46</v>
      </c>
      <c r="D49" s="35" t="s">
        <v>230</v>
      </c>
      <c r="E49" s="50">
        <v>46</v>
      </c>
      <c r="F49" s="50"/>
      <c r="G49" s="9">
        <v>42401</v>
      </c>
      <c r="H49" s="9">
        <v>42556</v>
      </c>
      <c r="I49" s="50"/>
      <c r="J49" s="65">
        <f t="shared" si="2"/>
        <v>42767</v>
      </c>
      <c r="K49" s="45">
        <v>32272.29</v>
      </c>
      <c r="L49" s="46"/>
      <c r="M49" s="46" t="s">
        <v>106</v>
      </c>
      <c r="N49" s="12" t="str">
        <f t="shared" ca="1" si="0"/>
        <v>VENCIDA</v>
      </c>
      <c r="O49" s="6"/>
      <c r="P49" s="15"/>
      <c r="Q49" s="15"/>
    </row>
    <row r="50" spans="1:17">
      <c r="A50" s="32" t="s">
        <v>33</v>
      </c>
      <c r="B50" s="53" t="s">
        <v>34</v>
      </c>
      <c r="C50" s="67" t="s">
        <v>238</v>
      </c>
      <c r="D50" s="35" t="s">
        <v>239</v>
      </c>
      <c r="E50" s="50">
        <v>47</v>
      </c>
      <c r="F50" s="50"/>
      <c r="G50" s="9">
        <v>42535</v>
      </c>
      <c r="H50" s="9">
        <v>42619</v>
      </c>
      <c r="I50" s="50"/>
      <c r="J50" s="65">
        <f t="shared" si="2"/>
        <v>42900</v>
      </c>
      <c r="K50" s="45">
        <v>160286</v>
      </c>
      <c r="L50" s="46"/>
      <c r="M50" s="46" t="s">
        <v>240</v>
      </c>
      <c r="N50" s="12" t="str">
        <f t="shared" ca="1" si="0"/>
        <v>VENCIDA</v>
      </c>
      <c r="O50" s="6"/>
      <c r="P50" s="15"/>
      <c r="Q50" s="15"/>
    </row>
    <row r="51" spans="1:17">
      <c r="A51" s="32" t="s">
        <v>241</v>
      </c>
      <c r="B51" s="68" t="s">
        <v>242</v>
      </c>
      <c r="C51" s="43" t="s">
        <v>243</v>
      </c>
      <c r="D51" s="35" t="s">
        <v>74</v>
      </c>
      <c r="E51" s="50">
        <v>48</v>
      </c>
      <c r="F51" s="32"/>
      <c r="G51" s="9" t="s">
        <v>302</v>
      </c>
      <c r="H51" s="9" t="s">
        <v>302</v>
      </c>
      <c r="I51" s="69"/>
      <c r="J51" s="48"/>
      <c r="K51" s="45"/>
      <c r="L51" s="46"/>
      <c r="M51" s="46"/>
      <c r="N51" s="13" t="s">
        <v>89</v>
      </c>
      <c r="O51" s="6"/>
      <c r="P51" s="15"/>
      <c r="Q51" s="15"/>
    </row>
    <row r="52" spans="1:17">
      <c r="A52" s="32" t="s">
        <v>244</v>
      </c>
      <c r="B52" s="68" t="s">
        <v>245</v>
      </c>
      <c r="C52" s="43" t="s">
        <v>246</v>
      </c>
      <c r="D52" s="35" t="s">
        <v>247</v>
      </c>
      <c r="E52" s="50">
        <v>49</v>
      </c>
      <c r="F52" s="50"/>
      <c r="G52" s="9">
        <v>42548</v>
      </c>
      <c r="H52" s="9">
        <v>42587</v>
      </c>
      <c r="I52" s="50"/>
      <c r="J52" s="70">
        <f>G52+180</f>
        <v>42728</v>
      </c>
      <c r="K52" s="45">
        <v>79919.88</v>
      </c>
      <c r="L52" s="46"/>
      <c r="M52" s="46" t="s">
        <v>205</v>
      </c>
      <c r="N52" s="12" t="str">
        <f t="shared" ca="1" si="0"/>
        <v>VENCIDA</v>
      </c>
      <c r="O52" s="6"/>
      <c r="P52" s="15"/>
      <c r="Q52" s="15"/>
    </row>
    <row r="53" spans="1:17">
      <c r="A53" s="32" t="s">
        <v>249</v>
      </c>
      <c r="B53" s="68" t="s">
        <v>248</v>
      </c>
      <c r="C53" s="43" t="s">
        <v>250</v>
      </c>
      <c r="D53" s="35" t="s">
        <v>251</v>
      </c>
      <c r="E53" s="50">
        <v>50</v>
      </c>
      <c r="F53" s="50"/>
      <c r="G53" s="9" t="s">
        <v>302</v>
      </c>
      <c r="H53" s="9" t="s">
        <v>302</v>
      </c>
      <c r="I53" s="50"/>
      <c r="J53" s="48"/>
      <c r="K53" s="45"/>
      <c r="L53" s="46"/>
      <c r="M53" s="46"/>
      <c r="N53" s="13" t="s">
        <v>89</v>
      </c>
      <c r="O53" s="6"/>
      <c r="P53" s="15"/>
      <c r="Q53" s="15"/>
    </row>
    <row r="54" spans="1:17">
      <c r="A54" s="32" t="s">
        <v>38</v>
      </c>
      <c r="B54" s="68" t="s">
        <v>39</v>
      </c>
      <c r="C54" s="43" t="s">
        <v>67</v>
      </c>
      <c r="D54" s="35" t="s">
        <v>166</v>
      </c>
      <c r="E54" s="50">
        <v>51</v>
      </c>
      <c r="F54" s="50"/>
      <c r="G54" s="9">
        <v>42533</v>
      </c>
      <c r="H54" s="9">
        <v>42619</v>
      </c>
      <c r="I54" s="50"/>
      <c r="J54" s="48">
        <f t="shared" si="2"/>
        <v>42898</v>
      </c>
      <c r="K54" s="45">
        <v>69832</v>
      </c>
      <c r="L54" s="46"/>
      <c r="M54" s="46" t="s">
        <v>205</v>
      </c>
      <c r="N54" s="12" t="str">
        <f t="shared" ca="1" si="0"/>
        <v>VENCIDA</v>
      </c>
      <c r="O54" s="6"/>
      <c r="P54" s="15"/>
      <c r="Q54" s="15"/>
    </row>
    <row r="55" spans="1:17">
      <c r="A55" s="32" t="s">
        <v>252</v>
      </c>
      <c r="B55" s="32" t="s">
        <v>253</v>
      </c>
      <c r="C55" s="32" t="s">
        <v>254</v>
      </c>
      <c r="D55" s="32" t="s">
        <v>255</v>
      </c>
      <c r="E55" s="32">
        <v>52</v>
      </c>
      <c r="F55" s="32"/>
      <c r="G55" s="38">
        <v>42565</v>
      </c>
      <c r="H55" s="9">
        <v>42619</v>
      </c>
      <c r="I55" s="32"/>
      <c r="J55" s="65">
        <f t="shared" si="2"/>
        <v>42930</v>
      </c>
      <c r="K55" s="51">
        <v>43899.96</v>
      </c>
      <c r="L55" s="32"/>
      <c r="M55" s="32" t="s">
        <v>16</v>
      </c>
      <c r="N55" s="12" t="str">
        <f t="shared" ca="1" si="0"/>
        <v>VENCIDA</v>
      </c>
      <c r="O55" s="6"/>
      <c r="P55" s="15"/>
      <c r="Q55" s="15"/>
    </row>
    <row r="56" spans="1:17">
      <c r="A56" s="32" t="s">
        <v>266</v>
      </c>
      <c r="B56" s="32" t="s">
        <v>256</v>
      </c>
      <c r="C56" s="32" t="s">
        <v>260</v>
      </c>
      <c r="D56" s="32" t="s">
        <v>265</v>
      </c>
      <c r="E56" s="32">
        <v>53</v>
      </c>
      <c r="F56" s="32"/>
      <c r="G56" s="38">
        <v>42565</v>
      </c>
      <c r="H56" s="9">
        <v>42619</v>
      </c>
      <c r="I56" s="32"/>
      <c r="J56" s="48">
        <f t="shared" si="2"/>
        <v>42930</v>
      </c>
      <c r="K56" s="51">
        <v>40000</v>
      </c>
      <c r="L56" s="32"/>
      <c r="M56" s="32" t="s">
        <v>16</v>
      </c>
      <c r="N56" s="12" t="str">
        <f t="shared" ca="1" si="0"/>
        <v>VENCIDA</v>
      </c>
      <c r="O56" s="6"/>
      <c r="P56" s="15"/>
      <c r="Q56" s="15"/>
    </row>
    <row r="57" spans="1:17">
      <c r="A57" s="32" t="s">
        <v>267</v>
      </c>
      <c r="B57" s="32" t="s">
        <v>257</v>
      </c>
      <c r="C57" s="32" t="s">
        <v>261</v>
      </c>
      <c r="D57" s="32" t="s">
        <v>264</v>
      </c>
      <c r="E57" s="50">
        <v>54</v>
      </c>
      <c r="F57" s="32" t="s">
        <v>155</v>
      </c>
      <c r="G57" s="38">
        <v>42613</v>
      </c>
      <c r="H57" s="9">
        <v>42619</v>
      </c>
      <c r="I57" s="32"/>
      <c r="J57" s="48">
        <f t="shared" si="2"/>
        <v>42978</v>
      </c>
      <c r="K57" s="51">
        <v>85199.76</v>
      </c>
      <c r="L57" s="32"/>
      <c r="M57" s="32" t="s">
        <v>83</v>
      </c>
      <c r="N57" s="12" t="str">
        <f t="shared" ca="1" si="0"/>
        <v>VENCIDA</v>
      </c>
      <c r="O57" s="6"/>
      <c r="P57" s="15"/>
      <c r="Q57" s="15"/>
    </row>
    <row r="58" spans="1:17">
      <c r="A58" s="32" t="s">
        <v>84</v>
      </c>
      <c r="B58" s="32" t="s">
        <v>258</v>
      </c>
      <c r="C58" s="32" t="s">
        <v>296</v>
      </c>
      <c r="D58" s="32" t="s">
        <v>263</v>
      </c>
      <c r="E58" s="32">
        <v>55</v>
      </c>
      <c r="F58" s="32" t="s">
        <v>155</v>
      </c>
      <c r="G58" s="38">
        <v>42696</v>
      </c>
      <c r="H58" s="38">
        <v>42642</v>
      </c>
      <c r="I58" s="32"/>
      <c r="J58" s="48">
        <f t="shared" si="2"/>
        <v>43061</v>
      </c>
      <c r="K58" s="51">
        <v>2766240</v>
      </c>
      <c r="L58" s="32"/>
      <c r="M58" s="71" t="s">
        <v>18</v>
      </c>
      <c r="N58" s="12" t="str">
        <f t="shared" ca="1" si="0"/>
        <v>VENCIDA</v>
      </c>
      <c r="O58" s="6"/>
      <c r="P58" s="15"/>
      <c r="Q58" s="15"/>
    </row>
    <row r="59" spans="1:17">
      <c r="A59" s="32" t="s">
        <v>268</v>
      </c>
      <c r="B59" s="32" t="s">
        <v>259</v>
      </c>
      <c r="C59" s="32" t="s">
        <v>262</v>
      </c>
      <c r="D59" s="32" t="s">
        <v>30</v>
      </c>
      <c r="E59" s="32">
        <v>56</v>
      </c>
      <c r="F59" s="32"/>
      <c r="G59" s="38">
        <v>42578</v>
      </c>
      <c r="H59" s="9">
        <v>42619</v>
      </c>
      <c r="I59" s="32"/>
      <c r="J59" s="48">
        <f t="shared" si="2"/>
        <v>42943</v>
      </c>
      <c r="K59" s="51">
        <v>1600</v>
      </c>
      <c r="L59" s="32"/>
      <c r="M59" s="32" t="s">
        <v>240</v>
      </c>
      <c r="N59" s="12" t="str">
        <f t="shared" ca="1" si="0"/>
        <v>VENCIDA</v>
      </c>
      <c r="O59" s="6"/>
      <c r="P59" s="15"/>
      <c r="Q59" s="15"/>
    </row>
    <row r="60" spans="1:17">
      <c r="A60" s="32" t="s">
        <v>269</v>
      </c>
      <c r="B60" s="68" t="s">
        <v>270</v>
      </c>
      <c r="C60" s="43" t="s">
        <v>271</v>
      </c>
      <c r="D60" s="35" t="s">
        <v>272</v>
      </c>
      <c r="E60" s="50">
        <v>57</v>
      </c>
      <c r="F60" s="72"/>
      <c r="G60" s="37">
        <v>42585</v>
      </c>
      <c r="H60" s="73">
        <v>42619</v>
      </c>
      <c r="I60" s="74"/>
      <c r="J60" s="3">
        <f t="shared" si="2"/>
        <v>42950</v>
      </c>
      <c r="K60" s="45">
        <v>45000</v>
      </c>
      <c r="L60" s="46"/>
      <c r="M60" s="46" t="s">
        <v>14</v>
      </c>
      <c r="N60" s="12" t="str">
        <f t="shared" ca="1" si="0"/>
        <v>VENCIDA</v>
      </c>
      <c r="O60" s="6"/>
      <c r="P60" s="15"/>
      <c r="Q60" s="15"/>
    </row>
    <row r="61" spans="1:17">
      <c r="A61" s="32" t="s">
        <v>216</v>
      </c>
      <c r="B61" s="50" t="s">
        <v>198</v>
      </c>
      <c r="C61" s="50" t="s">
        <v>66</v>
      </c>
      <c r="D61" s="35" t="s">
        <v>273</v>
      </c>
      <c r="E61" s="50">
        <v>58</v>
      </c>
      <c r="F61" s="43"/>
      <c r="G61" s="3">
        <v>42587</v>
      </c>
      <c r="H61" s="60">
        <v>42619</v>
      </c>
      <c r="I61" s="50"/>
      <c r="J61" s="3">
        <f t="shared" si="2"/>
        <v>42952</v>
      </c>
      <c r="K61" s="45">
        <v>387803.9</v>
      </c>
      <c r="L61" s="46"/>
      <c r="M61" s="46" t="s">
        <v>205</v>
      </c>
      <c r="N61" s="12" t="str">
        <f t="shared" ca="1" si="0"/>
        <v>VENCIDA</v>
      </c>
      <c r="O61" s="6"/>
      <c r="P61" s="15"/>
      <c r="Q61" s="15"/>
    </row>
    <row r="62" spans="1:17">
      <c r="A62" s="32" t="s">
        <v>79</v>
      </c>
      <c r="B62" s="68" t="s">
        <v>122</v>
      </c>
      <c r="C62" s="50" t="s">
        <v>66</v>
      </c>
      <c r="D62" s="35" t="s">
        <v>273</v>
      </c>
      <c r="E62" s="50">
        <v>59</v>
      </c>
      <c r="F62" s="43"/>
      <c r="G62" s="3">
        <v>42587</v>
      </c>
      <c r="H62" s="60">
        <v>42619</v>
      </c>
      <c r="I62" s="50"/>
      <c r="J62" s="3">
        <f t="shared" si="2"/>
        <v>42952</v>
      </c>
      <c r="K62" s="45">
        <v>383634.8</v>
      </c>
      <c r="L62" s="46"/>
      <c r="M62" s="46" t="s">
        <v>205</v>
      </c>
      <c r="N62" s="12" t="str">
        <f t="shared" ca="1" si="0"/>
        <v>VENCIDA</v>
      </c>
      <c r="O62" s="6"/>
      <c r="P62" s="15"/>
      <c r="Q62" s="15"/>
    </row>
    <row r="63" spans="1:17">
      <c r="A63" s="32" t="s">
        <v>274</v>
      </c>
      <c r="B63" s="68" t="s">
        <v>275</v>
      </c>
      <c r="C63" s="50" t="s">
        <v>66</v>
      </c>
      <c r="D63" s="35" t="s">
        <v>273</v>
      </c>
      <c r="E63" s="50">
        <v>60</v>
      </c>
      <c r="F63" s="43"/>
      <c r="G63" s="3">
        <v>42587</v>
      </c>
      <c r="H63" s="60">
        <v>42619</v>
      </c>
      <c r="I63" s="50"/>
      <c r="J63" s="3">
        <f t="shared" si="2"/>
        <v>42952</v>
      </c>
      <c r="K63" s="45">
        <v>4318.16</v>
      </c>
      <c r="L63" s="46"/>
      <c r="M63" s="46" t="s">
        <v>205</v>
      </c>
      <c r="N63" s="12" t="str">
        <f t="shared" ca="1" si="0"/>
        <v>VENCIDA</v>
      </c>
      <c r="O63" s="6"/>
      <c r="P63" s="15"/>
      <c r="Q63" s="15"/>
    </row>
    <row r="64" spans="1:17">
      <c r="A64" s="32" t="s">
        <v>32</v>
      </c>
      <c r="B64" s="68" t="s">
        <v>276</v>
      </c>
      <c r="C64" s="43" t="s">
        <v>107</v>
      </c>
      <c r="D64" s="35" t="s">
        <v>277</v>
      </c>
      <c r="E64" s="50">
        <v>61</v>
      </c>
      <c r="F64" s="43"/>
      <c r="G64" s="3">
        <v>42591</v>
      </c>
      <c r="H64" s="60">
        <v>42619</v>
      </c>
      <c r="I64" s="50"/>
      <c r="J64" s="3">
        <f t="shared" si="2"/>
        <v>42956</v>
      </c>
      <c r="K64" s="45">
        <v>47690</v>
      </c>
      <c r="L64" s="46"/>
      <c r="M64" s="46" t="s">
        <v>29</v>
      </c>
      <c r="N64" s="12" t="str">
        <f t="shared" ca="1" si="0"/>
        <v>VENCIDA</v>
      </c>
      <c r="O64" s="6"/>
      <c r="P64" s="15"/>
      <c r="Q64" s="15"/>
    </row>
    <row r="65" spans="1:17">
      <c r="A65" s="32" t="s">
        <v>278</v>
      </c>
      <c r="B65" s="68" t="s">
        <v>279</v>
      </c>
      <c r="C65" s="43" t="s">
        <v>107</v>
      </c>
      <c r="D65" s="35" t="s">
        <v>277</v>
      </c>
      <c r="E65" s="50">
        <v>62</v>
      </c>
      <c r="F65" s="32"/>
      <c r="G65" s="44">
        <v>42591</v>
      </c>
      <c r="H65" s="60">
        <v>42619</v>
      </c>
      <c r="I65" s="50"/>
      <c r="J65" s="3">
        <f t="shared" si="2"/>
        <v>42956</v>
      </c>
      <c r="K65" s="45">
        <v>24000</v>
      </c>
      <c r="L65" s="75"/>
      <c r="M65" s="46" t="s">
        <v>29</v>
      </c>
      <c r="N65" s="12" t="str">
        <f t="shared" ca="1" si="0"/>
        <v>VENCIDA</v>
      </c>
      <c r="O65" s="6"/>
      <c r="P65" s="15"/>
      <c r="Q65" s="15"/>
    </row>
    <row r="66" spans="1:17">
      <c r="A66" s="32" t="s">
        <v>280</v>
      </c>
      <c r="B66" s="68" t="s">
        <v>281</v>
      </c>
      <c r="C66" s="43" t="s">
        <v>282</v>
      </c>
      <c r="D66" s="35" t="s">
        <v>30</v>
      </c>
      <c r="E66" s="50">
        <v>63</v>
      </c>
      <c r="F66" s="32"/>
      <c r="G66" s="3">
        <v>42597</v>
      </c>
      <c r="H66" s="60">
        <v>42619</v>
      </c>
      <c r="I66" s="50"/>
      <c r="J66" s="38">
        <v>42745</v>
      </c>
      <c r="K66" s="45">
        <v>11960</v>
      </c>
      <c r="L66" s="75" t="s">
        <v>399</v>
      </c>
      <c r="M66" s="75" t="s">
        <v>240</v>
      </c>
      <c r="N66" s="12" t="str">
        <f t="shared" ca="1" si="0"/>
        <v>VENCIDA</v>
      </c>
      <c r="O66" s="6"/>
      <c r="P66" s="15"/>
      <c r="Q66" s="15"/>
    </row>
    <row r="67" spans="1:17">
      <c r="A67" s="32" t="s">
        <v>55</v>
      </c>
      <c r="B67" s="68" t="s">
        <v>148</v>
      </c>
      <c r="C67" s="43" t="s">
        <v>71</v>
      </c>
      <c r="D67" s="35" t="s">
        <v>283</v>
      </c>
      <c r="E67" s="50">
        <v>64</v>
      </c>
      <c r="F67" s="43"/>
      <c r="G67" s="3">
        <v>42598</v>
      </c>
      <c r="H67" s="60">
        <v>42619</v>
      </c>
      <c r="I67" s="50"/>
      <c r="J67" s="38">
        <f t="shared" si="2"/>
        <v>42963</v>
      </c>
      <c r="K67" s="45">
        <v>2836350</v>
      </c>
      <c r="L67" s="75"/>
      <c r="M67" s="75" t="s">
        <v>205</v>
      </c>
      <c r="N67" s="12" t="str">
        <f t="shared" ca="1" si="0"/>
        <v>VENCIDA</v>
      </c>
      <c r="O67" s="6"/>
      <c r="P67" s="15"/>
      <c r="Q67" s="15"/>
    </row>
    <row r="68" spans="1:17">
      <c r="A68" s="32" t="s">
        <v>213</v>
      </c>
      <c r="B68" s="68" t="s">
        <v>208</v>
      </c>
      <c r="C68" s="43" t="s">
        <v>66</v>
      </c>
      <c r="D68" s="35" t="s">
        <v>284</v>
      </c>
      <c r="E68" s="50">
        <v>65</v>
      </c>
      <c r="F68" s="43"/>
      <c r="G68" s="3">
        <v>42601</v>
      </c>
      <c r="H68" s="60">
        <v>42706</v>
      </c>
      <c r="I68" s="50"/>
      <c r="J68" s="38">
        <f t="shared" si="2"/>
        <v>42966</v>
      </c>
      <c r="K68" s="45">
        <v>684577.8</v>
      </c>
      <c r="L68" s="75"/>
      <c r="M68" s="75" t="s">
        <v>205</v>
      </c>
      <c r="N68" s="12" t="str">
        <f t="shared" ref="N68:N103" ca="1" si="3">IF(TODAY()&gt;J68,"VENCIDA","NO PRAZO")</f>
        <v>VENCIDA</v>
      </c>
      <c r="O68" s="6"/>
      <c r="P68" s="15"/>
      <c r="Q68" s="15"/>
    </row>
    <row r="69" spans="1:17">
      <c r="A69" s="32" t="s">
        <v>48</v>
      </c>
      <c r="B69" s="68" t="s">
        <v>285</v>
      </c>
      <c r="C69" s="43" t="s">
        <v>286</v>
      </c>
      <c r="D69" s="35" t="s">
        <v>287</v>
      </c>
      <c r="E69" s="50">
        <v>66</v>
      </c>
      <c r="F69" s="43"/>
      <c r="G69" s="44">
        <v>42600</v>
      </c>
      <c r="H69" s="60">
        <v>42619</v>
      </c>
      <c r="I69" s="50"/>
      <c r="J69" s="37">
        <f t="shared" si="2"/>
        <v>42965</v>
      </c>
      <c r="K69" s="45">
        <v>15782.15</v>
      </c>
      <c r="L69" s="75"/>
      <c r="M69" s="75" t="s">
        <v>240</v>
      </c>
      <c r="N69" s="12" t="str">
        <f t="shared" ca="1" si="3"/>
        <v>VENCIDA</v>
      </c>
      <c r="O69" s="6"/>
      <c r="P69" s="15"/>
      <c r="Q69" s="15"/>
    </row>
    <row r="70" spans="1:17">
      <c r="A70" s="32" t="s">
        <v>77</v>
      </c>
      <c r="B70" s="68" t="s">
        <v>288</v>
      </c>
      <c r="C70" s="43" t="s">
        <v>66</v>
      </c>
      <c r="D70" s="35" t="s">
        <v>284</v>
      </c>
      <c r="E70" s="50">
        <v>67</v>
      </c>
      <c r="F70" s="43" t="s">
        <v>155</v>
      </c>
      <c r="G70" s="44">
        <v>42604</v>
      </c>
      <c r="H70" s="60">
        <v>42619</v>
      </c>
      <c r="I70" s="50"/>
      <c r="J70" s="37">
        <f t="shared" si="2"/>
        <v>42969</v>
      </c>
      <c r="K70" s="45">
        <v>78875</v>
      </c>
      <c r="L70" s="75"/>
      <c r="M70" s="75" t="s">
        <v>205</v>
      </c>
      <c r="N70" s="12" t="str">
        <f t="shared" ca="1" si="3"/>
        <v>VENCIDA</v>
      </c>
      <c r="O70" s="6"/>
      <c r="P70" s="15"/>
      <c r="Q70" s="15"/>
    </row>
    <row r="71" spans="1:17">
      <c r="A71" s="32" t="s">
        <v>289</v>
      </c>
      <c r="B71" s="68" t="s">
        <v>290</v>
      </c>
      <c r="C71" s="43" t="s">
        <v>66</v>
      </c>
      <c r="D71" s="35" t="s">
        <v>284</v>
      </c>
      <c r="E71" s="50">
        <v>68</v>
      </c>
      <c r="F71" s="43" t="s">
        <v>15</v>
      </c>
      <c r="G71" s="44">
        <v>42601</v>
      </c>
      <c r="H71" s="60">
        <v>42619</v>
      </c>
      <c r="I71" s="50"/>
      <c r="J71" s="38">
        <f t="shared" si="2"/>
        <v>42966</v>
      </c>
      <c r="K71" s="45">
        <v>72850</v>
      </c>
      <c r="L71" s="75"/>
      <c r="M71" s="75" t="s">
        <v>205</v>
      </c>
      <c r="N71" s="12" t="str">
        <f t="shared" ca="1" si="3"/>
        <v>VENCIDA</v>
      </c>
      <c r="O71" s="6"/>
      <c r="P71" s="15"/>
      <c r="Q71" s="15"/>
    </row>
    <row r="72" spans="1:17">
      <c r="A72" s="32" t="s">
        <v>17</v>
      </c>
      <c r="B72" s="68" t="s">
        <v>156</v>
      </c>
      <c r="C72" s="43" t="s">
        <v>81</v>
      </c>
      <c r="D72" s="35" t="s">
        <v>291</v>
      </c>
      <c r="E72" s="50">
        <v>69</v>
      </c>
      <c r="F72" s="43"/>
      <c r="G72" s="44">
        <v>42604</v>
      </c>
      <c r="H72" s="64">
        <v>42619</v>
      </c>
      <c r="I72" s="76"/>
      <c r="J72" s="77">
        <f t="shared" si="2"/>
        <v>42969</v>
      </c>
      <c r="K72" s="45">
        <v>6000</v>
      </c>
      <c r="L72" s="75"/>
      <c r="M72" s="75" t="s">
        <v>240</v>
      </c>
      <c r="N72" s="12" t="str">
        <f t="shared" ca="1" si="3"/>
        <v>VENCIDA</v>
      </c>
      <c r="O72" s="6"/>
      <c r="P72" s="15"/>
      <c r="Q72" s="15"/>
    </row>
    <row r="73" spans="1:17">
      <c r="A73" s="32" t="s">
        <v>292</v>
      </c>
      <c r="B73" s="68" t="s">
        <v>293</v>
      </c>
      <c r="C73" s="43" t="s">
        <v>81</v>
      </c>
      <c r="D73" s="35" t="s">
        <v>291</v>
      </c>
      <c r="E73" s="50">
        <v>70</v>
      </c>
      <c r="F73" s="43"/>
      <c r="G73" s="78">
        <v>42604</v>
      </c>
      <c r="H73" s="9">
        <v>42619</v>
      </c>
      <c r="I73" s="50"/>
      <c r="J73" s="9">
        <f t="shared" si="2"/>
        <v>42969</v>
      </c>
      <c r="K73" s="45">
        <v>31922.55</v>
      </c>
      <c r="L73" s="75"/>
      <c r="M73" s="75" t="s">
        <v>240</v>
      </c>
      <c r="N73" s="12" t="str">
        <f t="shared" ca="1" si="3"/>
        <v>VENCIDA</v>
      </c>
      <c r="O73" s="6"/>
      <c r="P73" s="15"/>
      <c r="Q73" s="15"/>
    </row>
    <row r="74" spans="1:17">
      <c r="A74" s="32" t="s">
        <v>93</v>
      </c>
      <c r="B74" s="79" t="s">
        <v>62</v>
      </c>
      <c r="C74" s="80" t="s">
        <v>294</v>
      </c>
      <c r="D74" s="54" t="s">
        <v>295</v>
      </c>
      <c r="E74" s="50">
        <v>71</v>
      </c>
      <c r="F74" s="43"/>
      <c r="G74" s="9" t="s">
        <v>302</v>
      </c>
      <c r="H74" s="9" t="s">
        <v>302</v>
      </c>
      <c r="I74" s="50"/>
      <c r="J74" s="9"/>
      <c r="K74" s="81"/>
      <c r="L74" s="82"/>
      <c r="M74" s="82"/>
      <c r="N74" s="13" t="s">
        <v>89</v>
      </c>
      <c r="O74" s="6"/>
      <c r="P74" s="15"/>
      <c r="Q74" s="15"/>
    </row>
    <row r="75" spans="1:17">
      <c r="A75" s="32" t="s">
        <v>297</v>
      </c>
      <c r="B75" s="49" t="s">
        <v>298</v>
      </c>
      <c r="C75" s="83" t="s">
        <v>299</v>
      </c>
      <c r="D75" s="32" t="s">
        <v>300</v>
      </c>
      <c r="E75" s="50">
        <v>72</v>
      </c>
      <c r="F75" s="32"/>
      <c r="G75" s="84">
        <v>42608</v>
      </c>
      <c r="H75" s="38">
        <v>42679</v>
      </c>
      <c r="I75" s="32"/>
      <c r="J75" s="9">
        <f t="shared" si="2"/>
        <v>42973</v>
      </c>
      <c r="K75" s="85">
        <v>25771.5</v>
      </c>
      <c r="L75" s="86"/>
      <c r="M75" s="86" t="s">
        <v>14</v>
      </c>
      <c r="N75" s="12" t="str">
        <f t="shared" ca="1" si="3"/>
        <v>VENCIDA</v>
      </c>
      <c r="O75" s="6"/>
      <c r="P75" s="15"/>
      <c r="Q75" s="15"/>
    </row>
    <row r="76" spans="1:17">
      <c r="A76" s="32" t="s">
        <v>306</v>
      </c>
      <c r="B76" s="49" t="s">
        <v>304</v>
      </c>
      <c r="C76" s="83" t="s">
        <v>305</v>
      </c>
      <c r="D76" s="32" t="s">
        <v>307</v>
      </c>
      <c r="E76" s="50">
        <v>73</v>
      </c>
      <c r="F76" s="32"/>
      <c r="G76" s="38">
        <v>42618</v>
      </c>
      <c r="H76" s="38">
        <v>42679</v>
      </c>
      <c r="I76" s="32"/>
      <c r="J76" s="9">
        <f t="shared" si="2"/>
        <v>42983</v>
      </c>
      <c r="K76" s="85">
        <v>14960</v>
      </c>
      <c r="L76" s="86"/>
      <c r="M76" s="86" t="s">
        <v>35</v>
      </c>
      <c r="N76" s="12" t="str">
        <f t="shared" ca="1" si="3"/>
        <v>VENCIDA</v>
      </c>
      <c r="O76" s="6"/>
      <c r="P76" s="15"/>
      <c r="Q76" s="15"/>
    </row>
    <row r="77" spans="1:17">
      <c r="A77" s="32" t="s">
        <v>310</v>
      </c>
      <c r="B77" s="49" t="s">
        <v>308</v>
      </c>
      <c r="C77" s="32" t="s">
        <v>309</v>
      </c>
      <c r="D77" s="32" t="s">
        <v>311</v>
      </c>
      <c r="E77" s="50">
        <v>74</v>
      </c>
      <c r="F77" s="32"/>
      <c r="G77" s="38">
        <v>42618</v>
      </c>
      <c r="H77" s="38">
        <v>42679</v>
      </c>
      <c r="I77" s="32"/>
      <c r="J77" s="9">
        <f t="shared" si="2"/>
        <v>42983</v>
      </c>
      <c r="K77" s="85">
        <v>84000</v>
      </c>
      <c r="L77" s="86"/>
      <c r="M77" s="86" t="s">
        <v>83</v>
      </c>
      <c r="N77" s="12" t="str">
        <f t="shared" ca="1" si="3"/>
        <v>VENCIDA</v>
      </c>
      <c r="O77" s="6"/>
      <c r="P77" s="15"/>
      <c r="Q77" s="15"/>
    </row>
    <row r="78" spans="1:17">
      <c r="A78" s="32" t="s">
        <v>313</v>
      </c>
      <c r="B78" s="49" t="s">
        <v>312</v>
      </c>
      <c r="C78" s="32" t="s">
        <v>314</v>
      </c>
      <c r="D78" s="32" t="s">
        <v>315</v>
      </c>
      <c r="E78" s="50">
        <v>75</v>
      </c>
      <c r="F78" s="32"/>
      <c r="G78" s="38">
        <v>42622</v>
      </c>
      <c r="H78" s="38">
        <v>42642</v>
      </c>
      <c r="I78" s="32"/>
      <c r="J78" s="9">
        <f t="shared" si="2"/>
        <v>42987</v>
      </c>
      <c r="K78" s="85">
        <v>77988</v>
      </c>
      <c r="L78" s="86"/>
      <c r="M78" s="86" t="s">
        <v>303</v>
      </c>
      <c r="N78" s="12" t="str">
        <f t="shared" ca="1" si="3"/>
        <v>VENCIDA</v>
      </c>
      <c r="O78" s="6"/>
      <c r="P78" s="15"/>
      <c r="Q78" s="15"/>
    </row>
    <row r="79" spans="1:17">
      <c r="A79" s="32" t="s">
        <v>317</v>
      </c>
      <c r="B79" s="49" t="s">
        <v>316</v>
      </c>
      <c r="C79" s="32" t="s">
        <v>318</v>
      </c>
      <c r="D79" s="32" t="s">
        <v>319</v>
      </c>
      <c r="E79" s="50">
        <v>76</v>
      </c>
      <c r="F79" s="32"/>
      <c r="G79" s="38">
        <v>42621</v>
      </c>
      <c r="H79" s="9">
        <v>42706</v>
      </c>
      <c r="I79" s="32"/>
      <c r="J79" s="9">
        <f t="shared" si="2"/>
        <v>42986</v>
      </c>
      <c r="K79" s="85">
        <v>85200</v>
      </c>
      <c r="L79" s="86"/>
      <c r="M79" s="86" t="s">
        <v>83</v>
      </c>
      <c r="N79" s="12" t="str">
        <f t="shared" ca="1" si="3"/>
        <v>VENCIDA</v>
      </c>
      <c r="O79" s="6"/>
      <c r="P79" s="15"/>
      <c r="Q79" s="15"/>
    </row>
    <row r="80" spans="1:17">
      <c r="A80" s="32" t="s">
        <v>32</v>
      </c>
      <c r="B80" s="49" t="s">
        <v>276</v>
      </c>
      <c r="C80" s="32" t="s">
        <v>69</v>
      </c>
      <c r="D80" s="32" t="s">
        <v>319</v>
      </c>
      <c r="E80" s="50">
        <v>77</v>
      </c>
      <c r="F80" s="32"/>
      <c r="G80" s="38">
        <v>42653</v>
      </c>
      <c r="H80" s="38">
        <v>42679</v>
      </c>
      <c r="I80" s="32"/>
      <c r="J80" s="9">
        <v>42781</v>
      </c>
      <c r="K80" s="85">
        <v>10800</v>
      </c>
      <c r="L80" s="86"/>
      <c r="M80" s="86" t="s">
        <v>29</v>
      </c>
      <c r="N80" s="12" t="str">
        <f t="shared" ca="1" si="3"/>
        <v>VENCIDA</v>
      </c>
      <c r="O80" s="6"/>
      <c r="P80" s="15"/>
      <c r="Q80" s="15"/>
    </row>
    <row r="81" spans="1:17">
      <c r="A81" s="32" t="s">
        <v>59</v>
      </c>
      <c r="B81" s="49" t="s">
        <v>320</v>
      </c>
      <c r="C81" s="32" t="s">
        <v>321</v>
      </c>
      <c r="D81" s="32" t="s">
        <v>322</v>
      </c>
      <c r="E81" s="50">
        <v>78</v>
      </c>
      <c r="F81" s="32"/>
      <c r="G81" s="38">
        <v>42662</v>
      </c>
      <c r="H81" s="38">
        <v>42679</v>
      </c>
      <c r="I81" s="32"/>
      <c r="J81" s="9">
        <f t="shared" si="2"/>
        <v>43027</v>
      </c>
      <c r="K81" s="85">
        <v>24360000</v>
      </c>
      <c r="L81" s="86"/>
      <c r="M81" s="86" t="s">
        <v>303</v>
      </c>
      <c r="N81" s="12" t="str">
        <f t="shared" ca="1" si="3"/>
        <v>VENCIDA</v>
      </c>
      <c r="O81" s="6"/>
      <c r="P81" s="15"/>
      <c r="Q81" s="15"/>
    </row>
    <row r="82" spans="1:17">
      <c r="A82" s="32" t="s">
        <v>324</v>
      </c>
      <c r="B82" s="49" t="s">
        <v>323</v>
      </c>
      <c r="C82" s="32" t="s">
        <v>325</v>
      </c>
      <c r="D82" s="32" t="s">
        <v>326</v>
      </c>
      <c r="E82" s="50">
        <v>79</v>
      </c>
      <c r="F82" s="32"/>
      <c r="G82" s="38">
        <v>42663</v>
      </c>
      <c r="H82" s="60">
        <v>42711</v>
      </c>
      <c r="I82" s="32"/>
      <c r="J82" s="9">
        <f t="shared" si="2"/>
        <v>43028</v>
      </c>
      <c r="K82" s="85">
        <v>45800</v>
      </c>
      <c r="L82" s="86"/>
      <c r="M82" s="86" t="s">
        <v>106</v>
      </c>
      <c r="N82" s="12" t="str">
        <f t="shared" ca="1" si="3"/>
        <v>VENCIDA</v>
      </c>
      <c r="O82" s="6"/>
      <c r="P82" s="15"/>
      <c r="Q82" s="15"/>
    </row>
    <row r="83" spans="1:17">
      <c r="A83" s="32" t="s">
        <v>327</v>
      </c>
      <c r="B83" s="49" t="s">
        <v>328</v>
      </c>
      <c r="C83" s="32" t="s">
        <v>329</v>
      </c>
      <c r="D83" s="32" t="s">
        <v>330</v>
      </c>
      <c r="E83" s="50">
        <v>80</v>
      </c>
      <c r="F83" s="32"/>
      <c r="G83" s="38">
        <v>42664</v>
      </c>
      <c r="H83" s="38">
        <v>42679</v>
      </c>
      <c r="I83" s="32"/>
      <c r="J83" s="9">
        <v>42717</v>
      </c>
      <c r="K83" s="85">
        <v>51156</v>
      </c>
      <c r="L83" s="86"/>
      <c r="M83" s="86" t="s">
        <v>29</v>
      </c>
      <c r="N83" s="13" t="s">
        <v>377</v>
      </c>
      <c r="O83" s="6"/>
      <c r="P83" s="15"/>
      <c r="Q83" s="15"/>
    </row>
    <row r="84" spans="1:17">
      <c r="A84" s="32" t="s">
        <v>63</v>
      </c>
      <c r="B84" s="49" t="s">
        <v>331</v>
      </c>
      <c r="C84" s="32" t="s">
        <v>329</v>
      </c>
      <c r="D84" s="32" t="s">
        <v>332</v>
      </c>
      <c r="E84" s="50">
        <v>81</v>
      </c>
      <c r="F84" s="32"/>
      <c r="G84" s="38">
        <v>42664</v>
      </c>
      <c r="H84" s="60">
        <v>42711</v>
      </c>
      <c r="I84" s="32"/>
      <c r="J84" s="9">
        <f t="shared" si="2"/>
        <v>43029</v>
      </c>
      <c r="K84" s="85">
        <v>5649</v>
      </c>
      <c r="L84" s="86"/>
      <c r="M84" s="86" t="s">
        <v>29</v>
      </c>
      <c r="N84" s="12" t="str">
        <f t="shared" ca="1" si="3"/>
        <v>VENCIDA</v>
      </c>
      <c r="O84" s="6"/>
      <c r="P84" s="15"/>
      <c r="Q84" s="15"/>
    </row>
    <row r="85" spans="1:17">
      <c r="A85" s="32" t="s">
        <v>49</v>
      </c>
      <c r="B85" s="49" t="s">
        <v>50</v>
      </c>
      <c r="C85" s="32" t="s">
        <v>341</v>
      </c>
      <c r="D85" s="32" t="s">
        <v>342</v>
      </c>
      <c r="E85" s="50">
        <v>82</v>
      </c>
      <c r="F85" s="32"/>
      <c r="G85" s="38">
        <v>42682</v>
      </c>
      <c r="H85" s="38"/>
      <c r="I85" s="32"/>
      <c r="J85" s="9">
        <f t="shared" si="2"/>
        <v>43047</v>
      </c>
      <c r="K85" s="85">
        <v>148847.47</v>
      </c>
      <c r="L85" s="87"/>
      <c r="M85" s="87" t="s">
        <v>240</v>
      </c>
      <c r="N85" s="12" t="str">
        <f t="shared" ca="1" si="3"/>
        <v>VENCIDA</v>
      </c>
      <c r="O85" s="6"/>
      <c r="P85" s="15"/>
      <c r="Q85" s="15"/>
    </row>
    <row r="86" spans="1:17">
      <c r="A86" s="32" t="s">
        <v>21</v>
      </c>
      <c r="B86" s="49" t="s">
        <v>22</v>
      </c>
      <c r="C86" s="32" t="s">
        <v>329</v>
      </c>
      <c r="D86" s="32" t="s">
        <v>343</v>
      </c>
      <c r="E86" s="50">
        <v>83</v>
      </c>
      <c r="F86" s="32"/>
      <c r="G86" s="38">
        <v>42675</v>
      </c>
      <c r="H86" s="38">
        <v>42733</v>
      </c>
      <c r="I86" s="32"/>
      <c r="J86" s="9">
        <f t="shared" si="2"/>
        <v>43040</v>
      </c>
      <c r="K86" s="85">
        <v>69667.199999999997</v>
      </c>
      <c r="L86" s="87"/>
      <c r="M86" s="87" t="s">
        <v>303</v>
      </c>
      <c r="N86" s="12" t="str">
        <f t="shared" ca="1" si="3"/>
        <v>VENCIDA</v>
      </c>
      <c r="O86" s="6"/>
      <c r="P86" s="15"/>
      <c r="Q86" s="15"/>
    </row>
    <row r="87" spans="1:17">
      <c r="A87" s="83" t="s">
        <v>358</v>
      </c>
      <c r="B87" s="32" t="s">
        <v>359</v>
      </c>
      <c r="C87" s="32" t="s">
        <v>360</v>
      </c>
      <c r="D87" s="32" t="s">
        <v>361</v>
      </c>
      <c r="E87" s="50">
        <v>84</v>
      </c>
      <c r="F87" s="32"/>
      <c r="G87" s="38">
        <v>42684</v>
      </c>
      <c r="H87" s="60">
        <v>42711</v>
      </c>
      <c r="I87" s="32"/>
      <c r="J87" s="9">
        <f t="shared" si="2"/>
        <v>43049</v>
      </c>
      <c r="K87" s="85">
        <v>12360</v>
      </c>
      <c r="L87" s="87"/>
      <c r="M87" s="87" t="s">
        <v>14</v>
      </c>
      <c r="N87" s="12" t="str">
        <f t="shared" ca="1" si="3"/>
        <v>VENCIDA</v>
      </c>
      <c r="O87" s="6"/>
      <c r="P87" s="15"/>
      <c r="Q87" s="15"/>
    </row>
    <row r="88" spans="1:17">
      <c r="A88" s="83" t="s">
        <v>336</v>
      </c>
      <c r="B88" s="32" t="s">
        <v>335</v>
      </c>
      <c r="C88" s="32" t="s">
        <v>334</v>
      </c>
      <c r="D88" s="32" t="s">
        <v>333</v>
      </c>
      <c r="E88" s="50">
        <v>85</v>
      </c>
      <c r="F88" s="32"/>
      <c r="G88" s="38">
        <v>42653</v>
      </c>
      <c r="H88" s="60">
        <v>42711</v>
      </c>
      <c r="I88" s="32"/>
      <c r="J88" s="9">
        <v>42717</v>
      </c>
      <c r="K88" s="85">
        <v>23901</v>
      </c>
      <c r="L88" s="87"/>
      <c r="M88" s="87" t="s">
        <v>29</v>
      </c>
      <c r="N88" s="13" t="s">
        <v>377</v>
      </c>
      <c r="O88" s="6"/>
      <c r="P88" s="15"/>
      <c r="Q88" s="15"/>
    </row>
    <row r="89" spans="1:17">
      <c r="A89" s="83" t="s">
        <v>36</v>
      </c>
      <c r="B89" s="32" t="s">
        <v>37</v>
      </c>
      <c r="C89" s="32" t="s">
        <v>67</v>
      </c>
      <c r="D89" s="32" t="s">
        <v>337</v>
      </c>
      <c r="E89" s="50">
        <v>86</v>
      </c>
      <c r="F89" s="32"/>
      <c r="G89" s="38">
        <v>42641</v>
      </c>
      <c r="H89" s="38">
        <v>42679</v>
      </c>
      <c r="I89" s="32"/>
      <c r="J89" s="9">
        <f t="shared" si="2"/>
        <v>43006</v>
      </c>
      <c r="K89" s="85">
        <v>35390</v>
      </c>
      <c r="L89" s="87"/>
      <c r="M89" s="87" t="s">
        <v>205</v>
      </c>
      <c r="N89" s="12" t="str">
        <f t="shared" ca="1" si="3"/>
        <v>VENCIDA</v>
      </c>
      <c r="O89" s="6"/>
      <c r="P89" s="15"/>
      <c r="Q89" s="15"/>
    </row>
    <row r="90" spans="1:17">
      <c r="A90" s="83" t="s">
        <v>55</v>
      </c>
      <c r="B90" s="32" t="s">
        <v>148</v>
      </c>
      <c r="C90" s="32" t="s">
        <v>329</v>
      </c>
      <c r="D90" s="32" t="s">
        <v>338</v>
      </c>
      <c r="E90" s="50">
        <v>87</v>
      </c>
      <c r="F90" s="32"/>
      <c r="G90" s="38">
        <v>42653</v>
      </c>
      <c r="H90" s="38">
        <v>42679</v>
      </c>
      <c r="I90" s="32"/>
      <c r="J90" s="9">
        <v>42717</v>
      </c>
      <c r="K90" s="85">
        <v>205.2</v>
      </c>
      <c r="L90" s="87"/>
      <c r="M90" s="87" t="s">
        <v>29</v>
      </c>
      <c r="N90" s="13" t="s">
        <v>377</v>
      </c>
      <c r="O90" s="6"/>
      <c r="P90" s="15"/>
      <c r="Q90" s="15"/>
    </row>
    <row r="91" spans="1:17">
      <c r="A91" s="71" t="s">
        <v>52</v>
      </c>
      <c r="B91" s="32" t="s">
        <v>362</v>
      </c>
      <c r="C91" s="32" t="s">
        <v>360</v>
      </c>
      <c r="D91" s="32" t="s">
        <v>361</v>
      </c>
      <c r="E91" s="50">
        <v>88</v>
      </c>
      <c r="F91" s="32"/>
      <c r="G91" s="38">
        <v>42684</v>
      </c>
      <c r="H91" s="60">
        <v>42711</v>
      </c>
      <c r="I91" s="32"/>
      <c r="J91" s="9">
        <f t="shared" si="2"/>
        <v>43049</v>
      </c>
      <c r="K91" s="85">
        <v>3419.2</v>
      </c>
      <c r="L91" s="87"/>
      <c r="M91" s="87" t="s">
        <v>14</v>
      </c>
      <c r="N91" s="12" t="str">
        <f t="shared" ca="1" si="3"/>
        <v>VENCIDA</v>
      </c>
      <c r="O91" s="6"/>
      <c r="P91" s="15"/>
      <c r="Q91" s="15"/>
    </row>
    <row r="92" spans="1:17">
      <c r="A92" s="83" t="s">
        <v>53</v>
      </c>
      <c r="B92" s="32" t="s">
        <v>363</v>
      </c>
      <c r="C92" s="32" t="s">
        <v>360</v>
      </c>
      <c r="D92" s="32" t="s">
        <v>361</v>
      </c>
      <c r="E92" s="50">
        <v>89</v>
      </c>
      <c r="F92" s="32"/>
      <c r="G92" s="38">
        <v>42684</v>
      </c>
      <c r="H92" s="60">
        <v>42711</v>
      </c>
      <c r="I92" s="32"/>
      <c r="J92" s="9">
        <f t="shared" si="2"/>
        <v>43049</v>
      </c>
      <c r="K92" s="85">
        <v>97205.5</v>
      </c>
      <c r="L92" s="87"/>
      <c r="M92" s="87" t="s">
        <v>14</v>
      </c>
      <c r="N92" s="12" t="str">
        <f t="shared" ca="1" si="3"/>
        <v>VENCIDA</v>
      </c>
      <c r="O92" s="6"/>
      <c r="P92" s="15"/>
      <c r="Q92" s="15"/>
    </row>
    <row r="93" spans="1:17">
      <c r="A93" s="83" t="s">
        <v>32</v>
      </c>
      <c r="B93" s="32" t="s">
        <v>276</v>
      </c>
      <c r="C93" s="32" t="s">
        <v>69</v>
      </c>
      <c r="D93" s="32" t="s">
        <v>339</v>
      </c>
      <c r="E93" s="50">
        <v>90</v>
      </c>
      <c r="F93" s="32"/>
      <c r="G93" s="38">
        <v>42653</v>
      </c>
      <c r="H93" s="38">
        <v>42679</v>
      </c>
      <c r="I93" s="32"/>
      <c r="J93" s="9">
        <v>42781</v>
      </c>
      <c r="K93" s="85">
        <v>936</v>
      </c>
      <c r="L93" s="87"/>
      <c r="M93" s="87" t="s">
        <v>29</v>
      </c>
      <c r="N93" s="12" t="str">
        <f t="shared" ca="1" si="3"/>
        <v>VENCIDA</v>
      </c>
      <c r="O93" s="6"/>
      <c r="P93" s="15"/>
      <c r="Q93" s="15"/>
    </row>
    <row r="94" spans="1:17">
      <c r="A94" s="83" t="s">
        <v>84</v>
      </c>
      <c r="B94" s="32" t="s">
        <v>258</v>
      </c>
      <c r="C94" s="32" t="s">
        <v>344</v>
      </c>
      <c r="D94" s="32" t="s">
        <v>345</v>
      </c>
      <c r="E94" s="50">
        <v>91</v>
      </c>
      <c r="F94" s="32" t="s">
        <v>155</v>
      </c>
      <c r="G94" s="38">
        <v>42583</v>
      </c>
      <c r="H94" s="38"/>
      <c r="I94" s="38">
        <v>42635</v>
      </c>
      <c r="J94" s="9">
        <v>42999</v>
      </c>
      <c r="K94" s="85">
        <v>6800.12</v>
      </c>
      <c r="L94" s="87"/>
      <c r="M94" s="87" t="s">
        <v>83</v>
      </c>
      <c r="N94" s="12" t="str">
        <f t="shared" ca="1" si="3"/>
        <v>VENCIDA</v>
      </c>
      <c r="O94" s="6"/>
      <c r="P94" s="15"/>
      <c r="Q94" s="15"/>
    </row>
    <row r="95" spans="1:17">
      <c r="A95" s="83" t="s">
        <v>346</v>
      </c>
      <c r="B95" s="32" t="s">
        <v>347</v>
      </c>
      <c r="C95" s="32" t="s">
        <v>348</v>
      </c>
      <c r="D95" s="32" t="s">
        <v>349</v>
      </c>
      <c r="E95" s="50">
        <v>92</v>
      </c>
      <c r="F95" s="32" t="s">
        <v>155</v>
      </c>
      <c r="G95" s="38">
        <v>42657</v>
      </c>
      <c r="H95" s="38">
        <v>42679</v>
      </c>
      <c r="I95" s="32"/>
      <c r="J95" s="9">
        <f t="shared" si="2"/>
        <v>43022</v>
      </c>
      <c r="K95" s="85">
        <v>84576.960000000006</v>
      </c>
      <c r="L95" s="36"/>
      <c r="M95" s="32" t="s">
        <v>14</v>
      </c>
      <c r="N95" s="12" t="str">
        <f t="shared" ca="1" si="3"/>
        <v>VENCIDA</v>
      </c>
      <c r="O95" s="6"/>
      <c r="P95" s="15"/>
      <c r="Q95" s="15"/>
    </row>
    <row r="96" spans="1:17">
      <c r="A96" s="83" t="s">
        <v>350</v>
      </c>
      <c r="B96" s="32" t="s">
        <v>351</v>
      </c>
      <c r="C96" s="32" t="s">
        <v>348</v>
      </c>
      <c r="D96" s="32" t="s">
        <v>349</v>
      </c>
      <c r="E96" s="50">
        <v>93</v>
      </c>
      <c r="F96" s="36"/>
      <c r="G96" s="38">
        <v>42657</v>
      </c>
      <c r="H96" s="38">
        <v>42679</v>
      </c>
      <c r="I96" s="36"/>
      <c r="J96" s="9">
        <f t="shared" si="2"/>
        <v>43022</v>
      </c>
      <c r="K96" s="88">
        <v>1752</v>
      </c>
      <c r="L96" s="36"/>
      <c r="M96" s="32" t="s">
        <v>14</v>
      </c>
      <c r="N96" s="12" t="str">
        <f t="shared" ca="1" si="3"/>
        <v>VENCIDA</v>
      </c>
      <c r="O96" s="6"/>
      <c r="P96" s="15"/>
      <c r="Q96" s="15"/>
    </row>
    <row r="97" spans="1:17">
      <c r="A97" s="83" t="s">
        <v>352</v>
      </c>
      <c r="B97" s="32" t="s">
        <v>353</v>
      </c>
      <c r="C97" s="32" t="s">
        <v>348</v>
      </c>
      <c r="D97" s="32" t="s">
        <v>349</v>
      </c>
      <c r="E97" s="50">
        <v>94</v>
      </c>
      <c r="F97" s="36"/>
      <c r="G97" s="38">
        <v>42657</v>
      </c>
      <c r="H97" s="38">
        <v>42679</v>
      </c>
      <c r="I97" s="89"/>
      <c r="J97" s="37">
        <f t="shared" si="2"/>
        <v>43022</v>
      </c>
      <c r="K97" s="90">
        <v>3000</v>
      </c>
      <c r="L97" s="36"/>
      <c r="M97" s="32" t="s">
        <v>14</v>
      </c>
      <c r="N97" s="12" t="str">
        <f t="shared" ca="1" si="3"/>
        <v>VENCIDA</v>
      </c>
      <c r="O97" s="6"/>
      <c r="P97" s="15"/>
      <c r="Q97" s="15"/>
    </row>
    <row r="98" spans="1:17">
      <c r="A98" s="83" t="s">
        <v>354</v>
      </c>
      <c r="B98" s="32" t="s">
        <v>355</v>
      </c>
      <c r="C98" s="32" t="s">
        <v>348</v>
      </c>
      <c r="D98" s="32" t="s">
        <v>349</v>
      </c>
      <c r="E98" s="50">
        <v>95</v>
      </c>
      <c r="F98" s="36"/>
      <c r="G98" s="38">
        <v>42657</v>
      </c>
      <c r="H98" s="38">
        <v>42679</v>
      </c>
      <c r="I98" s="36"/>
      <c r="J98" s="37">
        <f t="shared" si="2"/>
        <v>43022</v>
      </c>
      <c r="K98" s="90">
        <v>8970</v>
      </c>
      <c r="L98" s="36"/>
      <c r="M98" s="32" t="s">
        <v>14</v>
      </c>
      <c r="N98" s="12" t="str">
        <f t="shared" ca="1" si="3"/>
        <v>VENCIDA</v>
      </c>
      <c r="O98" s="6"/>
      <c r="P98" s="15"/>
      <c r="Q98" s="15"/>
    </row>
    <row r="99" spans="1:17">
      <c r="A99" s="83" t="s">
        <v>51</v>
      </c>
      <c r="B99" s="32" t="s">
        <v>356</v>
      </c>
      <c r="C99" s="32" t="s">
        <v>348</v>
      </c>
      <c r="D99" s="32" t="s">
        <v>349</v>
      </c>
      <c r="E99" s="50">
        <v>96</v>
      </c>
      <c r="F99" s="36"/>
      <c r="G99" s="38">
        <v>42657</v>
      </c>
      <c r="H99" s="38">
        <v>42679</v>
      </c>
      <c r="I99" s="36"/>
      <c r="J99" s="37">
        <f t="shared" si="2"/>
        <v>43022</v>
      </c>
      <c r="K99" s="91">
        <v>143454</v>
      </c>
      <c r="L99" s="36"/>
      <c r="M99" s="32" t="s">
        <v>14</v>
      </c>
      <c r="N99" s="12" t="str">
        <f t="shared" ca="1" si="3"/>
        <v>VENCIDA</v>
      </c>
      <c r="O99" s="6"/>
      <c r="P99" s="15"/>
      <c r="Q99" s="15"/>
    </row>
    <row r="100" spans="1:17">
      <c r="A100" s="83" t="s">
        <v>82</v>
      </c>
      <c r="B100" s="32" t="s">
        <v>65</v>
      </c>
      <c r="C100" s="32" t="s">
        <v>11</v>
      </c>
      <c r="D100" s="32" t="s">
        <v>340</v>
      </c>
      <c r="E100" s="50">
        <v>97</v>
      </c>
      <c r="F100" s="36"/>
      <c r="G100" s="38">
        <v>42663</v>
      </c>
      <c r="H100" s="60">
        <v>42711</v>
      </c>
      <c r="I100" s="36"/>
      <c r="J100" s="37">
        <f t="shared" ref="J100:J111" si="4">EDATE(G100,12)</f>
        <v>43028</v>
      </c>
      <c r="K100" s="90">
        <v>155890</v>
      </c>
      <c r="L100" s="36"/>
      <c r="M100" s="32" t="s">
        <v>19</v>
      </c>
      <c r="N100" s="12" t="str">
        <f t="shared" ca="1" si="3"/>
        <v>VENCIDA</v>
      </c>
      <c r="O100" s="6"/>
      <c r="P100" s="15"/>
      <c r="Q100" s="15"/>
    </row>
    <row r="101" spans="1:17">
      <c r="A101" s="32" t="s">
        <v>365</v>
      </c>
      <c r="B101" s="32" t="s">
        <v>364</v>
      </c>
      <c r="C101" s="71" t="s">
        <v>360</v>
      </c>
      <c r="D101" s="32" t="s">
        <v>361</v>
      </c>
      <c r="E101" s="50">
        <v>98</v>
      </c>
      <c r="F101" s="36"/>
      <c r="G101" s="38">
        <v>42684</v>
      </c>
      <c r="H101" s="38"/>
      <c r="I101" s="36"/>
      <c r="J101" s="37">
        <f t="shared" si="4"/>
        <v>43049</v>
      </c>
      <c r="K101" s="90">
        <v>1095.5</v>
      </c>
      <c r="L101" s="36"/>
      <c r="M101" s="32" t="s">
        <v>14</v>
      </c>
      <c r="N101" s="12" t="str">
        <f t="shared" ca="1" si="3"/>
        <v>VENCIDA</v>
      </c>
      <c r="O101" s="6"/>
      <c r="P101" s="15"/>
      <c r="Q101" s="15"/>
    </row>
    <row r="102" spans="1:17">
      <c r="A102" s="32" t="s">
        <v>366</v>
      </c>
      <c r="B102" s="32" t="s">
        <v>367</v>
      </c>
      <c r="C102" s="32" t="s">
        <v>26</v>
      </c>
      <c r="D102" s="32" t="s">
        <v>368</v>
      </c>
      <c r="E102" s="50">
        <v>99</v>
      </c>
      <c r="F102" s="36"/>
      <c r="G102" s="38">
        <v>42688</v>
      </c>
      <c r="H102" s="38">
        <v>42733</v>
      </c>
      <c r="I102" s="36"/>
      <c r="J102" s="37">
        <f t="shared" si="4"/>
        <v>43053</v>
      </c>
      <c r="K102" s="90">
        <v>14524.210999999999</v>
      </c>
      <c r="L102" s="36"/>
      <c r="M102" s="32" t="s">
        <v>376</v>
      </c>
      <c r="N102" s="12" t="str">
        <f t="shared" ca="1" si="3"/>
        <v>VENCIDA</v>
      </c>
      <c r="O102" s="6"/>
      <c r="P102" s="15"/>
      <c r="Q102" s="15"/>
    </row>
    <row r="103" spans="1:17">
      <c r="A103" s="32" t="s">
        <v>369</v>
      </c>
      <c r="B103" s="32" t="s">
        <v>370</v>
      </c>
      <c r="C103" s="32" t="s">
        <v>371</v>
      </c>
      <c r="D103" s="32" t="s">
        <v>372</v>
      </c>
      <c r="E103" s="50">
        <v>100</v>
      </c>
      <c r="F103" s="36"/>
      <c r="G103" s="38">
        <v>42702</v>
      </c>
      <c r="H103" s="38"/>
      <c r="I103" s="36"/>
      <c r="J103" s="37">
        <f t="shared" si="4"/>
        <v>43067</v>
      </c>
      <c r="K103" s="90">
        <v>30400</v>
      </c>
      <c r="L103" s="36"/>
      <c r="M103" s="32" t="s">
        <v>35</v>
      </c>
      <c r="N103" s="12" t="str">
        <f t="shared" ca="1" si="3"/>
        <v>VENCIDA</v>
      </c>
      <c r="O103" s="6"/>
      <c r="P103" s="15"/>
      <c r="Q103" s="15"/>
    </row>
    <row r="104" spans="1:17">
      <c r="A104" s="52" t="s">
        <v>373</v>
      </c>
      <c r="B104" s="52" t="s">
        <v>374</v>
      </c>
      <c r="C104" s="52" t="s">
        <v>371</v>
      </c>
      <c r="D104" s="52" t="s">
        <v>372</v>
      </c>
      <c r="E104" s="76">
        <v>101</v>
      </c>
      <c r="F104" s="32" t="s">
        <v>85</v>
      </c>
      <c r="G104" s="63">
        <v>42702</v>
      </c>
      <c r="H104" s="38">
        <v>42733</v>
      </c>
      <c r="I104" s="92"/>
      <c r="J104" s="77">
        <f t="shared" si="4"/>
        <v>43067</v>
      </c>
      <c r="K104" s="93">
        <v>19130</v>
      </c>
      <c r="L104" s="92"/>
      <c r="M104" s="52" t="s">
        <v>35</v>
      </c>
      <c r="N104" s="14" t="str">
        <f ca="1">IF(TODAY()&gt;J104,"VENCIDA","NO PRAZO")</f>
        <v>VENCIDA</v>
      </c>
      <c r="O104" s="6"/>
      <c r="P104" s="15"/>
      <c r="Q104" s="15"/>
    </row>
    <row r="105" spans="1:17">
      <c r="A105" s="32" t="s">
        <v>70</v>
      </c>
      <c r="B105" s="32" t="s">
        <v>375</v>
      </c>
      <c r="C105" s="32" t="s">
        <v>371</v>
      </c>
      <c r="D105" s="32" t="s">
        <v>372</v>
      </c>
      <c r="E105" s="50">
        <v>102</v>
      </c>
      <c r="F105" s="32" t="s">
        <v>85</v>
      </c>
      <c r="G105" s="38">
        <v>42702</v>
      </c>
      <c r="H105" s="38">
        <v>42733</v>
      </c>
      <c r="I105" s="36"/>
      <c r="J105" s="9">
        <f t="shared" si="4"/>
        <v>43067</v>
      </c>
      <c r="K105" s="90">
        <v>2190</v>
      </c>
      <c r="L105" s="36"/>
      <c r="M105" s="32" t="s">
        <v>35</v>
      </c>
      <c r="N105" s="8" t="str">
        <f ca="1">IF(TODAY()&gt;J105,"VENCIDA","NO PRAZO")</f>
        <v>VENCIDA</v>
      </c>
      <c r="O105" s="6"/>
      <c r="P105" s="15"/>
      <c r="Q105" s="15"/>
    </row>
    <row r="106" spans="1:17">
      <c r="A106" s="94" t="s">
        <v>17</v>
      </c>
      <c r="B106" s="32" t="s">
        <v>156</v>
      </c>
      <c r="C106" s="94" t="s">
        <v>380</v>
      </c>
      <c r="D106" s="32" t="s">
        <v>381</v>
      </c>
      <c r="E106" s="50">
        <v>103</v>
      </c>
      <c r="F106" s="36"/>
      <c r="G106" s="38">
        <v>42713</v>
      </c>
      <c r="H106" s="38">
        <v>42733</v>
      </c>
      <c r="I106" s="36"/>
      <c r="J106" s="9">
        <f t="shared" si="4"/>
        <v>43078</v>
      </c>
      <c r="K106" s="90">
        <v>51913.7</v>
      </c>
      <c r="L106" s="36"/>
      <c r="M106" s="32" t="s">
        <v>161</v>
      </c>
      <c r="N106" s="8" t="str">
        <f t="shared" ref="N106:N111" ca="1" si="5">IF(TODAY()&gt;J106,"VENCIDA","NO PRAZO")</f>
        <v>VENCIDA</v>
      </c>
      <c r="O106" s="6"/>
      <c r="P106" s="15"/>
      <c r="Q106" s="15"/>
    </row>
    <row r="107" spans="1:17" ht="15.75">
      <c r="A107" s="94" t="s">
        <v>87</v>
      </c>
      <c r="B107" s="32" t="s">
        <v>382</v>
      </c>
      <c r="C107" s="95" t="s">
        <v>383</v>
      </c>
      <c r="D107" s="32" t="s">
        <v>384</v>
      </c>
      <c r="E107" s="50">
        <v>104</v>
      </c>
      <c r="F107" s="32" t="s">
        <v>85</v>
      </c>
      <c r="G107" s="38">
        <v>42716</v>
      </c>
      <c r="H107" s="38">
        <v>42733</v>
      </c>
      <c r="I107" s="36"/>
      <c r="J107" s="9">
        <f t="shared" si="4"/>
        <v>43081</v>
      </c>
      <c r="K107" s="90">
        <v>469000</v>
      </c>
      <c r="L107" s="36"/>
      <c r="M107" s="32" t="s">
        <v>385</v>
      </c>
      <c r="N107" s="8" t="str">
        <f t="shared" ca="1" si="5"/>
        <v>VENCIDA</v>
      </c>
      <c r="O107" s="6"/>
      <c r="P107" s="15"/>
      <c r="Q107" s="15"/>
    </row>
    <row r="108" spans="1:17">
      <c r="A108" s="96" t="s">
        <v>386</v>
      </c>
      <c r="B108" s="61" t="s">
        <v>387</v>
      </c>
      <c r="C108" s="61" t="s">
        <v>388</v>
      </c>
      <c r="D108" s="61" t="s">
        <v>389</v>
      </c>
      <c r="E108" s="74">
        <v>105</v>
      </c>
      <c r="F108" s="89"/>
      <c r="G108" s="97">
        <v>42716</v>
      </c>
      <c r="H108" s="97"/>
      <c r="I108" s="89"/>
      <c r="J108" s="37">
        <f t="shared" si="4"/>
        <v>43081</v>
      </c>
      <c r="K108" s="98">
        <v>18900</v>
      </c>
      <c r="L108" s="89"/>
      <c r="M108" s="61" t="s">
        <v>385</v>
      </c>
      <c r="N108" s="12" t="str">
        <f t="shared" ca="1" si="5"/>
        <v>VENCIDA</v>
      </c>
      <c r="O108" s="6"/>
      <c r="P108" s="15"/>
      <c r="Q108" s="15"/>
    </row>
    <row r="109" spans="1:17">
      <c r="A109" s="32" t="s">
        <v>31</v>
      </c>
      <c r="B109" s="32" t="s">
        <v>390</v>
      </c>
      <c r="C109" s="32" t="s">
        <v>391</v>
      </c>
      <c r="D109" s="32" t="s">
        <v>392</v>
      </c>
      <c r="E109" s="32">
        <v>106</v>
      </c>
      <c r="F109" s="32"/>
      <c r="G109" s="38">
        <v>42731</v>
      </c>
      <c r="H109" s="32"/>
      <c r="I109" s="32"/>
      <c r="J109" s="9">
        <f t="shared" si="4"/>
        <v>43096</v>
      </c>
      <c r="K109" s="51">
        <v>198000</v>
      </c>
      <c r="L109" s="32"/>
      <c r="M109" s="32" t="s">
        <v>205</v>
      </c>
      <c r="N109" s="8" t="str">
        <f t="shared" ca="1" si="5"/>
        <v>VENCIDA</v>
      </c>
      <c r="O109" s="6"/>
      <c r="P109" s="15"/>
      <c r="Q109" s="15"/>
    </row>
    <row r="110" spans="1:17">
      <c r="A110" s="32" t="s">
        <v>393</v>
      </c>
      <c r="B110" s="32" t="s">
        <v>394</v>
      </c>
      <c r="C110" s="32" t="s">
        <v>395</v>
      </c>
      <c r="D110" s="32" t="s">
        <v>392</v>
      </c>
      <c r="E110" s="32">
        <v>107</v>
      </c>
      <c r="F110" s="32"/>
      <c r="G110" s="38">
        <v>42731</v>
      </c>
      <c r="H110" s="32"/>
      <c r="I110" s="32"/>
      <c r="J110" s="9">
        <f t="shared" si="4"/>
        <v>43096</v>
      </c>
      <c r="K110" s="51">
        <v>45125</v>
      </c>
      <c r="L110" s="32"/>
      <c r="M110" s="32" t="s">
        <v>205</v>
      </c>
      <c r="N110" s="8" t="str">
        <f t="shared" ca="1" si="5"/>
        <v>VENCIDA</v>
      </c>
      <c r="O110" s="6"/>
      <c r="P110" s="15"/>
      <c r="Q110" s="15"/>
    </row>
    <row r="111" spans="1:17">
      <c r="A111" s="32" t="s">
        <v>54</v>
      </c>
      <c r="B111" s="32" t="s">
        <v>396</v>
      </c>
      <c r="C111" s="32" t="s">
        <v>397</v>
      </c>
      <c r="D111" s="32" t="s">
        <v>398</v>
      </c>
      <c r="E111" s="32">
        <v>108</v>
      </c>
      <c r="F111" s="32" t="s">
        <v>85</v>
      </c>
      <c r="G111" s="38">
        <v>42734</v>
      </c>
      <c r="H111" s="32"/>
      <c r="I111" s="32"/>
      <c r="J111" s="9">
        <f t="shared" si="4"/>
        <v>43099</v>
      </c>
      <c r="K111" s="51">
        <v>43600</v>
      </c>
      <c r="L111" s="32"/>
      <c r="M111" s="32" t="s">
        <v>385</v>
      </c>
      <c r="N111" s="8" t="str">
        <f t="shared" ca="1" si="5"/>
        <v>VENCIDA</v>
      </c>
      <c r="O111" s="6"/>
      <c r="P111" s="15"/>
      <c r="Q111" s="15"/>
    </row>
    <row r="112" spans="1:1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mergeCells count="122"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P6:Q6"/>
    <mergeCell ref="P7:Q7"/>
    <mergeCell ref="P8:Q8"/>
    <mergeCell ref="P9:Q9"/>
    <mergeCell ref="P10:Q10"/>
    <mergeCell ref="O2:O3"/>
    <mergeCell ref="P2:Q3"/>
    <mergeCell ref="P4:Q4"/>
    <mergeCell ref="P5:Q5"/>
    <mergeCell ref="P16:Q16"/>
    <mergeCell ref="P17:Q17"/>
    <mergeCell ref="P18:Q18"/>
    <mergeCell ref="P19:Q19"/>
    <mergeCell ref="P20:Q20"/>
    <mergeCell ref="P11:Q11"/>
    <mergeCell ref="P12:Q12"/>
    <mergeCell ref="P13:Q13"/>
    <mergeCell ref="P14:Q14"/>
    <mergeCell ref="P15:Q15"/>
    <mergeCell ref="P26:Q26"/>
    <mergeCell ref="P27:Q27"/>
    <mergeCell ref="P28:Q28"/>
    <mergeCell ref="P29:Q29"/>
    <mergeCell ref="P30:Q30"/>
    <mergeCell ref="P21:Q21"/>
    <mergeCell ref="P22:Q22"/>
    <mergeCell ref="P23:Q23"/>
    <mergeCell ref="P24:Q24"/>
    <mergeCell ref="P25:Q25"/>
    <mergeCell ref="P36:Q36"/>
    <mergeCell ref="P37:Q37"/>
    <mergeCell ref="P38:Q38"/>
    <mergeCell ref="P39:Q39"/>
    <mergeCell ref="P40:Q40"/>
    <mergeCell ref="P31:Q31"/>
    <mergeCell ref="P32:Q32"/>
    <mergeCell ref="P33:Q33"/>
    <mergeCell ref="P34:Q34"/>
    <mergeCell ref="P35:Q35"/>
    <mergeCell ref="P46:Q46"/>
    <mergeCell ref="P47:Q47"/>
    <mergeCell ref="P48:Q48"/>
    <mergeCell ref="P49:Q49"/>
    <mergeCell ref="P50:Q50"/>
    <mergeCell ref="P41:Q41"/>
    <mergeCell ref="P42:Q42"/>
    <mergeCell ref="P43:Q43"/>
    <mergeCell ref="P44:Q44"/>
    <mergeCell ref="P45:Q45"/>
    <mergeCell ref="P56:Q56"/>
    <mergeCell ref="P57:Q57"/>
    <mergeCell ref="P58:Q58"/>
    <mergeCell ref="P59:Q59"/>
    <mergeCell ref="P60:Q60"/>
    <mergeCell ref="P51:Q51"/>
    <mergeCell ref="P52:Q52"/>
    <mergeCell ref="P53:Q53"/>
    <mergeCell ref="P54:Q54"/>
    <mergeCell ref="P55:Q55"/>
    <mergeCell ref="P66:Q66"/>
    <mergeCell ref="P67:Q67"/>
    <mergeCell ref="P68:Q68"/>
    <mergeCell ref="P69:Q69"/>
    <mergeCell ref="P70:Q70"/>
    <mergeCell ref="P61:Q61"/>
    <mergeCell ref="P62:Q62"/>
    <mergeCell ref="P63:Q63"/>
    <mergeCell ref="P64:Q64"/>
    <mergeCell ref="P65:Q65"/>
    <mergeCell ref="P76:Q76"/>
    <mergeCell ref="P77:Q77"/>
    <mergeCell ref="P78:Q78"/>
    <mergeCell ref="P79:Q79"/>
    <mergeCell ref="P80:Q80"/>
    <mergeCell ref="P71:Q71"/>
    <mergeCell ref="P72:Q72"/>
    <mergeCell ref="P73:Q73"/>
    <mergeCell ref="P74:Q74"/>
    <mergeCell ref="P75:Q75"/>
    <mergeCell ref="P86:Q86"/>
    <mergeCell ref="P87:Q87"/>
    <mergeCell ref="P88:Q88"/>
    <mergeCell ref="P89:Q89"/>
    <mergeCell ref="P90:Q90"/>
    <mergeCell ref="P81:Q81"/>
    <mergeCell ref="P82:Q82"/>
    <mergeCell ref="P83:Q83"/>
    <mergeCell ref="P84:Q84"/>
    <mergeCell ref="P85:Q85"/>
    <mergeCell ref="P96:Q96"/>
    <mergeCell ref="P97:Q97"/>
    <mergeCell ref="P98:Q98"/>
    <mergeCell ref="P99:Q99"/>
    <mergeCell ref="P100:Q100"/>
    <mergeCell ref="P91:Q91"/>
    <mergeCell ref="P92:Q92"/>
    <mergeCell ref="P93:Q93"/>
    <mergeCell ref="P94:Q94"/>
    <mergeCell ref="P95:Q95"/>
    <mergeCell ref="P111:Q111"/>
    <mergeCell ref="P106:Q106"/>
    <mergeCell ref="P107:Q107"/>
    <mergeCell ref="P108:Q108"/>
    <mergeCell ref="P109:Q109"/>
    <mergeCell ref="P110:Q110"/>
    <mergeCell ref="P101:Q101"/>
    <mergeCell ref="P102:Q102"/>
    <mergeCell ref="P103:Q103"/>
    <mergeCell ref="P104:Q104"/>
    <mergeCell ref="P105:Q105"/>
  </mergeCells>
  <conditionalFormatting sqref="N4:N103">
    <cfRule type="containsText" dxfId="17" priority="51" operator="containsText" text="VENCIDA">
      <formula>NOT(ISERROR(SEARCH("VENCIDA",N4)))</formula>
    </cfRule>
    <cfRule type="containsText" dxfId="16" priority="52" operator="containsText" text="NO PRAZO">
      <formula>NOT(ISERROR(SEARCH("NO PRAZO",N4)))</formula>
    </cfRule>
  </conditionalFormatting>
  <conditionalFormatting sqref="N104">
    <cfRule type="containsText" dxfId="15" priority="21" operator="containsText" text="VENCIDA">
      <formula>NOT(ISERROR(SEARCH("VENCIDA",N104)))</formula>
    </cfRule>
    <cfRule type="containsText" dxfId="14" priority="22" operator="containsText" text="NO PRAZO">
      <formula>NOT(ISERROR(SEARCH("NO PRAZO",N104)))</formula>
    </cfRule>
  </conditionalFormatting>
  <conditionalFormatting sqref="N105">
    <cfRule type="containsText" dxfId="13" priority="19" operator="containsText" text="VENCIDA">
      <formula>NOT(ISERROR(SEARCH("VENCIDA",N105)))</formula>
    </cfRule>
    <cfRule type="containsText" dxfId="12" priority="20" operator="containsText" text="NO PRAZO">
      <formula>NOT(ISERROR(SEARCH("NO PRAZO",N105)))</formula>
    </cfRule>
  </conditionalFormatting>
  <conditionalFormatting sqref="N106:N109">
    <cfRule type="containsText" dxfId="11" priority="17" operator="containsText" text="VENCIDA">
      <formula>NOT(ISERROR(SEARCH("VENCIDA",N106)))</formula>
    </cfRule>
    <cfRule type="containsText" dxfId="10" priority="18" operator="containsText" text="NO PRAZO">
      <formula>NOT(ISERROR(SEARCH("NO PRAZO",N106)))</formula>
    </cfRule>
  </conditionalFormatting>
  <conditionalFormatting sqref="N110">
    <cfRule type="containsText" dxfId="9" priority="15" operator="containsText" text="VENCIDA">
      <formula>NOT(ISERROR(SEARCH("VENCIDA",N110)))</formula>
    </cfRule>
    <cfRule type="containsText" dxfId="8" priority="16" operator="containsText" text="NO PRAZO">
      <formula>NOT(ISERROR(SEARCH("NO PRAZO",N110)))</formula>
    </cfRule>
  </conditionalFormatting>
  <conditionalFormatting sqref="N111">
    <cfRule type="containsText" dxfId="7" priority="13" operator="containsText" text="VENCIDA">
      <formula>NOT(ISERROR(SEARCH("VENCIDA",N111)))</formula>
    </cfRule>
    <cfRule type="containsText" dxfId="6" priority="14" operator="containsText" text="NO PRAZO">
      <formula>NOT(ISERROR(SEARCH("NO PRAZO",N111)))</formula>
    </cfRule>
  </conditionalFormatting>
  <conditionalFormatting sqref="N109">
    <cfRule type="containsText" dxfId="5" priority="5" operator="containsText" text="VENCIDA">
      <formula>NOT(ISERROR(SEARCH("VENCIDA",N109)))</formula>
    </cfRule>
    <cfRule type="containsText" dxfId="4" priority="6" operator="containsText" text="NO PRAZO">
      <formula>NOT(ISERROR(SEARCH("NO PRAZO",N109)))</formula>
    </cfRule>
  </conditionalFormatting>
  <conditionalFormatting sqref="N110">
    <cfRule type="containsText" dxfId="3" priority="3" operator="containsText" text="VENCIDA">
      <formula>NOT(ISERROR(SEARCH("VENCIDA",N110)))</formula>
    </cfRule>
    <cfRule type="containsText" dxfId="2" priority="4" operator="containsText" text="NO PRAZO">
      <formula>NOT(ISERROR(SEARCH("NO PRAZO",N110)))</formula>
    </cfRule>
  </conditionalFormatting>
  <conditionalFormatting sqref="N111">
    <cfRule type="containsText" dxfId="1" priority="1" operator="containsText" text="VENCIDA">
      <formula>NOT(ISERROR(SEARCH("VENCIDA",N111)))</formula>
    </cfRule>
    <cfRule type="containsText" dxfId="0" priority="2" operator="containsText" text="NO PRAZO">
      <formula>NOT(ISERROR(SEARCH("NO PRAZO",N111)))</formula>
    </cfRule>
  </conditionalFormatting>
  <pageMargins left="0.511811024" right="0.511811024" top="0.78740157499999996" bottom="0.78740157499999996" header="0.31496062000000002" footer="0.31496062000000002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Company>lafepe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julianav</dc:creator>
  <cp:lastModifiedBy>Thiago Santos de Oliveira</cp:lastModifiedBy>
  <cp:lastPrinted>2020-01-07T17:14:36Z</cp:lastPrinted>
  <dcterms:created xsi:type="dcterms:W3CDTF">2015-08-31T13:08:11Z</dcterms:created>
  <dcterms:modified xsi:type="dcterms:W3CDTF">2020-09-11T13:59:08Z</dcterms:modified>
</cp:coreProperties>
</file>