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 Industria\Desktop\DOCUMENTOS\Planilhas - Contratos\"/>
    </mc:Choice>
  </mc:AlternateContent>
  <bookViews>
    <workbookView xWindow="0" yWindow="0" windowWidth="20490" windowHeight="7755"/>
  </bookViews>
  <sheets>
    <sheet name="CONTRATOS ATUALIZ." sheetId="2" r:id="rId1"/>
    <sheet name="TERCEIRIZADOS" sheetId="3" r:id="rId2"/>
  </sheets>
  <definedNames>
    <definedName name="_xlnm._FilterDatabase" localSheetId="0" hidden="1">'CONTRATOS ATUALIZ.'!$B$4:$N$70</definedName>
    <definedName name="_xlnm._FilterDatabase" localSheetId="1" hidden="1">TERCEIRIZADOS!$B$4:$N$17</definedName>
    <definedName name="_xlnm.Print_Area" localSheetId="0">'CONTRATOS ATUALIZ.'!$B$1:$N$65</definedName>
    <definedName name="_xlnm.Print_Area" localSheetId="1">TERCEIRIZADOS!$B$1:$N$16</definedName>
    <definedName name="_xlnm.Print_Titles" localSheetId="0">'CONTRATOS ATUALIZ.'!$1:$5</definedName>
    <definedName name="_xlnm.Print_Titles" localSheetId="1">TERCEIRIZADOS!$1:$5</definedName>
  </definedNames>
  <calcPr calcId="152511"/>
</workbook>
</file>

<file path=xl/calcChain.xml><?xml version="1.0" encoding="utf-8"?>
<calcChain xmlns="http://schemas.openxmlformats.org/spreadsheetml/2006/main">
  <c r="M17" i="3" l="1"/>
  <c r="M16" i="3"/>
  <c r="M15" i="3"/>
  <c r="M14" i="3"/>
  <c r="M10" i="3"/>
  <c r="M9" i="3"/>
  <c r="M8" i="3"/>
  <c r="M7" i="3"/>
  <c r="M70" i="2"/>
  <c r="M69" i="2"/>
  <c r="M66" i="2"/>
  <c r="M47" i="2"/>
  <c r="M46" i="2"/>
  <c r="M45" i="2"/>
  <c r="M44" i="2"/>
  <c r="M32" i="2"/>
  <c r="M30" i="2"/>
  <c r="M28" i="2"/>
  <c r="M27" i="2"/>
  <c r="M15" i="2"/>
  <c r="M14" i="2"/>
  <c r="M10" i="2"/>
  <c r="M9" i="2"/>
  <c r="M8" i="2"/>
  <c r="M7" i="2"/>
</calcChain>
</file>

<file path=xl/comments1.xml><?xml version="1.0" encoding="utf-8"?>
<comments xmlns="http://schemas.openxmlformats.org/spreadsheetml/2006/main">
  <authors>
    <author/>
    <author>Usuario20</author>
  </authors>
  <commentList>
    <comment ref="G4" authorId="0" shapeId="0">
      <text>
        <r>
          <rPr>
            <sz val="10"/>
            <rFont val="Arial"/>
            <family val="2"/>
          </rPr>
          <t>NÚMERO DE CELEBRAÇÃO DO CONTRATO/ANO DE CELEBRAÇÃO.</t>
        </r>
      </text>
    </comment>
    <comment ref="H4" authorId="0" shapeId="0">
      <text>
        <r>
          <rPr>
            <sz val="10"/>
            <rFont val="Arial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N12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Portaria nº 15/2019 designando Ângelo Labanca como Fiscal do Contrato com data de 15/02/2019.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SEGUNDO TERMO ADITIVO EM VIRTUDE DE REAJUSTAMENTO DE PREÇOS DO PERÍODO DE 2017, 2018 E 2019 AO CONTRATO DE PRESTAÇÃO DE SERVIÇOS DE VIGILÂNCIA. O OBJETO ANTERIOR CONTRATADO REFERE-SE  AO SERVIÇO DE 02 POSTOS DE VIGILÂNCIA OS QUAIS FORAM FEITOS AS NECESSÁRIAS REPACTUAÇÕES REFERENTES AOS DISSÍDIOS COLETIVOS DA CATEGORIA AO LONGO DA VIGÊNCIA, REFERENTES AOS ANOS DE 2017, 2018 E 2019.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COM REAJUSTE NO VALOR EM VIRTUDE DOS DISSÍDIOS COLETIVOS</t>
        </r>
      </text>
    </comment>
    <comment ref="G16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AGUARDANDO ASSINATURA.</t>
        </r>
      </text>
    </comment>
    <comment ref="M26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REAJUSTAMENTO DE PREÇOS DO PERÍODO DE AGOSTO DE 2018 ATÉ JUNHO DE 2019 AO CONTRATO DE LOCAÇÃO DE VEÍCULOS COM A CS BRASIL, O REEQUILÍBRIO FINANCEIRO SEGUE NORTEADO PELO INPC. O VALOR UNITÁRIO PASSARÁ PARA R$ 1.455,02, O REAJUSTE NECESSÁRIO AO REEQUILÍBRIO SERÁ DE R$ 16.173,78.</t>
        </r>
      </text>
    </comment>
    <comment ref="M27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PRORROGAÇÃO DE PRAZO DE VIGÊNCIA, SUPRESSÃO DE VALOR DE R$ 1.455,02 PARA R$ 1.261,00 E ACRÉSCIMO DE 01 VEÍCULO.</t>
        </r>
      </text>
    </comment>
    <comment ref="M32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CORREÇÃO DO CONTRATO: ONDE LÊ-SE R$ 15.000,00 LEIA-SE R$ 150.000,00</t>
        </r>
      </text>
    </comment>
    <comment ref="N60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Portaria nº 15/2019 designando Daniel Botelho como Fiscal do Contrato com data de 15/02/2019.</t>
        </r>
      </text>
    </comment>
  </commentList>
</comments>
</file>

<file path=xl/comments2.xml><?xml version="1.0" encoding="utf-8"?>
<comments xmlns="http://schemas.openxmlformats.org/spreadsheetml/2006/main">
  <authors>
    <author/>
    <author>Usuario20</author>
  </authors>
  <commentList>
    <comment ref="G4" authorId="0" shapeId="0">
      <text>
        <r>
          <rPr>
            <sz val="10"/>
            <rFont val="Arial"/>
            <family val="2"/>
          </rPr>
          <t>NÚMERO DE CELEBRAÇÃO DO CONTRATO/ANO DE CELEBRAÇÃO.</t>
        </r>
      </text>
    </comment>
    <comment ref="H4" authorId="0" shapeId="0">
      <text>
        <r>
          <rPr>
            <sz val="10"/>
            <rFont val="Arial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N12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Portaria nº 15/2019 designando Ângelo Labanca como Fiscal do Contrato com data de 15/02/2019.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SEGUNDO TERMO ADITIVO EM VIRTUDE DE REAJUSTAMENTO DE PREÇOS DO PERÍODO DE 2017, 2018 E 2019 AO CONTRATO DE PRESTAÇÃO DE SERVIÇOS DE VIGILÂNCIA. O OBJETO ANTERIOR CONTRATADO REFERE-SE  AO SERVIÇO DE 02 POSTOS DE VIGILÂNCIA OS QUAIS FORAM FEITOS AS NECESSÁRIAS REPACTUAÇÕES REFERENTES AOS DISSÍDIOS COLETIVOS DA CATEGORIA AO LONGO DA VIGÊNCIA, REFERENTES AOS ANOS DE 2017, 2018 E 2019.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</rPr>
          <t>Usuario20:</t>
        </r>
        <r>
          <rPr>
            <sz val="9"/>
            <color indexed="81"/>
            <rFont val="Tahoma"/>
            <family val="2"/>
          </rPr>
          <t xml:space="preserve">
COM REAJUSTE NO VALOR EM VIRTUDE DOS DISSÍDIOS COLETIVOS</t>
        </r>
      </text>
    </comment>
  </commentList>
</comments>
</file>

<file path=xl/sharedStrings.xml><?xml version="1.0" encoding="utf-8"?>
<sst xmlns="http://schemas.openxmlformats.org/spreadsheetml/2006/main" count="452" uniqueCount="240">
  <si>
    <t>INSTITUTO DE PESOS E MEDIDAS DO ESTADO DE PERNAMBUCO</t>
  </si>
  <si>
    <t>FISCAL</t>
  </si>
  <si>
    <t>151/20</t>
  </si>
  <si>
    <t>PRESTAÇÃO DE SERVIÇOS DE MOTORISTAS</t>
  </si>
  <si>
    <t>PREGÃO ELETRÔNICO Nº 0147/2019, ARPC Nº 007/2020-SAD</t>
  </si>
  <si>
    <t>JOSÉ MONSUETO CRUZ                                   MATRÍCULA Nº 11.248-8</t>
  </si>
  <si>
    <t>01/2021</t>
  </si>
  <si>
    <t>1114/20</t>
  </si>
  <si>
    <t>AQUISIÇÃO DE PORTAS RETRATOS</t>
  </si>
  <si>
    <t>DISPENSA DE LICITAÇÃO</t>
  </si>
  <si>
    <t>JOSÉ AYRON 11.226-7</t>
  </si>
  <si>
    <t>02/2021</t>
  </si>
  <si>
    <t>212/20</t>
  </si>
  <si>
    <t>SERVIÇO DE DEDETIZAÇÃO PREDIAL</t>
  </si>
  <si>
    <t>PREGÃO ELETRÔNICO Nº 010.2020.CPL.PE.0003.IPEM-PE</t>
  </si>
  <si>
    <t>03/2021</t>
  </si>
  <si>
    <t>261/21</t>
  </si>
  <si>
    <t>PRESTAÇÃO DE SERVIÇOS CONTINUADOS DE APOIO ÀS ATIVIDADES ADMINISTRATIVAS DE APOIO ADMINISTRATIVO, ASSISTENTE TÉCNICO ADMINISTRATIVO NÍVEIS I, II, III E IV</t>
  </si>
  <si>
    <t>05/2021</t>
  </si>
  <si>
    <t>346/21</t>
  </si>
  <si>
    <t>PRESTAÇÃO DO SERVIÇO DE GERENCIAMENTO DA EXECUÇÃO DE MANUTENÇÃO PREVENTIVA E CORRETIVA DE VEÍCULOS</t>
  </si>
  <si>
    <t>LEONARDO GUNDES                               MAT. 1.139-8</t>
  </si>
  <si>
    <t>265/21</t>
  </si>
  <si>
    <t>AQUISIÇÃO DE BOTIJÕES DE ÁGUA MINERAL</t>
  </si>
  <si>
    <t>LAUDENICE AMÂNCIO MAT. 11.217-8</t>
  </si>
  <si>
    <t>845/20</t>
  </si>
  <si>
    <t>AQUISIÇÃO DE AR SINTÉTICO SUPER SECO COMPRIMIDO EM ALTA PRESSÃO EM CILINDRO APROPRIADO</t>
  </si>
  <si>
    <t>JÉSSICA BENEVIDES MAT. 11.144-9</t>
  </si>
  <si>
    <t>366/21</t>
  </si>
  <si>
    <t>AQUISIÇÃO DE MATERIAL DE LIMPEZA</t>
  </si>
  <si>
    <t>CONTRATOS CONTÍNUOS</t>
  </si>
  <si>
    <t>Nº PROC.</t>
  </si>
  <si>
    <t>FORNECEDOR</t>
  </si>
  <si>
    <t>CNPJ/CPF</t>
  </si>
  <si>
    <t>SERVIÇO/MATERIAL</t>
  </si>
  <si>
    <t>LICITAÇÃO</t>
  </si>
  <si>
    <t>CONTRATO</t>
  </si>
  <si>
    <t>ADITIVO</t>
  </si>
  <si>
    <t>VIGÊNCIA DO CONTRATO</t>
  </si>
  <si>
    <t>VALOR ANUAL R$</t>
  </si>
  <si>
    <t>CELEBRAÇÃO</t>
  </si>
  <si>
    <t>PUBLICAÇÃO</t>
  </si>
  <si>
    <t>TÉRMINO</t>
  </si>
  <si>
    <t>-</t>
  </si>
  <si>
    <t>FERNANDO ROCHA MAT. 11.181-3</t>
  </si>
  <si>
    <t>326/17</t>
  </si>
  <si>
    <t>AGUIAR AUDITORIA E CONSULTORIA EIRELI ME / ELENCHOY CONSULTORIA E AUDITORIA EIRELI</t>
  </si>
  <si>
    <t>23.474.574/0001-05</t>
  </si>
  <si>
    <t>CONTRATAÇÃO DE PESSOA JURÍDICA PARA A PRESTAÇÃO DE SERVIÇOS TÉCNICOS ESPECIALIZADOS EM GESTÃO ORÇSMENTÁRIA/CONTÁBIL E FINANCEIRA</t>
  </si>
  <si>
    <t>PREGÃO PRESENCIAL Nº 002/2016 - ADESÃO A ARP Nº 017/2016-DPPE, PROCESSO LICITATÓRIO Nº 084/2016</t>
  </si>
  <si>
    <t>04/2017</t>
  </si>
  <si>
    <t>1º</t>
  </si>
  <si>
    <t>PRORROGAÇÃO DO PRAZO DE VIGÊNCIA</t>
  </si>
  <si>
    <t>2º</t>
  </si>
  <si>
    <t>3º</t>
  </si>
  <si>
    <t>4º</t>
  </si>
  <si>
    <t>642/17</t>
  </si>
  <si>
    <t>ALFORGE SEGURANÇA PATRIMONIAL</t>
  </si>
  <si>
    <t>13.343.833/0001-05</t>
  </si>
  <si>
    <t>SERVIÇO DE VIGILANCIA PATRIMONIAL ARMADA</t>
  </si>
  <si>
    <t>PREGÃO ELETRÔNICO Nº 237/2014 - ARP Nº 022/2016 - SAD</t>
  </si>
  <si>
    <t>10/2017</t>
  </si>
  <si>
    <t>JORGE NETO MAT. 11.184-8</t>
  </si>
  <si>
    <t>JORGE MARTINS MAT 11.184-8 / ÂNGELO LABANCA MAT. 11.229-1</t>
  </si>
  <si>
    <t>REAJUSTE</t>
  </si>
  <si>
    <t>ÂNGELO LABANCA MAT. 11.229-1</t>
  </si>
  <si>
    <t>LUIS ALVES DE L. FILHO MAT. 11.235-6 / JOSÉ MONSUETO CRUZ                                   MATRÍCULA Nº 11.248-8</t>
  </si>
  <si>
    <t>65/20</t>
  </si>
  <si>
    <t>ATLÂNTICO TRANSPORTES LTDA</t>
  </si>
  <si>
    <t>08.380.889/0001-91</t>
  </si>
  <si>
    <t>FORNECIMENTO DE VALES TRANSPORTES PARA OS SERVIDORES LOTADOS EM PETROLINA</t>
  </si>
  <si>
    <t>INEXIGIBILIDADE Nº 02/2020</t>
  </si>
  <si>
    <t>09/2020</t>
  </si>
  <si>
    <t>DANIEL BOTELHO MAT. 11.153-8</t>
  </si>
  <si>
    <t>900/18</t>
  </si>
  <si>
    <t>BANCO DO BRASIL</t>
  </si>
  <si>
    <t>00.000.000/4195-59</t>
  </si>
  <si>
    <t>PRESTAÇÃO DE SERVIÇOS BANCÁRIOS</t>
  </si>
  <si>
    <t>DISPENSA DE LICITAÇÃO Nº 900/18</t>
  </si>
  <si>
    <t>51/2018</t>
  </si>
  <si>
    <t>1140/20</t>
  </si>
  <si>
    <t>AGUARDANDO CONTRATO</t>
  </si>
  <si>
    <t>1086/17</t>
  </si>
  <si>
    <t>CEPE - COMPANHIA EDITORA DE PERNAMBUCO</t>
  </si>
  <si>
    <t>10.921.252/0001-07</t>
  </si>
  <si>
    <t>PRESTAÇÃO DO SERVIÇO DE PUBLICAÇÃO DE EDITAIS, AVISOS, EXTRATOS DE CONTRATOS E PORTARIAS NO DIÁRIO OFICIAL DO ESTADO DE PERNAMBUCO</t>
  </si>
  <si>
    <t>DISPENSA Nº 1086/17</t>
  </si>
  <si>
    <t>01/2018</t>
  </si>
  <si>
    <t>JOSÉ ELTON MAT. 11.216-0</t>
  </si>
  <si>
    <t>PRORROGAÇÃO DO PRAZO DE VIGÊNCIA E REAJUSTE</t>
  </si>
  <si>
    <t>JOSÉ ELTON MAT. 11.216-0 / LEONARDO DA FRANÇA SILVA MAT. 11.232-1</t>
  </si>
  <si>
    <t>LEONARDO DA FRANÇA SILVA MAT. 11.232-1 / DÉBORA MENESES MAT. 11.251-8</t>
  </si>
  <si>
    <t>CS BRASIL TRANSPORTES DE PASSAGEIROS E SERVIÇOS AMBIENTAIS LTDA</t>
  </si>
  <si>
    <t>10.965.693/0001-00</t>
  </si>
  <si>
    <t>338/18</t>
  </si>
  <si>
    <t>LOCAÇÃO DE 33 VEÍCULOS, TIPO SEDAN, CLASSIFICAÇÃO VR-3</t>
  </si>
  <si>
    <t>PREGÃO ELETRÔNICO Nº 92/2017, ADESÃO ARP Nº 024/2017-SAD</t>
  </si>
  <si>
    <t>21/2018</t>
  </si>
  <si>
    <t>LEONARDO GUNDES MAT. 1.139-8</t>
  </si>
  <si>
    <t>PRORROGAÇÃO DO PRAZO DE VIGÊNCIA, SUPRESSÃO E ACRÉSCIMO</t>
  </si>
  <si>
    <t>SUPRESSÃO DE 8 VEÍCULOS</t>
  </si>
  <si>
    <t>SUPRESSÃO DE 6 VEÍCULOS</t>
  </si>
  <si>
    <t>5º</t>
  </si>
  <si>
    <t>102/19</t>
  </si>
  <si>
    <t>E.B.C.T - EMPRESA BRASILEIRA DE CORREIOS E TELEGRAFOS</t>
  </si>
  <si>
    <t>34.028.316/0021-57</t>
  </si>
  <si>
    <t>SERVIÇO DE CORRESPONDÊNCIA DO TIPO CARTAS COMERCIAIS</t>
  </si>
  <si>
    <t>INEXIGIBILIDADE Nº 01/2019</t>
  </si>
  <si>
    <t>03/2019</t>
  </si>
  <si>
    <t>LUIZ EDUARDO MAT. 11.121-0</t>
  </si>
  <si>
    <t>APOSTILAMENTO</t>
  </si>
  <si>
    <t>31/20</t>
  </si>
  <si>
    <t>E.B.C.T- EMPRESA BRASILEIRA DE CORREIOS E TELEGRAFOS</t>
  </si>
  <si>
    <t>SERVIÇO DE CORRESPONDÊNCIA DO TIPO MALOTE</t>
  </si>
  <si>
    <t>INEXIGIBILIDADE Nº 01/2020</t>
  </si>
  <si>
    <t>02/2020</t>
  </si>
  <si>
    <t>819/20</t>
  </si>
  <si>
    <t>E&amp;M COMERCIO DE MATERIAIS DE CONSTRUCAO EIRELI 24.708.262/0001-73</t>
  </si>
  <si>
    <t>PREGÃO ELETRÔNICO Nº 04/2019, ARP 01/2020-JUCEPE</t>
  </si>
  <si>
    <t>12/2020</t>
  </si>
  <si>
    <t>929/19</t>
  </si>
  <si>
    <t>EVERALDO MONTEIRO DOS SANTOS</t>
  </si>
  <si>
    <t>105.457.514-20</t>
  </si>
  <si>
    <t>LOCAÇÃO DE IMÓVEL - REGIONAL CARUARU</t>
  </si>
  <si>
    <t>DISPENSA Nº 01/2020</t>
  </si>
  <si>
    <t>01/2020</t>
  </si>
  <si>
    <t>GUILHERME JOSÉ DO NASCIMENTO TEIXEIRA</t>
  </si>
  <si>
    <t>22.953.466/0001-44</t>
  </si>
  <si>
    <t>DISPENSA Nº 01/2021</t>
  </si>
  <si>
    <t>236/20</t>
  </si>
  <si>
    <t>INDUSTRIA E COMERCIO DE CONFECCOES JHS - EIRELI ME</t>
  </si>
  <si>
    <t xml:space="preserve">04.402.037/0001-05 </t>
  </si>
  <si>
    <t>AQUISIÇÃO DE 4.000 MÁSCARAS FACIAIS DE PROTEÇÃO LAVÁVEIS</t>
  </si>
  <si>
    <t>DISPENSA Nº 03/2020</t>
  </si>
  <si>
    <t>05/2020</t>
  </si>
  <si>
    <t>ANA KARLA MAT. 1.160-6</t>
  </si>
  <si>
    <t>LENEY PEDROSA DE BRITO</t>
  </si>
  <si>
    <t>10.671.299/0001-60</t>
  </si>
  <si>
    <t>DISPENSA DE LICITAÇÃO Nº 03/2021</t>
  </si>
  <si>
    <t>07/2021</t>
  </si>
  <si>
    <t>844/18</t>
  </si>
  <si>
    <t>MAQ-LAREM MÁQUINAS MÓVEIS E EQUIPAMENTOS LTDA</t>
  </si>
  <si>
    <t>40.938.508/0001-50</t>
  </si>
  <si>
    <t>LOCAÇÃO DE IMPRESSORAS E MULTIFUNCIONAIS COM FORNECIMENTO DE INSUMOS, EXCETO PAPEL</t>
  </si>
  <si>
    <t>PREGÃO ELETRÔNICO Nº 003/2018-RP-SEARH-RH, ARP 013/2018-CRP/SEARH-RN</t>
  </si>
  <si>
    <t>01/2019</t>
  </si>
  <si>
    <t>DÓRIS MELO MAT. 156-2</t>
  </si>
  <si>
    <t>PRORROGAÇÃO DO PRAZO DE VIGÊNCIA E SUPRESSÃO</t>
  </si>
  <si>
    <t>MARANATA PRESTADORA DE SERVIÇOS E CONSTRUÇÕES LTDA</t>
  </si>
  <si>
    <t>03.325.436/0001-49</t>
  </si>
  <si>
    <t>542/20</t>
  </si>
  <si>
    <t>MAXIFROTA SERVICOS DE MANUTENCAO DE FROTA LTDA</t>
  </si>
  <si>
    <t>27.284.516/0001-61</t>
  </si>
  <si>
    <t>SERVIÇO DE GERENCIAMENTO DO ABASTECIMENTO DE COMBUSTÍVEL VIA CARTÕES MAGNÉTICOS</t>
  </si>
  <si>
    <t>TERMO DE ADESÃO Nº 003.2020.083.IPEM.001, PREGÃO ELETRÔNICO Nº 0198.2019.CCPLE-XI.PE.0139.SAD</t>
  </si>
  <si>
    <t>07/2020</t>
  </si>
  <si>
    <t>ACRÉSCIMO</t>
  </si>
  <si>
    <t>DISPENSA DE LICITAÇÃO Nº 0018.2021.CCPLE-X.DL.0001.SAD (CONTRATO DE ADESÃO Nº 001.2021.IPEM.001 - EMERGENCIAL)</t>
  </si>
  <si>
    <t>06/2021</t>
  </si>
  <si>
    <t>616/20</t>
  </si>
  <si>
    <t>MONSARAS DISTRIBUIDORA E COMÉRCIO LTDA</t>
  </si>
  <si>
    <t>23.417.238/0001-12</t>
  </si>
  <si>
    <t>AQUISIÇÃO DE MATERIAL DE EXPEDIENTE DO TIPO RESMAS DE PAPEL A4</t>
  </si>
  <si>
    <t>PREGÃO ELETRÔNICO Nº 43/2020, ARP 020/2020-SAD</t>
  </si>
  <si>
    <t>11/2020</t>
  </si>
  <si>
    <t>RAKELLY BIANCHI MAT. 11.132-5</t>
  </si>
  <si>
    <t>215/20</t>
  </si>
  <si>
    <t>PROMAXIMU REFRIGERACAO E CLIMATIZACAO EIRELI</t>
  </si>
  <si>
    <t>33.930.128/0001-03</t>
  </si>
  <si>
    <t>MANUTENÇÃO PREVENTIVA E CORRETIVA DE CONDICIONADORES DE AR DA SEDE DO IPEM-PE E REGIONAL DE SUAPE</t>
  </si>
  <si>
    <t>PREGÃO ELETRÔNICO Nº 003/2020-IPEM-PE</t>
  </si>
  <si>
    <t>10/2020</t>
  </si>
  <si>
    <t>846/20</t>
  </si>
  <si>
    <t>REGISPEL INDUSTRIA E COMERCIO DE BOBINAS S.A</t>
  </si>
  <si>
    <t>46.120.820/0001-18</t>
  </si>
  <si>
    <t>AQUISIÇÃO DE BOBINAS TÉRMICAS</t>
  </si>
  <si>
    <t>DISPENSA Nº 05/2020 (COMPRA DIRETA 0009.2020.CCD.DL.0006.IPEM-PE)</t>
  </si>
  <si>
    <t>13/2020</t>
  </si>
  <si>
    <t>EDUARDA HELOÍSE MAT. 11.139-2</t>
  </si>
  <si>
    <t>R&amp;F DEDETIZAÇÃO AMBIENTAL EIRELI</t>
  </si>
  <si>
    <t>17.685.659/0001-21</t>
  </si>
  <si>
    <t>380/20</t>
  </si>
  <si>
    <t>SECRETARIA DE JUSTIÇA E DIREITOS
HUMANOS - SJDH (PATRONATO)</t>
  </si>
  <si>
    <t>21.798.620/0001-98</t>
  </si>
  <si>
    <t>CONTRATAÇÃO DE REEDUCANDOS DO SISTEMA PENITENCIÁRIO NO REGIME ABERTO</t>
  </si>
  <si>
    <t>CONVÊNIO DE COOPERAÇÃO TÉCNICA</t>
  </si>
  <si>
    <t>Portaria SJDH Nº 55/2020</t>
  </si>
  <si>
    <t>LUIS ALVES DE L. FILHO MAT. 11.235-6 / DÉBORA MENESES MAT. 11.251-8</t>
  </si>
  <si>
    <t>304/20</t>
  </si>
  <si>
    <t>SEMF SERVICOS METROLOGICOS LTDA - EPP</t>
  </si>
  <si>
    <t>12.875.597/0001-05</t>
  </si>
  <si>
    <t>SERVIÇO DE PINTURA NOS PADRÕES DE MASSA DA ÁREA TÉCNICA DO IPEM-PE</t>
  </si>
  <si>
    <t>DISPENSA Nº 04/2020 (0005.2020.CCD.DL.0003.IPEM-PE)</t>
  </si>
  <si>
    <t>06/2020</t>
  </si>
  <si>
    <t>535/19</t>
  </si>
  <si>
    <t>SETRANS</t>
  </si>
  <si>
    <t>09.759.606/0001-80</t>
  </si>
  <si>
    <t>VALE TRANSPORTE - RECIFE</t>
  </si>
  <si>
    <t>INEXIGIBILIDADE, PROCESSO Nº 302/2018, ARP 006/2019-SAD</t>
  </si>
  <si>
    <t>16/2019</t>
  </si>
  <si>
    <t>100/18</t>
  </si>
  <si>
    <t>SUPER ESTÁGIOS LTDA-EPP</t>
  </si>
  <si>
    <t>11.320.576/0001-52</t>
  </si>
  <si>
    <t>CONTRATAÇÃO DE AGENTE DE INTEGRAÇÃO, PARA PRESTAÇÃO DE SERVIÇOS DE OPERACIONALIZAÇÃO DO PROGRAMA BOLSA-ESTÁGIO, INCLUINDO O AUXÍLIO BOLSA ESTÁGIO E O AUXÍLIO TRANSPORTE</t>
  </si>
  <si>
    <t>PREGÃO ELETRÔNICO Nº 001/2018-IPEM</t>
  </si>
  <si>
    <t>15/2018</t>
  </si>
  <si>
    <t>CARLOS RENAN MAT. 105-8 / DANIEL BOTELHO MAT. 11.153-8</t>
  </si>
  <si>
    <t>115/19</t>
  </si>
  <si>
    <t xml:space="preserve">TELEFÔNICA BRASIL S.A. </t>
  </si>
  <si>
    <t>02.558.157/0001-62</t>
  </si>
  <si>
    <t>SERVIÇO DE ACESSO E UTILIZAÇÃO DO TIPO ACESSO MÓVEL A INTERNET 4G,TRANSMISSÃO VIA MODEM</t>
  </si>
  <si>
    <t>DISPENSA Nº 04/2019 COMPRA DIRETA Nº 12/2019-IPEM/PE</t>
  </si>
  <si>
    <t>14/2019</t>
  </si>
  <si>
    <t>AGUARDANDO ADITIVO</t>
  </si>
  <si>
    <t>09.281.162/0001-10</t>
  </si>
  <si>
    <t>TOPPUS SERVICOS TERCEIRIZADOS EIRELI</t>
  </si>
  <si>
    <t>DISPENSA DE LICITAÇÃO Nº 02/2021 (EMERGENCIAL)</t>
  </si>
  <si>
    <t>639/18</t>
  </si>
  <si>
    <t>VISION NET LTDA - EPP</t>
  </si>
  <si>
    <t>13.134.811/0001-27</t>
  </si>
  <si>
    <t>SERVIÇO DE MONITORAMENTO E RASTREAMENTO DA FROTA DE VEÍCULOS DO IPEM VIA SATÉLITE, ATRAVÉS DE GPS</t>
  </si>
  <si>
    <t>PREGÃO ELETRÔNICO Nº 77/2017, ADESÃO A ARP Nº 52/2017-TJSE</t>
  </si>
  <si>
    <t>30/2018</t>
  </si>
  <si>
    <t>28/08/2018</t>
  </si>
  <si>
    <t>22/08/2019</t>
  </si>
  <si>
    <t>23/08/2019</t>
  </si>
  <si>
    <t>13/09/2019</t>
  </si>
  <si>
    <t>23/08/2020</t>
  </si>
  <si>
    <t>03/09/2020</t>
  </si>
  <si>
    <t>23/08/2021</t>
  </si>
  <si>
    <t>WHITE MARTINS GASES INDUSTRIAIS DO NORDESTE LTDA</t>
  </si>
  <si>
    <t>24.380.578/0020-41</t>
  </si>
  <si>
    <t>08/2021</t>
  </si>
  <si>
    <t>PREGÃO ELETRÔNICO Nº 023/2020, ARP 005/2021 DEFN-PE (FERNANDO DE NORONHA)</t>
  </si>
  <si>
    <t>MIL COMERCIO DE MATERIAIS DE CONSTRUCAO EIRELI</t>
  </si>
  <si>
    <t>VALDOMIR HENRIQUE PAES BARRETTO ME</t>
  </si>
  <si>
    <t>34.351.431/0001-14</t>
  </si>
  <si>
    <t>09/2021</t>
  </si>
  <si>
    <t>02.782.453/0001-42</t>
  </si>
  <si>
    <t>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</si>
</sst>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;\-&quot;R$&quot;\ #,##0.00"/>
    <numFmt numFmtId="165" formatCode="&quot;R$&quot;\ #,##0.00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4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/>
    <xf numFmtId="166" fontId="6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6" fillId="2" borderId="5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3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1"/>
  <sheetViews>
    <sheetView tabSelected="1" zoomScaleNormal="100" workbookViewId="0">
      <selection activeCell="F6" sqref="F6:F10"/>
    </sheetView>
  </sheetViews>
  <sheetFormatPr defaultRowHeight="12.75" x14ac:dyDescent="0.25"/>
  <cols>
    <col min="1" max="1" width="2" style="1" customWidth="1"/>
    <col min="2" max="2" width="9.42578125" style="1" bestFit="1" customWidth="1"/>
    <col min="3" max="3" width="23.5703125" style="1" customWidth="1"/>
    <col min="4" max="4" width="17.5703125" style="1" bestFit="1" customWidth="1"/>
    <col min="5" max="5" width="32" style="1" customWidth="1"/>
    <col min="6" max="6" width="25" style="1" customWidth="1"/>
    <col min="7" max="7" width="11.85546875" style="80" bestFit="1" customWidth="1"/>
    <col min="8" max="8" width="6.28515625" style="1" customWidth="1"/>
    <col min="9" max="9" width="20" style="1" bestFit="1" customWidth="1"/>
    <col min="10" max="10" width="13.85546875" style="80" bestFit="1" customWidth="1"/>
    <col min="11" max="11" width="13.42578125" style="80" bestFit="1" customWidth="1"/>
    <col min="12" max="12" width="12.85546875" style="80" bestFit="1" customWidth="1"/>
    <col min="13" max="13" width="15.42578125" style="61" bestFit="1" customWidth="1"/>
    <col min="14" max="14" width="16.28515625" style="1" customWidth="1"/>
    <col min="15" max="15" width="13.140625" style="1" bestFit="1" customWidth="1"/>
    <col min="16" max="16384" width="9.140625" style="1"/>
  </cols>
  <sheetData>
    <row r="1" spans="2:14" ht="15" customHeight="1" x14ac:dyDescent="0.25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2:14" ht="15" customHeight="1" x14ac:dyDescent="0.25">
      <c r="B2" s="117" t="s">
        <v>30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2:14" ht="15" customHeight="1" thickBot="1" x14ac:dyDescent="0.3"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</row>
    <row r="4" spans="2:14" ht="12.75" customHeight="1" x14ac:dyDescent="0.25">
      <c r="B4" s="118" t="s">
        <v>31</v>
      </c>
      <c r="C4" s="120" t="s">
        <v>32</v>
      </c>
      <c r="D4" s="120" t="s">
        <v>33</v>
      </c>
      <c r="E4" s="120" t="s">
        <v>34</v>
      </c>
      <c r="F4" s="120" t="s">
        <v>35</v>
      </c>
      <c r="G4" s="123" t="s">
        <v>36</v>
      </c>
      <c r="H4" s="120" t="s">
        <v>37</v>
      </c>
      <c r="I4" s="124"/>
      <c r="J4" s="125" t="s">
        <v>38</v>
      </c>
      <c r="K4" s="125"/>
      <c r="L4" s="125"/>
      <c r="M4" s="113" t="s">
        <v>39</v>
      </c>
      <c r="N4" s="115" t="s">
        <v>1</v>
      </c>
    </row>
    <row r="5" spans="2:14" ht="13.5" thickBot="1" x14ac:dyDescent="0.3">
      <c r="B5" s="119"/>
      <c r="C5" s="121"/>
      <c r="D5" s="122"/>
      <c r="E5" s="121"/>
      <c r="F5" s="121"/>
      <c r="G5" s="121"/>
      <c r="H5" s="121"/>
      <c r="I5" s="121"/>
      <c r="J5" s="4" t="s">
        <v>40</v>
      </c>
      <c r="K5" s="4" t="s">
        <v>41</v>
      </c>
      <c r="L5" s="4" t="s">
        <v>42</v>
      </c>
      <c r="M5" s="114"/>
      <c r="N5" s="116"/>
    </row>
    <row r="6" spans="2:14" x14ac:dyDescent="0.25">
      <c r="B6" s="82" t="s">
        <v>45</v>
      </c>
      <c r="C6" s="92" t="s">
        <v>46</v>
      </c>
      <c r="D6" s="92" t="s">
        <v>47</v>
      </c>
      <c r="E6" s="92" t="s">
        <v>48</v>
      </c>
      <c r="F6" s="92" t="s">
        <v>49</v>
      </c>
      <c r="G6" s="103" t="s">
        <v>50</v>
      </c>
      <c r="H6" s="5" t="s">
        <v>43</v>
      </c>
      <c r="I6" s="6" t="s">
        <v>43</v>
      </c>
      <c r="J6" s="7">
        <v>42866</v>
      </c>
      <c r="K6" s="7">
        <v>42874</v>
      </c>
      <c r="L6" s="8">
        <v>43230</v>
      </c>
      <c r="M6" s="9">
        <v>419760</v>
      </c>
      <c r="N6" s="105" t="s">
        <v>44</v>
      </c>
    </row>
    <row r="7" spans="2:14" ht="25.5" x14ac:dyDescent="0.25">
      <c r="B7" s="83"/>
      <c r="C7" s="93"/>
      <c r="D7" s="93"/>
      <c r="E7" s="93"/>
      <c r="F7" s="93"/>
      <c r="G7" s="112"/>
      <c r="H7" s="10" t="s">
        <v>51</v>
      </c>
      <c r="I7" s="11" t="s">
        <v>52</v>
      </c>
      <c r="J7" s="12">
        <v>43231</v>
      </c>
      <c r="K7" s="12">
        <v>43265</v>
      </c>
      <c r="L7" s="12">
        <v>43595</v>
      </c>
      <c r="M7" s="13">
        <f>12*34980</f>
        <v>419760</v>
      </c>
      <c r="N7" s="106"/>
    </row>
    <row r="8" spans="2:14" ht="25.5" x14ac:dyDescent="0.25">
      <c r="B8" s="83"/>
      <c r="C8" s="93"/>
      <c r="D8" s="93"/>
      <c r="E8" s="93"/>
      <c r="F8" s="93"/>
      <c r="G8" s="112"/>
      <c r="H8" s="14" t="s">
        <v>53</v>
      </c>
      <c r="I8" s="15" t="s">
        <v>52</v>
      </c>
      <c r="J8" s="16">
        <v>43596</v>
      </c>
      <c r="K8" s="12">
        <v>43652</v>
      </c>
      <c r="L8" s="12">
        <v>43961</v>
      </c>
      <c r="M8" s="13">
        <f>12*34980</f>
        <v>419760</v>
      </c>
      <c r="N8" s="106"/>
    </row>
    <row r="9" spans="2:14" ht="25.5" x14ac:dyDescent="0.25">
      <c r="B9" s="83"/>
      <c r="C9" s="93"/>
      <c r="D9" s="93"/>
      <c r="E9" s="93"/>
      <c r="F9" s="93"/>
      <c r="G9" s="112"/>
      <c r="H9" s="14" t="s">
        <v>54</v>
      </c>
      <c r="I9" s="15" t="s">
        <v>52</v>
      </c>
      <c r="J9" s="16">
        <v>43962</v>
      </c>
      <c r="K9" s="12">
        <v>44002</v>
      </c>
      <c r="L9" s="12">
        <v>44326</v>
      </c>
      <c r="M9" s="13">
        <f>12*34980</f>
        <v>419760</v>
      </c>
      <c r="N9" s="106"/>
    </row>
    <row r="10" spans="2:14" ht="25.5" x14ac:dyDescent="0.25">
      <c r="B10" s="84"/>
      <c r="C10" s="94"/>
      <c r="D10" s="94"/>
      <c r="E10" s="94"/>
      <c r="F10" s="94"/>
      <c r="G10" s="104"/>
      <c r="H10" s="17" t="s">
        <v>55</v>
      </c>
      <c r="I10" s="17" t="s">
        <v>52</v>
      </c>
      <c r="J10" s="18">
        <v>44327</v>
      </c>
      <c r="K10" s="19">
        <v>44377</v>
      </c>
      <c r="L10" s="19">
        <v>44510</v>
      </c>
      <c r="M10" s="20">
        <f>6*34980</f>
        <v>209880</v>
      </c>
      <c r="N10" s="107"/>
    </row>
    <row r="11" spans="2:14" ht="38.25" customHeight="1" x14ac:dyDescent="0.25">
      <c r="B11" s="97" t="s">
        <v>56</v>
      </c>
      <c r="C11" s="108" t="s">
        <v>57</v>
      </c>
      <c r="D11" s="108" t="s">
        <v>58</v>
      </c>
      <c r="E11" s="108" t="s">
        <v>59</v>
      </c>
      <c r="F11" s="108" t="s">
        <v>60</v>
      </c>
      <c r="G11" s="103" t="s">
        <v>61</v>
      </c>
      <c r="H11" s="5" t="s">
        <v>43</v>
      </c>
      <c r="I11" s="6" t="s">
        <v>43</v>
      </c>
      <c r="J11" s="7">
        <v>43040</v>
      </c>
      <c r="K11" s="7">
        <v>43046</v>
      </c>
      <c r="L11" s="8">
        <v>43404</v>
      </c>
      <c r="M11" s="9">
        <v>356472</v>
      </c>
      <c r="N11" s="21" t="s">
        <v>62</v>
      </c>
    </row>
    <row r="12" spans="2:14" ht="63.75" x14ac:dyDescent="0.25">
      <c r="B12" s="101"/>
      <c r="C12" s="109"/>
      <c r="D12" s="109"/>
      <c r="E12" s="109"/>
      <c r="F12" s="109"/>
      <c r="G12" s="112"/>
      <c r="H12" s="10" t="s">
        <v>51</v>
      </c>
      <c r="I12" s="11" t="s">
        <v>52</v>
      </c>
      <c r="J12" s="12">
        <v>43406</v>
      </c>
      <c r="K12" s="12">
        <v>43462</v>
      </c>
      <c r="L12" s="12">
        <v>43770</v>
      </c>
      <c r="M12" s="13">
        <v>356472</v>
      </c>
      <c r="N12" s="22" t="s">
        <v>63</v>
      </c>
    </row>
    <row r="13" spans="2:14" ht="15" customHeight="1" x14ac:dyDescent="0.25">
      <c r="B13" s="101"/>
      <c r="C13" s="109"/>
      <c r="D13" s="109"/>
      <c r="E13" s="109"/>
      <c r="F13" s="109"/>
      <c r="G13" s="112"/>
      <c r="H13" s="10" t="s">
        <v>53</v>
      </c>
      <c r="I13" s="15" t="s">
        <v>64</v>
      </c>
      <c r="J13" s="16">
        <v>43770</v>
      </c>
      <c r="K13" s="12">
        <v>43796</v>
      </c>
      <c r="L13" s="12">
        <v>43770</v>
      </c>
      <c r="M13" s="13">
        <v>22108</v>
      </c>
      <c r="N13" s="89" t="s">
        <v>65</v>
      </c>
    </row>
    <row r="14" spans="2:14" ht="25.5" x14ac:dyDescent="0.25">
      <c r="B14" s="101"/>
      <c r="C14" s="109"/>
      <c r="D14" s="109"/>
      <c r="E14" s="109"/>
      <c r="F14" s="109"/>
      <c r="G14" s="112"/>
      <c r="H14" s="15" t="s">
        <v>54</v>
      </c>
      <c r="I14" s="15" t="s">
        <v>52</v>
      </c>
      <c r="J14" s="16">
        <v>43770</v>
      </c>
      <c r="K14" s="12">
        <v>43796</v>
      </c>
      <c r="L14" s="12">
        <v>44137</v>
      </c>
      <c r="M14" s="23">
        <f>12*32170.38</f>
        <v>386044.56</v>
      </c>
      <c r="N14" s="89"/>
    </row>
    <row r="15" spans="2:14" ht="89.25" x14ac:dyDescent="0.25">
      <c r="B15" s="98"/>
      <c r="C15" s="110"/>
      <c r="D15" s="110"/>
      <c r="E15" s="110"/>
      <c r="F15" s="110"/>
      <c r="G15" s="104"/>
      <c r="H15" s="10" t="s">
        <v>55</v>
      </c>
      <c r="I15" s="11" t="s">
        <v>52</v>
      </c>
      <c r="J15" s="16">
        <v>44137</v>
      </c>
      <c r="K15" s="12">
        <v>44183</v>
      </c>
      <c r="L15" s="12">
        <v>44501</v>
      </c>
      <c r="M15" s="23">
        <f>12*32170.38</f>
        <v>386044.56</v>
      </c>
      <c r="N15" s="22" t="s">
        <v>66</v>
      </c>
    </row>
    <row r="16" spans="2:14" ht="51" x14ac:dyDescent="0.25">
      <c r="B16" s="24" t="s">
        <v>67</v>
      </c>
      <c r="C16" s="25" t="s">
        <v>68</v>
      </c>
      <c r="D16" s="25" t="s">
        <v>69</v>
      </c>
      <c r="E16" s="26" t="s">
        <v>70</v>
      </c>
      <c r="F16" s="26" t="s">
        <v>71</v>
      </c>
      <c r="G16" s="27" t="s">
        <v>72</v>
      </c>
      <c r="H16" s="28" t="s">
        <v>43</v>
      </c>
      <c r="I16" s="25" t="s">
        <v>43</v>
      </c>
      <c r="J16" s="7">
        <v>44124</v>
      </c>
      <c r="K16" s="7">
        <v>43858</v>
      </c>
      <c r="L16" s="8">
        <v>44488</v>
      </c>
      <c r="M16" s="29">
        <v>5639.04</v>
      </c>
      <c r="N16" s="30" t="s">
        <v>73</v>
      </c>
    </row>
    <row r="17" spans="2:14" ht="38.25" customHeight="1" x14ac:dyDescent="0.25">
      <c r="B17" s="97" t="s">
        <v>74</v>
      </c>
      <c r="C17" s="99" t="s">
        <v>75</v>
      </c>
      <c r="D17" s="99" t="s">
        <v>76</v>
      </c>
      <c r="E17" s="99" t="s">
        <v>77</v>
      </c>
      <c r="F17" s="99" t="s">
        <v>78</v>
      </c>
      <c r="G17" s="99" t="s">
        <v>79</v>
      </c>
      <c r="H17" s="5" t="s">
        <v>43</v>
      </c>
      <c r="I17" s="6" t="s">
        <v>43</v>
      </c>
      <c r="J17" s="31">
        <v>43432</v>
      </c>
      <c r="K17" s="7">
        <v>43462</v>
      </c>
      <c r="L17" s="8">
        <v>43796</v>
      </c>
      <c r="M17" s="32">
        <v>2000</v>
      </c>
      <c r="N17" s="105" t="s">
        <v>44</v>
      </c>
    </row>
    <row r="18" spans="2:14" ht="25.5" customHeight="1" x14ac:dyDescent="0.25">
      <c r="B18" s="101"/>
      <c r="C18" s="102"/>
      <c r="D18" s="102"/>
      <c r="E18" s="102"/>
      <c r="F18" s="102"/>
      <c r="G18" s="102"/>
      <c r="H18" s="14" t="s">
        <v>51</v>
      </c>
      <c r="I18" s="11" t="s">
        <v>52</v>
      </c>
      <c r="J18" s="33">
        <v>43797</v>
      </c>
      <c r="K18" s="16">
        <v>44135</v>
      </c>
      <c r="L18" s="12">
        <v>44162</v>
      </c>
      <c r="M18" s="34">
        <v>2000</v>
      </c>
      <c r="N18" s="106"/>
    </row>
    <row r="19" spans="2:14" ht="25.5" customHeight="1" x14ac:dyDescent="0.25">
      <c r="B19" s="98"/>
      <c r="C19" s="100"/>
      <c r="D19" s="100"/>
      <c r="E19" s="100"/>
      <c r="F19" s="100"/>
      <c r="G19" s="100"/>
      <c r="H19" s="35" t="s">
        <v>53</v>
      </c>
      <c r="I19" s="36" t="s">
        <v>52</v>
      </c>
      <c r="J19" s="37">
        <v>44163</v>
      </c>
      <c r="K19" s="18">
        <v>44329</v>
      </c>
      <c r="L19" s="19">
        <v>44527</v>
      </c>
      <c r="M19" s="38">
        <v>2000</v>
      </c>
      <c r="N19" s="107"/>
    </row>
    <row r="20" spans="2:14" ht="38.25" x14ac:dyDescent="0.25">
      <c r="B20" s="24" t="s">
        <v>80</v>
      </c>
      <c r="C20" s="25" t="s">
        <v>75</v>
      </c>
      <c r="D20" s="25" t="s">
        <v>76</v>
      </c>
      <c r="E20" s="26" t="s">
        <v>77</v>
      </c>
      <c r="F20" s="26"/>
      <c r="G20" s="27"/>
      <c r="H20" s="28"/>
      <c r="I20" s="25"/>
      <c r="J20" s="111" t="s">
        <v>81</v>
      </c>
      <c r="K20" s="111"/>
      <c r="L20" s="111"/>
      <c r="M20" s="29"/>
      <c r="N20" s="30" t="s">
        <v>44</v>
      </c>
    </row>
    <row r="21" spans="2:14" ht="36.75" customHeight="1" x14ac:dyDescent="0.25">
      <c r="B21" s="97" t="s">
        <v>82</v>
      </c>
      <c r="C21" s="108" t="s">
        <v>83</v>
      </c>
      <c r="D21" s="108" t="s">
        <v>84</v>
      </c>
      <c r="E21" s="108" t="s">
        <v>85</v>
      </c>
      <c r="F21" s="108" t="s">
        <v>86</v>
      </c>
      <c r="G21" s="108" t="s">
        <v>87</v>
      </c>
      <c r="H21" s="5" t="s">
        <v>43</v>
      </c>
      <c r="I21" s="6" t="s">
        <v>43</v>
      </c>
      <c r="J21" s="31">
        <v>43102</v>
      </c>
      <c r="K21" s="7">
        <v>43225</v>
      </c>
      <c r="L21" s="8">
        <v>43465</v>
      </c>
      <c r="M21" s="32">
        <v>80000</v>
      </c>
      <c r="N21" s="105" t="s">
        <v>88</v>
      </c>
    </row>
    <row r="22" spans="2:14" ht="36.75" customHeight="1" x14ac:dyDescent="0.25">
      <c r="B22" s="101"/>
      <c r="C22" s="109"/>
      <c r="D22" s="109"/>
      <c r="E22" s="109"/>
      <c r="F22" s="109"/>
      <c r="G22" s="109"/>
      <c r="H22" s="14" t="s">
        <v>51</v>
      </c>
      <c r="I22" s="15" t="s">
        <v>89</v>
      </c>
      <c r="J22" s="33">
        <v>43467</v>
      </c>
      <c r="K22" s="16">
        <v>43544</v>
      </c>
      <c r="L22" s="12">
        <v>43831</v>
      </c>
      <c r="M22" s="34">
        <v>83240</v>
      </c>
      <c r="N22" s="106"/>
    </row>
    <row r="23" spans="2:14" ht="63.75" x14ac:dyDescent="0.25">
      <c r="B23" s="101"/>
      <c r="C23" s="109"/>
      <c r="D23" s="109"/>
      <c r="E23" s="109"/>
      <c r="F23" s="109"/>
      <c r="G23" s="109"/>
      <c r="H23" s="14" t="s">
        <v>53</v>
      </c>
      <c r="I23" s="15" t="s">
        <v>52</v>
      </c>
      <c r="J23" s="33">
        <v>43832</v>
      </c>
      <c r="K23" s="16">
        <v>43883</v>
      </c>
      <c r="L23" s="12">
        <v>44200</v>
      </c>
      <c r="M23" s="34">
        <v>83240</v>
      </c>
      <c r="N23" s="39" t="s">
        <v>90</v>
      </c>
    </row>
    <row r="24" spans="2:14" ht="76.5" x14ac:dyDescent="0.25">
      <c r="B24" s="98"/>
      <c r="C24" s="110"/>
      <c r="D24" s="110"/>
      <c r="E24" s="110"/>
      <c r="F24" s="110"/>
      <c r="G24" s="110"/>
      <c r="H24" s="14" t="s">
        <v>54</v>
      </c>
      <c r="I24" s="15" t="s">
        <v>52</v>
      </c>
      <c r="J24" s="33">
        <v>44198</v>
      </c>
      <c r="K24" s="16">
        <v>44224</v>
      </c>
      <c r="L24" s="12">
        <v>44562</v>
      </c>
      <c r="M24" s="34">
        <v>83240</v>
      </c>
      <c r="N24" s="40" t="s">
        <v>91</v>
      </c>
    </row>
    <row r="25" spans="2:14" ht="27.75" customHeight="1" x14ac:dyDescent="0.25">
      <c r="B25" s="97" t="s">
        <v>94</v>
      </c>
      <c r="C25" s="108" t="s">
        <v>92</v>
      </c>
      <c r="D25" s="108" t="s">
        <v>93</v>
      </c>
      <c r="E25" s="108" t="s">
        <v>95</v>
      </c>
      <c r="F25" s="108" t="s">
        <v>96</v>
      </c>
      <c r="G25" s="108" t="s">
        <v>97</v>
      </c>
      <c r="H25" s="5" t="s">
        <v>43</v>
      </c>
      <c r="I25" s="6" t="s">
        <v>43</v>
      </c>
      <c r="J25" s="31">
        <v>43271</v>
      </c>
      <c r="K25" s="7">
        <v>43329</v>
      </c>
      <c r="L25" s="8">
        <v>43635</v>
      </c>
      <c r="M25" s="32">
        <v>556110.72</v>
      </c>
      <c r="N25" s="105" t="s">
        <v>98</v>
      </c>
    </row>
    <row r="26" spans="2:14" ht="27.75" customHeight="1" x14ac:dyDescent="0.25">
      <c r="B26" s="101"/>
      <c r="C26" s="109"/>
      <c r="D26" s="109"/>
      <c r="E26" s="109"/>
      <c r="F26" s="109"/>
      <c r="G26" s="109"/>
      <c r="H26" s="14" t="s">
        <v>51</v>
      </c>
      <c r="I26" s="15" t="s">
        <v>64</v>
      </c>
      <c r="J26" s="33">
        <v>43313</v>
      </c>
      <c r="K26" s="16">
        <v>43652</v>
      </c>
      <c r="L26" s="12">
        <v>43616</v>
      </c>
      <c r="M26" s="34">
        <v>16173.78</v>
      </c>
      <c r="N26" s="106"/>
    </row>
    <row r="27" spans="2:14" ht="54.75" customHeight="1" x14ac:dyDescent="0.25">
      <c r="B27" s="101"/>
      <c r="C27" s="109"/>
      <c r="D27" s="109"/>
      <c r="E27" s="109"/>
      <c r="F27" s="109"/>
      <c r="G27" s="109"/>
      <c r="H27" s="14" t="s">
        <v>53</v>
      </c>
      <c r="I27" s="15" t="s">
        <v>99</v>
      </c>
      <c r="J27" s="33">
        <v>43636</v>
      </c>
      <c r="K27" s="16">
        <v>43652</v>
      </c>
      <c r="L27" s="12">
        <v>44001</v>
      </c>
      <c r="M27" s="34">
        <f>12*42874</f>
        <v>514488</v>
      </c>
      <c r="N27" s="106"/>
    </row>
    <row r="28" spans="2:14" ht="27.75" customHeight="1" x14ac:dyDescent="0.25">
      <c r="B28" s="101"/>
      <c r="C28" s="109"/>
      <c r="D28" s="109"/>
      <c r="E28" s="109"/>
      <c r="F28" s="109"/>
      <c r="G28" s="109"/>
      <c r="H28" s="14" t="s">
        <v>54</v>
      </c>
      <c r="I28" s="15" t="s">
        <v>100</v>
      </c>
      <c r="J28" s="33">
        <v>43798</v>
      </c>
      <c r="K28" s="16">
        <v>43883</v>
      </c>
      <c r="L28" s="12">
        <v>44001</v>
      </c>
      <c r="M28" s="34">
        <f>-((1261*8)*6+6389.07)</f>
        <v>-66917.070000000007</v>
      </c>
      <c r="N28" s="106"/>
    </row>
    <row r="29" spans="2:14" ht="27.75" customHeight="1" x14ac:dyDescent="0.25">
      <c r="B29" s="101"/>
      <c r="C29" s="109"/>
      <c r="D29" s="109"/>
      <c r="E29" s="109"/>
      <c r="F29" s="109"/>
      <c r="G29" s="109"/>
      <c r="H29" s="42" t="s">
        <v>55</v>
      </c>
      <c r="I29" s="15" t="s">
        <v>101</v>
      </c>
      <c r="J29" s="33">
        <v>43928</v>
      </c>
      <c r="K29" s="16">
        <v>44019</v>
      </c>
      <c r="L29" s="12">
        <v>44001</v>
      </c>
      <c r="M29" s="34"/>
      <c r="N29" s="106"/>
    </row>
    <row r="30" spans="2:14" ht="25.5" x14ac:dyDescent="0.25">
      <c r="B30" s="98"/>
      <c r="C30" s="110"/>
      <c r="D30" s="110"/>
      <c r="E30" s="110"/>
      <c r="F30" s="110"/>
      <c r="G30" s="110"/>
      <c r="H30" s="42" t="s">
        <v>102</v>
      </c>
      <c r="I30" s="15" t="s">
        <v>52</v>
      </c>
      <c r="J30" s="33">
        <v>44001</v>
      </c>
      <c r="K30" s="16">
        <v>44040</v>
      </c>
      <c r="L30" s="12">
        <v>44368</v>
      </c>
      <c r="M30" s="34">
        <f>25220*12</f>
        <v>302640</v>
      </c>
      <c r="N30" s="107"/>
    </row>
    <row r="31" spans="2:14" x14ac:dyDescent="0.25">
      <c r="B31" s="97" t="s">
        <v>103</v>
      </c>
      <c r="C31" s="99" t="s">
        <v>104</v>
      </c>
      <c r="D31" s="99" t="s">
        <v>105</v>
      </c>
      <c r="E31" s="99" t="s">
        <v>106</v>
      </c>
      <c r="F31" s="99" t="s">
        <v>107</v>
      </c>
      <c r="G31" s="99" t="s">
        <v>108</v>
      </c>
      <c r="H31" s="5" t="s">
        <v>43</v>
      </c>
      <c r="I31" s="6" t="s">
        <v>43</v>
      </c>
      <c r="J31" s="7">
        <v>43507</v>
      </c>
      <c r="K31" s="7">
        <v>44077</v>
      </c>
      <c r="L31" s="8">
        <v>43871</v>
      </c>
      <c r="M31" s="32">
        <v>15000</v>
      </c>
      <c r="N31" s="88" t="s">
        <v>109</v>
      </c>
    </row>
    <row r="32" spans="2:14" x14ac:dyDescent="0.25">
      <c r="B32" s="101"/>
      <c r="C32" s="102"/>
      <c r="D32" s="102"/>
      <c r="E32" s="102"/>
      <c r="F32" s="102"/>
      <c r="G32" s="102"/>
      <c r="H32" s="14" t="s">
        <v>51</v>
      </c>
      <c r="I32" s="15" t="s">
        <v>110</v>
      </c>
      <c r="J32" s="16"/>
      <c r="K32" s="16"/>
      <c r="L32" s="12"/>
      <c r="M32" s="34">
        <f>(150000-15000)</f>
        <v>135000</v>
      </c>
      <c r="N32" s="89"/>
    </row>
    <row r="33" spans="2:14" ht="25.5" x14ac:dyDescent="0.25">
      <c r="B33" s="101"/>
      <c r="C33" s="102"/>
      <c r="D33" s="102"/>
      <c r="E33" s="102"/>
      <c r="F33" s="102"/>
      <c r="G33" s="102"/>
      <c r="H33" s="14" t="s">
        <v>53</v>
      </c>
      <c r="I33" s="15" t="s">
        <v>52</v>
      </c>
      <c r="J33" s="16">
        <v>43563</v>
      </c>
      <c r="K33" s="16">
        <v>43883</v>
      </c>
      <c r="L33" s="12">
        <v>43928</v>
      </c>
      <c r="M33" s="34">
        <v>300000</v>
      </c>
      <c r="N33" s="89"/>
    </row>
    <row r="34" spans="2:14" ht="25.5" x14ac:dyDescent="0.25">
      <c r="B34" s="101"/>
      <c r="C34" s="102"/>
      <c r="D34" s="102"/>
      <c r="E34" s="102"/>
      <c r="F34" s="102"/>
      <c r="G34" s="102"/>
      <c r="H34" s="14" t="s">
        <v>54</v>
      </c>
      <c r="I34" s="15" t="s">
        <v>52</v>
      </c>
      <c r="J34" s="16">
        <v>43936</v>
      </c>
      <c r="K34" s="16">
        <v>44098</v>
      </c>
      <c r="L34" s="12">
        <v>44301</v>
      </c>
      <c r="M34" s="34">
        <v>300000</v>
      </c>
      <c r="N34" s="89"/>
    </row>
    <row r="35" spans="2:14" ht="25.5" x14ac:dyDescent="0.25">
      <c r="B35" s="98"/>
      <c r="C35" s="100"/>
      <c r="D35" s="100"/>
      <c r="E35" s="100"/>
      <c r="F35" s="100"/>
      <c r="G35" s="100"/>
      <c r="H35" s="15" t="s">
        <v>55</v>
      </c>
      <c r="I35" s="17" t="s">
        <v>52</v>
      </c>
      <c r="J35" s="18">
        <v>44222</v>
      </c>
      <c r="K35" s="18">
        <v>44292</v>
      </c>
      <c r="L35" s="19">
        <v>44586</v>
      </c>
      <c r="M35" s="34">
        <v>300000</v>
      </c>
      <c r="N35" s="90"/>
    </row>
    <row r="36" spans="2:14" ht="51" customHeight="1" x14ac:dyDescent="0.25">
      <c r="B36" s="97" t="s">
        <v>111</v>
      </c>
      <c r="C36" s="99" t="s">
        <v>112</v>
      </c>
      <c r="D36" s="99" t="s">
        <v>105</v>
      </c>
      <c r="E36" s="99" t="s">
        <v>113</v>
      </c>
      <c r="F36" s="99" t="s">
        <v>114</v>
      </c>
      <c r="G36" s="103" t="s">
        <v>115</v>
      </c>
      <c r="H36" s="5" t="s">
        <v>43</v>
      </c>
      <c r="I36" s="6" t="s">
        <v>43</v>
      </c>
      <c r="J36" s="7">
        <v>43836</v>
      </c>
      <c r="K36" s="7">
        <v>43883</v>
      </c>
      <c r="L36" s="8">
        <v>44201</v>
      </c>
      <c r="M36" s="32">
        <v>480000</v>
      </c>
      <c r="N36" s="88" t="s">
        <v>109</v>
      </c>
    </row>
    <row r="37" spans="2:14" ht="25.5" x14ac:dyDescent="0.25">
      <c r="B37" s="98"/>
      <c r="C37" s="100"/>
      <c r="D37" s="100"/>
      <c r="E37" s="100"/>
      <c r="F37" s="100"/>
      <c r="G37" s="104"/>
      <c r="H37" s="14" t="s">
        <v>51</v>
      </c>
      <c r="I37" s="15" t="s">
        <v>52</v>
      </c>
      <c r="J37" s="18">
        <v>44222</v>
      </c>
      <c r="K37" s="18">
        <v>44292</v>
      </c>
      <c r="L37" s="19">
        <v>44586</v>
      </c>
      <c r="M37" s="34">
        <v>300000</v>
      </c>
      <c r="N37" s="90"/>
    </row>
    <row r="38" spans="2:14" ht="51" x14ac:dyDescent="0.25">
      <c r="B38" s="44" t="s">
        <v>116</v>
      </c>
      <c r="C38" s="6" t="s">
        <v>117</v>
      </c>
      <c r="D38" s="6"/>
      <c r="E38" s="45" t="s">
        <v>29</v>
      </c>
      <c r="F38" s="45" t="s">
        <v>118</v>
      </c>
      <c r="G38" s="46" t="s">
        <v>119</v>
      </c>
      <c r="H38" s="5" t="s">
        <v>43</v>
      </c>
      <c r="I38" s="6" t="s">
        <v>43</v>
      </c>
      <c r="J38" s="7">
        <v>44166</v>
      </c>
      <c r="K38" s="7">
        <v>44169</v>
      </c>
      <c r="L38" s="8">
        <v>44530</v>
      </c>
      <c r="M38" s="32">
        <v>5884.54</v>
      </c>
      <c r="N38" s="21" t="s">
        <v>24</v>
      </c>
    </row>
    <row r="39" spans="2:14" ht="38.25" customHeight="1" x14ac:dyDescent="0.25">
      <c r="B39" s="97" t="s">
        <v>120</v>
      </c>
      <c r="C39" s="99" t="s">
        <v>121</v>
      </c>
      <c r="D39" s="99" t="s">
        <v>122</v>
      </c>
      <c r="E39" s="99" t="s">
        <v>123</v>
      </c>
      <c r="F39" s="99" t="s">
        <v>124</v>
      </c>
      <c r="G39" s="103" t="s">
        <v>125</v>
      </c>
      <c r="H39" s="5" t="s">
        <v>43</v>
      </c>
      <c r="I39" s="6" t="s">
        <v>43</v>
      </c>
      <c r="J39" s="7">
        <v>43832</v>
      </c>
      <c r="K39" s="7">
        <v>43883</v>
      </c>
      <c r="L39" s="8">
        <v>44197</v>
      </c>
      <c r="M39" s="32">
        <v>12000</v>
      </c>
      <c r="N39" s="21" t="s">
        <v>65</v>
      </c>
    </row>
    <row r="40" spans="2:14" ht="89.25" x14ac:dyDescent="0.25">
      <c r="B40" s="98"/>
      <c r="C40" s="100"/>
      <c r="D40" s="100"/>
      <c r="E40" s="100"/>
      <c r="F40" s="100"/>
      <c r="G40" s="104"/>
      <c r="H40" s="35" t="s">
        <v>51</v>
      </c>
      <c r="I40" s="17" t="s">
        <v>52</v>
      </c>
      <c r="J40" s="16">
        <v>44198</v>
      </c>
      <c r="K40" s="16">
        <v>44224</v>
      </c>
      <c r="L40" s="12">
        <v>44562</v>
      </c>
      <c r="M40" s="34">
        <v>12000</v>
      </c>
      <c r="N40" s="47" t="s">
        <v>66</v>
      </c>
    </row>
    <row r="41" spans="2:14" ht="25.5" x14ac:dyDescent="0.25">
      <c r="B41" s="24" t="s">
        <v>7</v>
      </c>
      <c r="C41" s="25" t="s">
        <v>126</v>
      </c>
      <c r="D41" s="25" t="s">
        <v>127</v>
      </c>
      <c r="E41" s="26" t="s">
        <v>8</v>
      </c>
      <c r="F41" s="26" t="s">
        <v>128</v>
      </c>
      <c r="G41" s="27" t="s">
        <v>11</v>
      </c>
      <c r="H41" s="28" t="s">
        <v>43</v>
      </c>
      <c r="I41" s="25" t="s">
        <v>43</v>
      </c>
      <c r="J41" s="48">
        <v>44217</v>
      </c>
      <c r="K41" s="48">
        <v>44225</v>
      </c>
      <c r="L41" s="49">
        <v>44581</v>
      </c>
      <c r="M41" s="29">
        <v>5225</v>
      </c>
      <c r="N41" s="30" t="s">
        <v>10</v>
      </c>
    </row>
    <row r="42" spans="2:14" ht="38.25" x14ac:dyDescent="0.25">
      <c r="B42" s="44" t="s">
        <v>129</v>
      </c>
      <c r="C42" s="6" t="s">
        <v>130</v>
      </c>
      <c r="D42" s="6" t="s">
        <v>131</v>
      </c>
      <c r="E42" s="45" t="s">
        <v>132</v>
      </c>
      <c r="F42" s="45" t="s">
        <v>133</v>
      </c>
      <c r="G42" s="46" t="s">
        <v>134</v>
      </c>
      <c r="H42" s="5" t="s">
        <v>43</v>
      </c>
      <c r="I42" s="6" t="s">
        <v>43</v>
      </c>
      <c r="J42" s="7">
        <v>44000</v>
      </c>
      <c r="K42" s="7">
        <v>44019</v>
      </c>
      <c r="L42" s="8">
        <v>44364</v>
      </c>
      <c r="M42" s="32">
        <v>18000</v>
      </c>
      <c r="N42" s="21" t="s">
        <v>135</v>
      </c>
    </row>
    <row r="43" spans="2:14" ht="38.25" x14ac:dyDescent="0.25">
      <c r="B43" s="44" t="s">
        <v>22</v>
      </c>
      <c r="C43" s="6" t="s">
        <v>136</v>
      </c>
      <c r="D43" s="6" t="s">
        <v>137</v>
      </c>
      <c r="E43" s="45" t="s">
        <v>23</v>
      </c>
      <c r="F43" s="45" t="s">
        <v>138</v>
      </c>
      <c r="G43" s="46" t="s">
        <v>139</v>
      </c>
      <c r="H43" s="5" t="s">
        <v>43</v>
      </c>
      <c r="I43" s="6" t="s">
        <v>43</v>
      </c>
      <c r="J43" s="7">
        <v>44299</v>
      </c>
      <c r="K43" s="7">
        <v>44310</v>
      </c>
      <c r="L43" s="8">
        <v>44663</v>
      </c>
      <c r="M43" s="32">
        <v>5760</v>
      </c>
      <c r="N43" s="21" t="s">
        <v>24</v>
      </c>
    </row>
    <row r="44" spans="2:14" ht="12.75" customHeight="1" x14ac:dyDescent="0.25">
      <c r="B44" s="97" t="s">
        <v>140</v>
      </c>
      <c r="C44" s="99" t="s">
        <v>141</v>
      </c>
      <c r="D44" s="99" t="s">
        <v>142</v>
      </c>
      <c r="E44" s="99" t="s">
        <v>143</v>
      </c>
      <c r="F44" s="99" t="s">
        <v>144</v>
      </c>
      <c r="G44" s="99" t="s">
        <v>145</v>
      </c>
      <c r="H44" s="5" t="s">
        <v>43</v>
      </c>
      <c r="I44" s="6" t="s">
        <v>43</v>
      </c>
      <c r="J44" s="7">
        <v>43467</v>
      </c>
      <c r="K44" s="7">
        <v>43544</v>
      </c>
      <c r="L44" s="8">
        <v>43830</v>
      </c>
      <c r="M44" s="32">
        <f>12*4945.44</f>
        <v>59345.279999999999</v>
      </c>
      <c r="N44" s="88" t="s">
        <v>146</v>
      </c>
    </row>
    <row r="45" spans="2:14" ht="38.25" x14ac:dyDescent="0.25">
      <c r="B45" s="101"/>
      <c r="C45" s="102"/>
      <c r="D45" s="102"/>
      <c r="E45" s="102"/>
      <c r="F45" s="102"/>
      <c r="G45" s="102"/>
      <c r="H45" s="14" t="s">
        <v>51</v>
      </c>
      <c r="I45" s="15" t="s">
        <v>147</v>
      </c>
      <c r="J45" s="16">
        <v>43833</v>
      </c>
      <c r="K45" s="16">
        <v>43883</v>
      </c>
      <c r="L45" s="12">
        <v>44200</v>
      </c>
      <c r="M45" s="34">
        <f>3679.27*12</f>
        <v>44151.24</v>
      </c>
      <c r="N45" s="89"/>
    </row>
    <row r="46" spans="2:14" ht="25.5" x14ac:dyDescent="0.25">
      <c r="B46" s="98"/>
      <c r="C46" s="100"/>
      <c r="D46" s="100"/>
      <c r="E46" s="100"/>
      <c r="F46" s="100"/>
      <c r="G46" s="100"/>
      <c r="H46" s="14" t="s">
        <v>53</v>
      </c>
      <c r="I46" s="15" t="s">
        <v>52</v>
      </c>
      <c r="J46" s="18">
        <v>44200</v>
      </c>
      <c r="K46" s="18">
        <v>44224</v>
      </c>
      <c r="L46" s="19">
        <v>44565</v>
      </c>
      <c r="M46" s="38">
        <f>3679.27*12</f>
        <v>44151.24</v>
      </c>
      <c r="N46" s="90"/>
    </row>
    <row r="47" spans="2:14" ht="63.75" x14ac:dyDescent="0.25">
      <c r="B47" s="24" t="s">
        <v>2</v>
      </c>
      <c r="C47" s="25" t="s">
        <v>148</v>
      </c>
      <c r="D47" s="25" t="s">
        <v>149</v>
      </c>
      <c r="E47" s="26" t="s">
        <v>3</v>
      </c>
      <c r="F47" s="26" t="s">
        <v>4</v>
      </c>
      <c r="G47" s="27" t="s">
        <v>6</v>
      </c>
      <c r="H47" s="28" t="s">
        <v>43</v>
      </c>
      <c r="I47" s="25" t="s">
        <v>43</v>
      </c>
      <c r="J47" s="48">
        <v>44228</v>
      </c>
      <c r="K47" s="48">
        <v>44230</v>
      </c>
      <c r="L47" s="49">
        <v>44592</v>
      </c>
      <c r="M47" s="29">
        <f>((20*4113.59)+(100*70))*12</f>
        <v>1071261.6000000001</v>
      </c>
      <c r="N47" s="30" t="s">
        <v>5</v>
      </c>
    </row>
    <row r="48" spans="2:14" ht="38.25" customHeight="1" x14ac:dyDescent="0.25">
      <c r="B48" s="97" t="s">
        <v>150</v>
      </c>
      <c r="C48" s="99" t="s">
        <v>151</v>
      </c>
      <c r="D48" s="99" t="s">
        <v>152</v>
      </c>
      <c r="E48" s="99" t="s">
        <v>153</v>
      </c>
      <c r="F48" s="99" t="s">
        <v>154</v>
      </c>
      <c r="G48" s="99" t="s">
        <v>155</v>
      </c>
      <c r="H48" s="5" t="s">
        <v>43</v>
      </c>
      <c r="I48" s="6" t="s">
        <v>43</v>
      </c>
      <c r="J48" s="7">
        <v>44096</v>
      </c>
      <c r="K48" s="7">
        <v>44099</v>
      </c>
      <c r="L48" s="8">
        <v>44460</v>
      </c>
      <c r="M48" s="32">
        <v>185301.14</v>
      </c>
      <c r="N48" s="88" t="s">
        <v>21</v>
      </c>
    </row>
    <row r="49" spans="2:14" x14ac:dyDescent="0.25">
      <c r="B49" s="98"/>
      <c r="C49" s="100"/>
      <c r="D49" s="100"/>
      <c r="E49" s="100"/>
      <c r="F49" s="100"/>
      <c r="G49" s="100"/>
      <c r="H49" s="14" t="s">
        <v>51</v>
      </c>
      <c r="I49" s="15" t="s">
        <v>156</v>
      </c>
      <c r="J49" s="18">
        <v>44181</v>
      </c>
      <c r="K49" s="18" t="s">
        <v>43</v>
      </c>
      <c r="L49" s="19">
        <v>44460</v>
      </c>
      <c r="M49" s="38">
        <v>44698.87</v>
      </c>
      <c r="N49" s="90"/>
    </row>
    <row r="50" spans="2:14" ht="76.5" x14ac:dyDescent="0.25">
      <c r="B50" s="50" t="s">
        <v>19</v>
      </c>
      <c r="C50" s="17" t="s">
        <v>151</v>
      </c>
      <c r="D50" s="17" t="s">
        <v>152</v>
      </c>
      <c r="E50" s="26" t="s">
        <v>20</v>
      </c>
      <c r="F50" s="26" t="s">
        <v>157</v>
      </c>
      <c r="G50" s="27" t="s">
        <v>158</v>
      </c>
      <c r="H50" s="28" t="s">
        <v>43</v>
      </c>
      <c r="I50" s="25" t="s">
        <v>43</v>
      </c>
      <c r="J50" s="18">
        <v>44287</v>
      </c>
      <c r="K50" s="18">
        <v>44292</v>
      </c>
      <c r="L50" s="19">
        <v>44455</v>
      </c>
      <c r="M50" s="38">
        <v>37365.599999999999</v>
      </c>
      <c r="N50" s="30" t="s">
        <v>98</v>
      </c>
    </row>
    <row r="51" spans="2:14" ht="51" x14ac:dyDescent="0.25">
      <c r="B51" s="44" t="s">
        <v>28</v>
      </c>
      <c r="C51" s="6" t="s">
        <v>234</v>
      </c>
      <c r="D51" s="6" t="s">
        <v>236</v>
      </c>
      <c r="E51" s="45" t="s">
        <v>29</v>
      </c>
      <c r="F51" s="45" t="s">
        <v>233</v>
      </c>
      <c r="G51" s="46" t="s">
        <v>237</v>
      </c>
      <c r="H51" s="5" t="s">
        <v>43</v>
      </c>
      <c r="I51" s="6" t="s">
        <v>43</v>
      </c>
      <c r="J51" s="7">
        <v>44367</v>
      </c>
      <c r="K51" s="7">
        <v>44385</v>
      </c>
      <c r="L51" s="8">
        <v>44731</v>
      </c>
      <c r="M51" s="32">
        <v>11202.15</v>
      </c>
      <c r="N51" s="21"/>
    </row>
    <row r="52" spans="2:14" ht="38.25" x14ac:dyDescent="0.25">
      <c r="B52" s="24" t="s">
        <v>159</v>
      </c>
      <c r="C52" s="25" t="s">
        <v>160</v>
      </c>
      <c r="D52" s="25" t="s">
        <v>161</v>
      </c>
      <c r="E52" s="26" t="s">
        <v>162</v>
      </c>
      <c r="F52" s="26" t="s">
        <v>163</v>
      </c>
      <c r="G52" s="27" t="s">
        <v>164</v>
      </c>
      <c r="H52" s="28" t="s">
        <v>43</v>
      </c>
      <c r="I52" s="25" t="s">
        <v>43</v>
      </c>
      <c r="J52" s="48">
        <v>44166</v>
      </c>
      <c r="K52" s="48">
        <v>44169</v>
      </c>
      <c r="L52" s="49">
        <v>44530</v>
      </c>
      <c r="M52" s="29">
        <v>28200</v>
      </c>
      <c r="N52" s="30" t="s">
        <v>165</v>
      </c>
    </row>
    <row r="53" spans="2:14" ht="63.75" x14ac:dyDescent="0.25">
      <c r="B53" s="24" t="s">
        <v>166</v>
      </c>
      <c r="C53" s="25" t="s">
        <v>167</v>
      </c>
      <c r="D53" s="25" t="s">
        <v>168</v>
      </c>
      <c r="E53" s="26" t="s">
        <v>169</v>
      </c>
      <c r="F53" s="26" t="s">
        <v>170</v>
      </c>
      <c r="G53" s="27" t="s">
        <v>171</v>
      </c>
      <c r="H53" s="28" t="s">
        <v>43</v>
      </c>
      <c r="I53" s="25" t="s">
        <v>43</v>
      </c>
      <c r="J53" s="48">
        <v>44124</v>
      </c>
      <c r="K53" s="48">
        <v>44135</v>
      </c>
      <c r="L53" s="49">
        <v>44488</v>
      </c>
      <c r="M53" s="29">
        <v>29997</v>
      </c>
      <c r="N53" s="30" t="s">
        <v>24</v>
      </c>
    </row>
    <row r="54" spans="2:14" ht="51" x14ac:dyDescent="0.25">
      <c r="B54" s="24" t="s">
        <v>172</v>
      </c>
      <c r="C54" s="25" t="s">
        <v>173</v>
      </c>
      <c r="D54" s="25" t="s">
        <v>174</v>
      </c>
      <c r="E54" s="26" t="s">
        <v>175</v>
      </c>
      <c r="F54" s="26" t="s">
        <v>176</v>
      </c>
      <c r="G54" s="27" t="s">
        <v>177</v>
      </c>
      <c r="H54" s="28" t="s">
        <v>43</v>
      </c>
      <c r="I54" s="25" t="s">
        <v>43</v>
      </c>
      <c r="J54" s="48">
        <v>44172</v>
      </c>
      <c r="K54" s="48">
        <v>44183</v>
      </c>
      <c r="L54" s="49">
        <v>44536</v>
      </c>
      <c r="M54" s="29">
        <v>13200</v>
      </c>
      <c r="N54" s="51" t="s">
        <v>178</v>
      </c>
    </row>
    <row r="55" spans="2:14" ht="63.75" x14ac:dyDescent="0.25">
      <c r="B55" s="24" t="s">
        <v>12</v>
      </c>
      <c r="C55" s="52" t="s">
        <v>179</v>
      </c>
      <c r="D55" s="52" t="s">
        <v>180</v>
      </c>
      <c r="E55" s="52" t="s">
        <v>13</v>
      </c>
      <c r="F55" s="26" t="s">
        <v>14</v>
      </c>
      <c r="G55" s="27" t="s">
        <v>15</v>
      </c>
      <c r="H55" s="26" t="s">
        <v>43</v>
      </c>
      <c r="I55" s="26" t="s">
        <v>43</v>
      </c>
      <c r="J55" s="53">
        <v>44217</v>
      </c>
      <c r="K55" s="49">
        <v>44250</v>
      </c>
      <c r="L55" s="49">
        <v>44581</v>
      </c>
      <c r="M55" s="9">
        <v>20820</v>
      </c>
      <c r="N55" s="51" t="s">
        <v>5</v>
      </c>
    </row>
    <row r="56" spans="2:14" ht="76.5" x14ac:dyDescent="0.25">
      <c r="B56" s="24" t="s">
        <v>181</v>
      </c>
      <c r="C56" s="52" t="s">
        <v>182</v>
      </c>
      <c r="D56" s="52" t="s">
        <v>183</v>
      </c>
      <c r="E56" s="52" t="s">
        <v>184</v>
      </c>
      <c r="F56" s="26" t="s">
        <v>185</v>
      </c>
      <c r="G56" s="27" t="s">
        <v>186</v>
      </c>
      <c r="H56" s="26" t="s">
        <v>43</v>
      </c>
      <c r="I56" s="26" t="s">
        <v>43</v>
      </c>
      <c r="J56" s="53">
        <v>44046</v>
      </c>
      <c r="K56" s="53">
        <v>44077</v>
      </c>
      <c r="L56" s="49">
        <v>45871</v>
      </c>
      <c r="M56" s="9">
        <v>1070910</v>
      </c>
      <c r="N56" s="54" t="s">
        <v>187</v>
      </c>
    </row>
    <row r="57" spans="2:14" ht="38.25" x14ac:dyDescent="0.25">
      <c r="B57" s="24" t="s">
        <v>188</v>
      </c>
      <c r="C57" s="52" t="s">
        <v>189</v>
      </c>
      <c r="D57" s="52" t="s">
        <v>190</v>
      </c>
      <c r="E57" s="52" t="s">
        <v>191</v>
      </c>
      <c r="F57" s="26" t="s">
        <v>192</v>
      </c>
      <c r="G57" s="27" t="s">
        <v>193</v>
      </c>
      <c r="H57" s="26" t="s">
        <v>43</v>
      </c>
      <c r="I57" s="26" t="s">
        <v>43</v>
      </c>
      <c r="J57" s="53">
        <v>44076</v>
      </c>
      <c r="K57" s="53">
        <v>44098</v>
      </c>
      <c r="L57" s="49">
        <v>44440</v>
      </c>
      <c r="M57" s="9">
        <v>4420</v>
      </c>
      <c r="N57" s="54" t="s">
        <v>27</v>
      </c>
    </row>
    <row r="58" spans="2:14" ht="38.25" customHeight="1" x14ac:dyDescent="0.25">
      <c r="B58" s="97" t="s">
        <v>194</v>
      </c>
      <c r="C58" s="92" t="s">
        <v>195</v>
      </c>
      <c r="D58" s="92" t="s">
        <v>196</v>
      </c>
      <c r="E58" s="92" t="s">
        <v>197</v>
      </c>
      <c r="F58" s="92" t="s">
        <v>198</v>
      </c>
      <c r="G58" s="92" t="s">
        <v>199</v>
      </c>
      <c r="H58" s="45" t="s">
        <v>43</v>
      </c>
      <c r="I58" s="45" t="s">
        <v>43</v>
      </c>
      <c r="J58" s="41">
        <v>43675</v>
      </c>
      <c r="K58" s="41">
        <v>43721</v>
      </c>
      <c r="L58" s="41">
        <v>44040</v>
      </c>
      <c r="M58" s="9">
        <v>150000</v>
      </c>
      <c r="N58" s="95" t="s">
        <v>73</v>
      </c>
    </row>
    <row r="59" spans="2:14" ht="25.5" x14ac:dyDescent="0.25">
      <c r="B59" s="98"/>
      <c r="C59" s="94"/>
      <c r="D59" s="94"/>
      <c r="E59" s="94"/>
      <c r="F59" s="94"/>
      <c r="G59" s="94"/>
      <c r="H59" s="35" t="s">
        <v>51</v>
      </c>
      <c r="I59" s="17" t="s">
        <v>52</v>
      </c>
      <c r="J59" s="19">
        <v>44041</v>
      </c>
      <c r="K59" s="19">
        <v>44098</v>
      </c>
      <c r="L59" s="19">
        <v>44406</v>
      </c>
      <c r="M59" s="55">
        <v>150000</v>
      </c>
      <c r="N59" s="96"/>
    </row>
    <row r="60" spans="2:14" ht="63.75" x14ac:dyDescent="0.25">
      <c r="B60" s="82" t="s">
        <v>200</v>
      </c>
      <c r="C60" s="92" t="s">
        <v>201</v>
      </c>
      <c r="D60" s="92" t="s">
        <v>202</v>
      </c>
      <c r="E60" s="92" t="s">
        <v>203</v>
      </c>
      <c r="F60" s="92" t="s">
        <v>204</v>
      </c>
      <c r="G60" s="92" t="s">
        <v>205</v>
      </c>
      <c r="H60" s="56" t="s">
        <v>43</v>
      </c>
      <c r="I60" s="56" t="s">
        <v>43</v>
      </c>
      <c r="J60" s="41">
        <v>43279</v>
      </c>
      <c r="K60" s="41">
        <v>43319</v>
      </c>
      <c r="L60" s="41">
        <v>43643</v>
      </c>
      <c r="M60" s="9">
        <v>547804.80000000005</v>
      </c>
      <c r="N60" s="21" t="s">
        <v>206</v>
      </c>
    </row>
    <row r="61" spans="2:14" ht="38.25" customHeight="1" x14ac:dyDescent="0.25">
      <c r="B61" s="83"/>
      <c r="C61" s="93"/>
      <c r="D61" s="93"/>
      <c r="E61" s="93"/>
      <c r="F61" s="93"/>
      <c r="G61" s="93"/>
      <c r="H61" s="14" t="s">
        <v>51</v>
      </c>
      <c r="I61" s="15" t="s">
        <v>52</v>
      </c>
      <c r="J61" s="57">
        <v>43645</v>
      </c>
      <c r="K61" s="12">
        <v>43652</v>
      </c>
      <c r="L61" s="57">
        <v>44010</v>
      </c>
      <c r="M61" s="13">
        <v>516328.8</v>
      </c>
      <c r="N61" s="89" t="s">
        <v>73</v>
      </c>
    </row>
    <row r="62" spans="2:14" ht="25.5" x14ac:dyDescent="0.25">
      <c r="B62" s="84"/>
      <c r="C62" s="94"/>
      <c r="D62" s="94"/>
      <c r="E62" s="94"/>
      <c r="F62" s="94"/>
      <c r="G62" s="94"/>
      <c r="H62" s="35" t="s">
        <v>53</v>
      </c>
      <c r="I62" s="17" t="s">
        <v>52</v>
      </c>
      <c r="J62" s="58">
        <v>44011</v>
      </c>
      <c r="K62" s="19">
        <v>44020</v>
      </c>
      <c r="L62" s="58">
        <v>44376</v>
      </c>
      <c r="M62" s="55">
        <v>516328.8</v>
      </c>
      <c r="N62" s="90"/>
    </row>
    <row r="63" spans="2:14" ht="25.5" customHeight="1" x14ac:dyDescent="0.25">
      <c r="B63" s="82" t="s">
        <v>207</v>
      </c>
      <c r="C63" s="92" t="s">
        <v>208</v>
      </c>
      <c r="D63" s="92" t="s">
        <v>209</v>
      </c>
      <c r="E63" s="92" t="s">
        <v>210</v>
      </c>
      <c r="F63" s="92" t="s">
        <v>211</v>
      </c>
      <c r="G63" s="92" t="s">
        <v>212</v>
      </c>
      <c r="H63" s="45" t="s">
        <v>43</v>
      </c>
      <c r="I63" s="6" t="s">
        <v>43</v>
      </c>
      <c r="J63" s="41">
        <v>43619</v>
      </c>
      <c r="K63" s="41">
        <v>43652</v>
      </c>
      <c r="L63" s="8">
        <v>43984</v>
      </c>
      <c r="M63" s="9">
        <v>13644</v>
      </c>
      <c r="N63" s="88" t="s">
        <v>146</v>
      </c>
    </row>
    <row r="64" spans="2:14" ht="25.5" customHeight="1" x14ac:dyDescent="0.25">
      <c r="B64" s="83"/>
      <c r="C64" s="93"/>
      <c r="D64" s="93"/>
      <c r="E64" s="93"/>
      <c r="F64" s="93"/>
      <c r="G64" s="93"/>
      <c r="H64" s="14" t="s">
        <v>51</v>
      </c>
      <c r="I64" s="15" t="s">
        <v>52</v>
      </c>
      <c r="J64" s="57">
        <v>43985</v>
      </c>
      <c r="K64" s="12">
        <v>44077</v>
      </c>
      <c r="L64" s="12">
        <v>44350</v>
      </c>
      <c r="M64" s="13">
        <v>13644</v>
      </c>
      <c r="N64" s="89"/>
    </row>
    <row r="65" spans="2:14" ht="25.5" x14ac:dyDescent="0.25">
      <c r="B65" s="84"/>
      <c r="C65" s="94"/>
      <c r="D65" s="94"/>
      <c r="E65" s="94"/>
      <c r="F65" s="94"/>
      <c r="G65" s="94"/>
      <c r="H65" s="43" t="s">
        <v>53</v>
      </c>
      <c r="I65" s="43" t="s">
        <v>52</v>
      </c>
      <c r="J65" s="91" t="s">
        <v>213</v>
      </c>
      <c r="K65" s="91"/>
      <c r="L65" s="91"/>
      <c r="M65" s="55"/>
      <c r="N65" s="90"/>
    </row>
    <row r="66" spans="2:14" ht="89.25" x14ac:dyDescent="0.25">
      <c r="B66" s="62" t="s">
        <v>16</v>
      </c>
      <c r="C66" s="52" t="s">
        <v>215</v>
      </c>
      <c r="D66" s="52" t="s">
        <v>214</v>
      </c>
      <c r="E66" s="52" t="s">
        <v>17</v>
      </c>
      <c r="F66" s="26" t="s">
        <v>216</v>
      </c>
      <c r="G66" s="27" t="s">
        <v>18</v>
      </c>
      <c r="H66" s="26" t="s">
        <v>43</v>
      </c>
      <c r="I66" s="25" t="s">
        <v>43</v>
      </c>
      <c r="J66" s="53">
        <v>44263</v>
      </c>
      <c r="K66" s="63">
        <v>44272</v>
      </c>
      <c r="L66" s="49">
        <v>44446</v>
      </c>
      <c r="M66" s="64">
        <f>12*97565.79</f>
        <v>1170789.48</v>
      </c>
      <c r="N66" s="30" t="s">
        <v>5</v>
      </c>
    </row>
    <row r="67" spans="2:14" ht="51" x14ac:dyDescent="0.25">
      <c r="B67" s="24" t="s">
        <v>28</v>
      </c>
      <c r="C67" s="52" t="s">
        <v>235</v>
      </c>
      <c r="D67" s="52" t="s">
        <v>238</v>
      </c>
      <c r="E67" s="52" t="s">
        <v>29</v>
      </c>
      <c r="F67" s="26" t="s">
        <v>233</v>
      </c>
      <c r="G67" s="27" t="s">
        <v>239</v>
      </c>
      <c r="H67" s="26" t="s">
        <v>43</v>
      </c>
      <c r="I67" s="26" t="s">
        <v>43</v>
      </c>
      <c r="J67" s="53">
        <v>44367</v>
      </c>
      <c r="K67" s="53">
        <v>44385</v>
      </c>
      <c r="L67" s="49">
        <v>44731</v>
      </c>
      <c r="M67" s="9">
        <v>181.2</v>
      </c>
      <c r="N67" s="54"/>
    </row>
    <row r="68" spans="2:14" ht="39" customHeight="1" x14ac:dyDescent="0.25">
      <c r="B68" s="82" t="s">
        <v>217</v>
      </c>
      <c r="C68" s="85" t="s">
        <v>218</v>
      </c>
      <c r="D68" s="85" t="s">
        <v>219</v>
      </c>
      <c r="E68" s="85" t="s">
        <v>220</v>
      </c>
      <c r="F68" s="85" t="s">
        <v>221</v>
      </c>
      <c r="G68" s="85" t="s">
        <v>222</v>
      </c>
      <c r="H68" s="45" t="s">
        <v>43</v>
      </c>
      <c r="I68" s="6" t="s">
        <v>43</v>
      </c>
      <c r="J68" s="41">
        <v>43335</v>
      </c>
      <c r="K68" s="31" t="s">
        <v>223</v>
      </c>
      <c r="L68" s="31" t="s">
        <v>224</v>
      </c>
      <c r="M68" s="9">
        <v>12772.32</v>
      </c>
      <c r="N68" s="88" t="s">
        <v>98</v>
      </c>
    </row>
    <row r="69" spans="2:14" ht="39" customHeight="1" x14ac:dyDescent="0.25">
      <c r="B69" s="83"/>
      <c r="C69" s="86"/>
      <c r="D69" s="86"/>
      <c r="E69" s="86"/>
      <c r="F69" s="86"/>
      <c r="G69" s="86"/>
      <c r="H69" s="14" t="s">
        <v>51</v>
      </c>
      <c r="I69" s="15" t="s">
        <v>52</v>
      </c>
      <c r="J69" s="60" t="s">
        <v>225</v>
      </c>
      <c r="K69" s="60" t="s">
        <v>226</v>
      </c>
      <c r="L69" s="65" t="s">
        <v>227</v>
      </c>
      <c r="M69" s="59">
        <f>(33*32.17)*12</f>
        <v>12739.320000000002</v>
      </c>
      <c r="N69" s="89"/>
    </row>
    <row r="70" spans="2:14" ht="25.5" x14ac:dyDescent="0.25">
      <c r="B70" s="84"/>
      <c r="C70" s="87"/>
      <c r="D70" s="87"/>
      <c r="E70" s="87"/>
      <c r="F70" s="87"/>
      <c r="G70" s="87"/>
      <c r="H70" s="35" t="s">
        <v>53</v>
      </c>
      <c r="I70" s="17" t="s">
        <v>52</v>
      </c>
      <c r="J70" s="66" t="s">
        <v>227</v>
      </c>
      <c r="K70" s="67" t="s">
        <v>228</v>
      </c>
      <c r="L70" s="68" t="s">
        <v>229</v>
      </c>
      <c r="M70" s="69">
        <f>(33*32.17)*12</f>
        <v>12739.320000000002</v>
      </c>
      <c r="N70" s="90"/>
    </row>
    <row r="71" spans="2:14" ht="51.75" thickBot="1" x14ac:dyDescent="0.3">
      <c r="B71" s="70" t="s">
        <v>25</v>
      </c>
      <c r="C71" s="71" t="s">
        <v>230</v>
      </c>
      <c r="D71" s="71" t="s">
        <v>231</v>
      </c>
      <c r="E71" s="71" t="s">
        <v>26</v>
      </c>
      <c r="F71" s="72" t="s">
        <v>9</v>
      </c>
      <c r="G71" s="73" t="s">
        <v>232</v>
      </c>
      <c r="H71" s="72" t="s">
        <v>43</v>
      </c>
      <c r="I71" s="74" t="s">
        <v>43</v>
      </c>
      <c r="J71" s="75">
        <v>44321</v>
      </c>
      <c r="K71" s="76">
        <v>44342</v>
      </c>
      <c r="L71" s="77">
        <v>44685</v>
      </c>
      <c r="M71" s="78">
        <v>10206</v>
      </c>
      <c r="N71" s="79" t="s">
        <v>27</v>
      </c>
    </row>
  </sheetData>
  <autoFilter ref="B4:N70">
    <filterColumn colId="8" showButton="0"/>
    <filterColumn colId="9" showButton="0"/>
  </autoFilter>
  <mergeCells count="111">
    <mergeCell ref="B1:N1"/>
    <mergeCell ref="B2:N2"/>
    <mergeCell ref="B4:B5"/>
    <mergeCell ref="C4:C5"/>
    <mergeCell ref="D4:D5"/>
    <mergeCell ref="E4:E5"/>
    <mergeCell ref="F4:F5"/>
    <mergeCell ref="G4:G5"/>
    <mergeCell ref="H4:I5"/>
    <mergeCell ref="J4:L4"/>
    <mergeCell ref="M4:M5"/>
    <mergeCell ref="N4:N5"/>
    <mergeCell ref="B6:B10"/>
    <mergeCell ref="C6:C10"/>
    <mergeCell ref="D6:D10"/>
    <mergeCell ref="E6:E10"/>
    <mergeCell ref="F6:F10"/>
    <mergeCell ref="G6:G10"/>
    <mergeCell ref="N6:N10"/>
    <mergeCell ref="N21:N22"/>
    <mergeCell ref="J20:L20"/>
    <mergeCell ref="B21:B24"/>
    <mergeCell ref="C21:C24"/>
    <mergeCell ref="D21:D24"/>
    <mergeCell ref="E21:E24"/>
    <mergeCell ref="F21:F24"/>
    <mergeCell ref="G21:G24"/>
    <mergeCell ref="N13:N14"/>
    <mergeCell ref="B17:B19"/>
    <mergeCell ref="C17:C19"/>
    <mergeCell ref="D17:D19"/>
    <mergeCell ref="E17:E19"/>
    <mergeCell ref="F17:F19"/>
    <mergeCell ref="G17:G19"/>
    <mergeCell ref="N17:N19"/>
    <mergeCell ref="B11:B15"/>
    <mergeCell ref="C11:C15"/>
    <mergeCell ref="D11:D15"/>
    <mergeCell ref="E11:E15"/>
    <mergeCell ref="F11:F15"/>
    <mergeCell ref="G11:G15"/>
    <mergeCell ref="N25:N30"/>
    <mergeCell ref="B31:B35"/>
    <mergeCell ref="C31:C35"/>
    <mergeCell ref="D31:D35"/>
    <mergeCell ref="E31:E35"/>
    <mergeCell ref="F31:F35"/>
    <mergeCell ref="G31:G35"/>
    <mergeCell ref="N31:N35"/>
    <mergeCell ref="B25:B30"/>
    <mergeCell ref="C25:C30"/>
    <mergeCell ref="D25:D30"/>
    <mergeCell ref="E25:E30"/>
    <mergeCell ref="F25:F30"/>
    <mergeCell ref="G25:G30"/>
    <mergeCell ref="N36:N37"/>
    <mergeCell ref="B39:B40"/>
    <mergeCell ref="C39:C40"/>
    <mergeCell ref="D39:D40"/>
    <mergeCell ref="E39:E40"/>
    <mergeCell ref="F39:F40"/>
    <mergeCell ref="G39:G40"/>
    <mergeCell ref="B36:B37"/>
    <mergeCell ref="C36:C37"/>
    <mergeCell ref="D36:D37"/>
    <mergeCell ref="E36:E37"/>
    <mergeCell ref="F36:F37"/>
    <mergeCell ref="G36:G37"/>
    <mergeCell ref="N44:N46"/>
    <mergeCell ref="B48:B49"/>
    <mergeCell ref="C48:C49"/>
    <mergeCell ref="D48:D49"/>
    <mergeCell ref="E48:E49"/>
    <mergeCell ref="F48:F49"/>
    <mergeCell ref="G48:G49"/>
    <mergeCell ref="N48:N49"/>
    <mergeCell ref="B44:B46"/>
    <mergeCell ref="C44:C46"/>
    <mergeCell ref="D44:D46"/>
    <mergeCell ref="E44:E46"/>
    <mergeCell ref="F44:F46"/>
    <mergeCell ref="G44:G46"/>
    <mergeCell ref="N58:N59"/>
    <mergeCell ref="B60:B62"/>
    <mergeCell ref="C60:C62"/>
    <mergeCell ref="D60:D62"/>
    <mergeCell ref="E60:E62"/>
    <mergeCell ref="F60:F62"/>
    <mergeCell ref="G60:G62"/>
    <mergeCell ref="N61:N62"/>
    <mergeCell ref="B58:B59"/>
    <mergeCell ref="C58:C59"/>
    <mergeCell ref="D58:D59"/>
    <mergeCell ref="E58:E59"/>
    <mergeCell ref="F58:F59"/>
    <mergeCell ref="G58:G59"/>
    <mergeCell ref="B68:B70"/>
    <mergeCell ref="C68:C70"/>
    <mergeCell ref="D68:D70"/>
    <mergeCell ref="E68:E70"/>
    <mergeCell ref="F68:F70"/>
    <mergeCell ref="G68:G70"/>
    <mergeCell ref="N68:N70"/>
    <mergeCell ref="N63:N65"/>
    <mergeCell ref="J65:L65"/>
    <mergeCell ref="B63:B65"/>
    <mergeCell ref="C63:C65"/>
    <mergeCell ref="D63:D65"/>
    <mergeCell ref="E63:E65"/>
    <mergeCell ref="F63:F65"/>
    <mergeCell ref="G63:G65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7"/>
  <sheetViews>
    <sheetView zoomScaleNormal="100" workbookViewId="0">
      <selection activeCell="C19" sqref="C19"/>
    </sheetView>
  </sheetViews>
  <sheetFormatPr defaultRowHeight="12.75" x14ac:dyDescent="0.25"/>
  <cols>
    <col min="1" max="1" width="2" style="1" customWidth="1"/>
    <col min="2" max="2" width="9.42578125" style="1" bestFit="1" customWidth="1"/>
    <col min="3" max="3" width="23.5703125" style="1" customWidth="1"/>
    <col min="4" max="4" width="17.5703125" style="1" bestFit="1" customWidth="1"/>
    <col min="5" max="5" width="32" style="1" customWidth="1"/>
    <col min="6" max="6" width="25" style="1" customWidth="1"/>
    <col min="7" max="7" width="11.85546875" style="80" bestFit="1" customWidth="1"/>
    <col min="8" max="8" width="6.28515625" style="1" customWidth="1"/>
    <col min="9" max="9" width="20" style="1" bestFit="1" customWidth="1"/>
    <col min="10" max="10" width="13.85546875" style="80" bestFit="1" customWidth="1"/>
    <col min="11" max="11" width="13.42578125" style="80" bestFit="1" customWidth="1"/>
    <col min="12" max="12" width="12.85546875" style="80" bestFit="1" customWidth="1"/>
    <col min="13" max="13" width="15.42578125" style="61" bestFit="1" customWidth="1"/>
    <col min="14" max="14" width="16.28515625" style="1" customWidth="1"/>
    <col min="15" max="15" width="13.140625" style="1" bestFit="1" customWidth="1"/>
    <col min="16" max="16384" width="9.140625" style="1"/>
  </cols>
  <sheetData>
    <row r="1" spans="2:14" ht="15" customHeight="1" x14ac:dyDescent="0.25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2:14" ht="15" customHeight="1" x14ac:dyDescent="0.25">
      <c r="B2" s="117" t="s">
        <v>30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2:14" ht="15" customHeight="1" thickBot="1" x14ac:dyDescent="0.3"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</row>
    <row r="4" spans="2:14" ht="12.75" customHeight="1" x14ac:dyDescent="0.25">
      <c r="B4" s="118" t="s">
        <v>31</v>
      </c>
      <c r="C4" s="120" t="s">
        <v>32</v>
      </c>
      <c r="D4" s="120" t="s">
        <v>33</v>
      </c>
      <c r="E4" s="120" t="s">
        <v>34</v>
      </c>
      <c r="F4" s="120" t="s">
        <v>35</v>
      </c>
      <c r="G4" s="123" t="s">
        <v>36</v>
      </c>
      <c r="H4" s="120" t="s">
        <v>37</v>
      </c>
      <c r="I4" s="124"/>
      <c r="J4" s="125" t="s">
        <v>38</v>
      </c>
      <c r="K4" s="125"/>
      <c r="L4" s="125"/>
      <c r="M4" s="113" t="s">
        <v>39</v>
      </c>
      <c r="N4" s="115" t="s">
        <v>1</v>
      </c>
    </row>
    <row r="5" spans="2:14" ht="13.5" thickBot="1" x14ac:dyDescent="0.3">
      <c r="B5" s="119"/>
      <c r="C5" s="121"/>
      <c r="D5" s="122"/>
      <c r="E5" s="121"/>
      <c r="F5" s="121"/>
      <c r="G5" s="121"/>
      <c r="H5" s="121"/>
      <c r="I5" s="121"/>
      <c r="J5" s="4" t="s">
        <v>40</v>
      </c>
      <c r="K5" s="4" t="s">
        <v>41</v>
      </c>
      <c r="L5" s="4" t="s">
        <v>42</v>
      </c>
      <c r="M5" s="114"/>
      <c r="N5" s="116"/>
    </row>
    <row r="6" spans="2:14" x14ac:dyDescent="0.25">
      <c r="B6" s="82" t="s">
        <v>45</v>
      </c>
      <c r="C6" s="92" t="s">
        <v>46</v>
      </c>
      <c r="D6" s="92" t="s">
        <v>47</v>
      </c>
      <c r="E6" s="92" t="s">
        <v>48</v>
      </c>
      <c r="F6" s="92" t="s">
        <v>49</v>
      </c>
      <c r="G6" s="103" t="s">
        <v>50</v>
      </c>
      <c r="H6" s="5" t="s">
        <v>43</v>
      </c>
      <c r="I6" s="6" t="s">
        <v>43</v>
      </c>
      <c r="J6" s="7">
        <v>42866</v>
      </c>
      <c r="K6" s="7">
        <v>42874</v>
      </c>
      <c r="L6" s="8">
        <v>43230</v>
      </c>
      <c r="M6" s="9">
        <v>419760</v>
      </c>
      <c r="N6" s="105" t="s">
        <v>44</v>
      </c>
    </row>
    <row r="7" spans="2:14" ht="25.5" x14ac:dyDescent="0.25">
      <c r="B7" s="83"/>
      <c r="C7" s="93"/>
      <c r="D7" s="93"/>
      <c r="E7" s="93"/>
      <c r="F7" s="93"/>
      <c r="G7" s="112"/>
      <c r="H7" s="10" t="s">
        <v>51</v>
      </c>
      <c r="I7" s="11" t="s">
        <v>52</v>
      </c>
      <c r="J7" s="12">
        <v>43231</v>
      </c>
      <c r="K7" s="12">
        <v>43265</v>
      </c>
      <c r="L7" s="12">
        <v>43595</v>
      </c>
      <c r="M7" s="13">
        <f>12*34980</f>
        <v>419760</v>
      </c>
      <c r="N7" s="106"/>
    </row>
    <row r="8" spans="2:14" ht="25.5" x14ac:dyDescent="0.25">
      <c r="B8" s="83"/>
      <c r="C8" s="93"/>
      <c r="D8" s="93"/>
      <c r="E8" s="93"/>
      <c r="F8" s="93"/>
      <c r="G8" s="112"/>
      <c r="H8" s="14" t="s">
        <v>53</v>
      </c>
      <c r="I8" s="15" t="s">
        <v>52</v>
      </c>
      <c r="J8" s="16">
        <v>43596</v>
      </c>
      <c r="K8" s="12">
        <v>43652</v>
      </c>
      <c r="L8" s="12">
        <v>43961</v>
      </c>
      <c r="M8" s="13">
        <f>12*34980</f>
        <v>419760</v>
      </c>
      <c r="N8" s="106"/>
    </row>
    <row r="9" spans="2:14" ht="25.5" x14ac:dyDescent="0.25">
      <c r="B9" s="83"/>
      <c r="C9" s="93"/>
      <c r="D9" s="93"/>
      <c r="E9" s="93"/>
      <c r="F9" s="93"/>
      <c r="G9" s="112"/>
      <c r="H9" s="14" t="s">
        <v>54</v>
      </c>
      <c r="I9" s="15" t="s">
        <v>52</v>
      </c>
      <c r="J9" s="16">
        <v>43962</v>
      </c>
      <c r="K9" s="12">
        <v>44002</v>
      </c>
      <c r="L9" s="12">
        <v>44326</v>
      </c>
      <c r="M9" s="13">
        <f>12*34980</f>
        <v>419760</v>
      </c>
      <c r="N9" s="106"/>
    </row>
    <row r="10" spans="2:14" ht="25.5" x14ac:dyDescent="0.25">
      <c r="B10" s="84"/>
      <c r="C10" s="94"/>
      <c r="D10" s="94"/>
      <c r="E10" s="94"/>
      <c r="F10" s="94"/>
      <c r="G10" s="104"/>
      <c r="H10" s="17" t="s">
        <v>55</v>
      </c>
      <c r="I10" s="17" t="s">
        <v>52</v>
      </c>
      <c r="J10" s="18">
        <v>44327</v>
      </c>
      <c r="K10" s="19">
        <v>44377</v>
      </c>
      <c r="L10" s="19">
        <v>44510</v>
      </c>
      <c r="M10" s="20">
        <f>6*34980</f>
        <v>209880</v>
      </c>
      <c r="N10" s="107"/>
    </row>
    <row r="11" spans="2:14" ht="38.25" customHeight="1" x14ac:dyDescent="0.25">
      <c r="B11" s="97" t="s">
        <v>56</v>
      </c>
      <c r="C11" s="108" t="s">
        <v>57</v>
      </c>
      <c r="D11" s="108" t="s">
        <v>58</v>
      </c>
      <c r="E11" s="108" t="s">
        <v>59</v>
      </c>
      <c r="F11" s="108" t="s">
        <v>60</v>
      </c>
      <c r="G11" s="103" t="s">
        <v>61</v>
      </c>
      <c r="H11" s="5" t="s">
        <v>43</v>
      </c>
      <c r="I11" s="6" t="s">
        <v>43</v>
      </c>
      <c r="J11" s="7">
        <v>43040</v>
      </c>
      <c r="K11" s="7">
        <v>43046</v>
      </c>
      <c r="L11" s="8">
        <v>43404</v>
      </c>
      <c r="M11" s="9">
        <v>356472</v>
      </c>
      <c r="N11" s="21" t="s">
        <v>62</v>
      </c>
    </row>
    <row r="12" spans="2:14" ht="63.75" x14ac:dyDescent="0.25">
      <c r="B12" s="101"/>
      <c r="C12" s="109"/>
      <c r="D12" s="109"/>
      <c r="E12" s="109"/>
      <c r="F12" s="109"/>
      <c r="G12" s="112"/>
      <c r="H12" s="10" t="s">
        <v>51</v>
      </c>
      <c r="I12" s="11" t="s">
        <v>52</v>
      </c>
      <c r="J12" s="12">
        <v>43406</v>
      </c>
      <c r="K12" s="12">
        <v>43462</v>
      </c>
      <c r="L12" s="12">
        <v>43770</v>
      </c>
      <c r="M12" s="13">
        <v>356472</v>
      </c>
      <c r="N12" s="22" t="s">
        <v>63</v>
      </c>
    </row>
    <row r="13" spans="2:14" ht="15" customHeight="1" x14ac:dyDescent="0.25">
      <c r="B13" s="101"/>
      <c r="C13" s="109"/>
      <c r="D13" s="109"/>
      <c r="E13" s="109"/>
      <c r="F13" s="109"/>
      <c r="G13" s="112"/>
      <c r="H13" s="10" t="s">
        <v>53</v>
      </c>
      <c r="I13" s="15" t="s">
        <v>64</v>
      </c>
      <c r="J13" s="16">
        <v>43770</v>
      </c>
      <c r="K13" s="12">
        <v>43796</v>
      </c>
      <c r="L13" s="12">
        <v>43770</v>
      </c>
      <c r="M13" s="13">
        <v>22108</v>
      </c>
      <c r="N13" s="89" t="s">
        <v>65</v>
      </c>
    </row>
    <row r="14" spans="2:14" ht="25.5" x14ac:dyDescent="0.25">
      <c r="B14" s="101"/>
      <c r="C14" s="109"/>
      <c r="D14" s="109"/>
      <c r="E14" s="109"/>
      <c r="F14" s="109"/>
      <c r="G14" s="112"/>
      <c r="H14" s="15" t="s">
        <v>54</v>
      </c>
      <c r="I14" s="15" t="s">
        <v>52</v>
      </c>
      <c r="J14" s="16">
        <v>43770</v>
      </c>
      <c r="K14" s="12">
        <v>43796</v>
      </c>
      <c r="L14" s="12">
        <v>44137</v>
      </c>
      <c r="M14" s="23">
        <f>12*32170.38</f>
        <v>386044.56</v>
      </c>
      <c r="N14" s="89"/>
    </row>
    <row r="15" spans="2:14" ht="89.25" x14ac:dyDescent="0.25">
      <c r="B15" s="98"/>
      <c r="C15" s="110"/>
      <c r="D15" s="110"/>
      <c r="E15" s="110"/>
      <c r="F15" s="110"/>
      <c r="G15" s="104"/>
      <c r="H15" s="10" t="s">
        <v>55</v>
      </c>
      <c r="I15" s="11" t="s">
        <v>52</v>
      </c>
      <c r="J15" s="16">
        <v>44137</v>
      </c>
      <c r="K15" s="12">
        <v>44183</v>
      </c>
      <c r="L15" s="12">
        <v>44501</v>
      </c>
      <c r="M15" s="23">
        <f>12*32170.38</f>
        <v>386044.56</v>
      </c>
      <c r="N15" s="22" t="s">
        <v>66</v>
      </c>
    </row>
    <row r="16" spans="2:14" ht="63.75" x14ac:dyDescent="0.25">
      <c r="B16" s="24" t="s">
        <v>2</v>
      </c>
      <c r="C16" s="25" t="s">
        <v>148</v>
      </c>
      <c r="D16" s="25" t="s">
        <v>149</v>
      </c>
      <c r="E16" s="26" t="s">
        <v>3</v>
      </c>
      <c r="F16" s="26" t="s">
        <v>4</v>
      </c>
      <c r="G16" s="27" t="s">
        <v>6</v>
      </c>
      <c r="H16" s="28" t="s">
        <v>43</v>
      </c>
      <c r="I16" s="25" t="s">
        <v>43</v>
      </c>
      <c r="J16" s="48">
        <v>44228</v>
      </c>
      <c r="K16" s="48">
        <v>44230</v>
      </c>
      <c r="L16" s="49">
        <v>44592</v>
      </c>
      <c r="M16" s="29">
        <f>((20*4113.59)+(100*70))*12</f>
        <v>1071261.6000000001</v>
      </c>
      <c r="N16" s="30" t="s">
        <v>5</v>
      </c>
    </row>
    <row r="17" spans="2:14" ht="90" thickBot="1" x14ac:dyDescent="0.3">
      <c r="B17" s="70" t="s">
        <v>16</v>
      </c>
      <c r="C17" s="71" t="s">
        <v>215</v>
      </c>
      <c r="D17" s="71" t="s">
        <v>214</v>
      </c>
      <c r="E17" s="71" t="s">
        <v>17</v>
      </c>
      <c r="F17" s="72" t="s">
        <v>216</v>
      </c>
      <c r="G17" s="73" t="s">
        <v>18</v>
      </c>
      <c r="H17" s="72" t="s">
        <v>43</v>
      </c>
      <c r="I17" s="74" t="s">
        <v>43</v>
      </c>
      <c r="J17" s="75">
        <v>44263</v>
      </c>
      <c r="K17" s="81">
        <v>44272</v>
      </c>
      <c r="L17" s="77">
        <v>44446</v>
      </c>
      <c r="M17" s="78">
        <f>12*97565.79</f>
        <v>1170789.48</v>
      </c>
      <c r="N17" s="79" t="s">
        <v>5</v>
      </c>
    </row>
  </sheetData>
  <autoFilter ref="B4:N17">
    <filterColumn colId="8" showButton="0"/>
    <filterColumn colId="9" showButton="0"/>
  </autoFilter>
  <mergeCells count="26">
    <mergeCell ref="B1:N1"/>
    <mergeCell ref="B2:N2"/>
    <mergeCell ref="B4:B5"/>
    <mergeCell ref="C4:C5"/>
    <mergeCell ref="D4:D5"/>
    <mergeCell ref="E4:E5"/>
    <mergeCell ref="F4:F5"/>
    <mergeCell ref="G4:G5"/>
    <mergeCell ref="H4:I5"/>
    <mergeCell ref="J4:L4"/>
    <mergeCell ref="M4:M5"/>
    <mergeCell ref="N4:N5"/>
    <mergeCell ref="B6:B10"/>
    <mergeCell ref="C6:C10"/>
    <mergeCell ref="D6:D10"/>
    <mergeCell ref="E6:E10"/>
    <mergeCell ref="F6:F10"/>
    <mergeCell ref="G6:G10"/>
    <mergeCell ref="N6:N10"/>
    <mergeCell ref="N13:N14"/>
    <mergeCell ref="B11:B15"/>
    <mergeCell ref="C11:C15"/>
    <mergeCell ref="D11:D15"/>
    <mergeCell ref="E11:E15"/>
    <mergeCell ref="F11:F15"/>
    <mergeCell ref="G11:G15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CONTRATOS ATUALIZ.</vt:lpstr>
      <vt:lpstr>TERCEIRIZADOS</vt:lpstr>
      <vt:lpstr>'CONTRATOS ATUALIZ.'!Area_de_impressao</vt:lpstr>
      <vt:lpstr>TERCEIRIZADOS!Area_de_impressao</vt:lpstr>
      <vt:lpstr>'CONTRATOS ATUALIZ.'!Titulos_de_impressao</vt:lpstr>
      <vt:lpstr>TERCEIRIZADOS!Titulos_de_impressao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Usuario20</dc:creator>
  <cp:lastModifiedBy>Usuário do Windows</cp:lastModifiedBy>
  <dcterms:created xsi:type="dcterms:W3CDTF">2021-07-13T14:06:20Z</dcterms:created>
  <dcterms:modified xsi:type="dcterms:W3CDTF">2021-07-14T12:34:11Z</dcterms:modified>
</cp:coreProperties>
</file>