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TUALIZAÇÃO LAI 2022\AÇÕES E PROGRAMAS\"/>
    </mc:Choice>
  </mc:AlternateContent>
  <xr:revisionPtr revIDLastSave="0" documentId="13_ncr:1_{1611951D-61F7-4DC3-85EF-54BDBB49215E}" xr6:coauthVersionLast="36" xr6:coauthVersionMax="36" xr10:uidLastSave="{00000000-0000-0000-0000-000000000000}"/>
  <bookViews>
    <workbookView xWindow="0" yWindow="0" windowWidth="24000" windowHeight="10215" xr2:uid="{8A07B685-0361-42DB-B5E5-6888A91DC4E3}"/>
  </bookViews>
  <sheets>
    <sheet name="3º_Trimestre" sheetId="1" r:id="rId1"/>
  </sheets>
  <definedNames>
    <definedName name="_xlnm._FilterDatabase" localSheetId="0" hidden="1">'3º_Trimestre'!$A$1:$V$73</definedName>
    <definedName name="_xlnm.Print_Area" localSheetId="0">'3º_Trimestre'!$A$1:$V$34</definedName>
    <definedName name="_xlnm.Print_Titles" localSheetId="0">'3º_Trimestre'!$1:$11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U30" i="1"/>
  <c r="U29" i="1"/>
  <c r="U27" i="1"/>
  <c r="O26" i="1"/>
  <c r="O25" i="1"/>
  <c r="U15" i="1"/>
  <c r="U14" i="1"/>
  <c r="U13" i="1"/>
</calcChain>
</file>

<file path=xl/sharedStrings.xml><?xml version="1.0" encoding="utf-8"?>
<sst xmlns="http://schemas.openxmlformats.org/spreadsheetml/2006/main" count="419" uniqueCount="174">
  <si>
    <t>José Ubiraci Pereira - CPF 187.213.464-53</t>
  </si>
  <si>
    <t>Sérgio Marmitt Ribas - CPF 072.249.400-97</t>
  </si>
  <si>
    <t xml:space="preserve">Renato Xavier Thièbaut - CPF: 009.916.297-01 </t>
  </si>
  <si>
    <t>Danilo do Amaral Dias - CPF: 097.078.964-50</t>
  </si>
  <si>
    <t>UNIDADE ORÇAMENTÁRIA:</t>
  </si>
  <si>
    <t>Gabinete de Projetos Estratégicos</t>
  </si>
  <si>
    <t xml:space="preserve">Gerente de Projetos </t>
  </si>
  <si>
    <t xml:space="preserve">Gerente Geral de Projetos </t>
  </si>
  <si>
    <t>Chefe do Gabinete der Projetos Estratégicos</t>
  </si>
  <si>
    <t xml:space="preserve"> Gerente de Planejamento, Orçamento e Finanças</t>
  </si>
  <si>
    <t>EXERCÍCIO:</t>
  </si>
  <si>
    <t>2022</t>
  </si>
  <si>
    <t>Responsável pelo preenchimento</t>
  </si>
  <si>
    <t>Responsável pela Unidade</t>
  </si>
  <si>
    <t>Ordenador de Despesa</t>
  </si>
  <si>
    <t>PERÍODO REFERENCIAL:</t>
  </si>
  <si>
    <t>JUL A SET</t>
  </si>
  <si>
    <t>MODALIDADE /
Nº LICITAÇÃO</t>
  </si>
  <si>
    <t>IDENTIFICAÇÃO DA OBRA, SERVIÇO OU AQUISIÇÃO</t>
  </si>
  <si>
    <t>CONVÊNIO</t>
  </si>
  <si>
    <t>CONTRATADO</t>
  </si>
  <si>
    <t>CONTRATO</t>
  </si>
  <si>
    <t>ADITIVO</t>
  </si>
  <si>
    <t>REAJUSTE
(R$)</t>
  </si>
  <si>
    <t>EXECUÇÃO</t>
  </si>
  <si>
    <t>SITUAÇÃO</t>
  </si>
  <si>
    <t>Nº/Ano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</si>
  <si>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</si>
  <si>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</si>
  <si>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</si>
  <si>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</si>
  <si>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</si>
  <si>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</si>
  <si>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</si>
  <si>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</si>
  <si>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</si>
  <si>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</si>
  <si>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
(R$)</t>
  </si>
  <si>
    <t>NATUREZA DA DESPESA</t>
  </si>
  <si>
    <t>VALOR MEDIDO ACUMULADO
(R$)</t>
  </si>
  <si>
    <t>VALOR PAGO ACUMULADO NO PERÍODO
(R$)</t>
  </si>
  <si>
    <t>VALOR PAGO ACUMULADO NO EXERCÍCIO
(R$)</t>
  </si>
  <si>
    <t>VALOR PAGO ACUMULADO NA OBRA OU SERVIÇO
(R$)</t>
  </si>
  <si>
    <t>PREGÃO ELETRÔNICO Nº 01/2017</t>
  </si>
  <si>
    <t>Contratação de empresa de engenharia para execução da locação e escavação dos elementos de fundação, da drenagem de águas pluviais e dos serviços preliminares de construção da 1ª etapa do Hospital Geral Governador Eduardo Campos no município de Serra Talhada/PE, conforme Projeto Executivo e demais elementos técnicos anexos ao Termo de Referência.</t>
  </si>
  <si>
    <t>X</t>
  </si>
  <si>
    <t>02.724.778/0001-79</t>
  </si>
  <si>
    <t>UNITERRA - UNIAO TERRAPLENAGEM E CONSTRUCOES LTDA</t>
  </si>
  <si>
    <t>01/2018</t>
  </si>
  <si>
    <t>5 MESES</t>
  </si>
  <si>
    <t>90 DIAS</t>
  </si>
  <si>
    <t>4.4.00.00</t>
  </si>
  <si>
    <t>CONCLUÍDO</t>
  </si>
  <si>
    <t>CONCORRÊNCIA Nº 02/2018</t>
  </si>
  <si>
    <t xml:space="preserve">CONTRATAÇÃO DE EMPRESA DE ENGENHARIA PARA CONSTRUÇÃO DA 1ª ETAPA DO HOSPITAL GERAL GOVERNADOR EDUARDO CAMPOS, NO MUNICÍPIO DE SERRA TALHADA/PE, conforme Projeto Executivo e demais elementos técnicos estabelecidos neste Edital e em seus anexos. </t>
  </si>
  <si>
    <t>41.244.807/0001-57</t>
  </si>
  <si>
    <t>CONSTRUTORA CARAJÁS LTDA</t>
  </si>
  <si>
    <t>05/2018</t>
  </si>
  <si>
    <t>22 MESES</t>
  </si>
  <si>
    <t>EM ANDAMENTO</t>
  </si>
  <si>
    <t>PREGÃO ELETRÔNICO Nº 03/2018</t>
  </si>
  <si>
    <t>Contratação de empresa de engenharia para gerenciamento, supervisão e acompanhamento dos serviços de engenharia referentes a construção da 1ª etapa do Hospital Geral Governador Eduardo Campos em Serra Talhada/PE.</t>
  </si>
  <si>
    <t>02.043.343/0001-69</t>
  </si>
  <si>
    <t>PROJEÇÃO ENGENHARIA LTDA - ME</t>
  </si>
  <si>
    <t>02/2019</t>
  </si>
  <si>
    <t>17 MESES</t>
  </si>
  <si>
    <t>26 MESES</t>
  </si>
  <si>
    <t>PREGÃO ELETRÔNICO Nº 02/2018</t>
  </si>
  <si>
    <t>Contratação de empresa de engenharia para realização de estudos topográficos, levantamento cadastral e estudos geotécnicos; elaboração de projeto básico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arquitetura, engenharia e complementares; elaboração do plano de execução da obra, projeto legal, projeto do canteiro de obras, orçamento e especificações técnicas para construção do Centro Comunitário da Paz – COMPAZ, em Arcoverde/PE.</t>
  </si>
  <si>
    <t>14.495.815/0001-01</t>
  </si>
  <si>
    <t>CHICOUREL ARQUITETURA STUDIO DE PROJETOS LTDA</t>
  </si>
  <si>
    <t>03/2019</t>
  </si>
  <si>
    <t>05 MESES</t>
  </si>
  <si>
    <t>150 DIAS</t>
  </si>
  <si>
    <t>PREGÃO ELETRÔNICO Nº 01/2019</t>
  </si>
  <si>
    <t>Contratação de empresa de engenharia para realização de estudos topográficos, levantamento cadastral e estudos geotécnicos; elaboração de projeto básico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arquitetura, engenharia e complementares; elaboração do plano de execução da obra, projeto legal, projeto do canteiro de obras, orçamento e especificações técnicas para construção do Centro Comunitário da Paz – COMPAZ, em Petrolina/PE.</t>
  </si>
  <si>
    <t>26.429.236/0001-31</t>
  </si>
  <si>
    <t>DUM CONSULTORIA, PROJETOS E CONSTRUÇÃO LTDA</t>
  </si>
  <si>
    <t>08/2019</t>
  </si>
  <si>
    <t>12 MESES</t>
  </si>
  <si>
    <t>PREGÃO ELETRÔNICO Nº 03/2019</t>
  </si>
  <si>
    <t>Contratação de empresa de engenharia para elaboração dos projetos executivos de engenharia para pavimentação e drenagem, obras complementares e elaboração do plano de execução da obra, projeto legal, projeto do canteiro de obras, orçamento e especificações técnicas do sistema viário de entorno do Hospital Geral Governador Eduardo Campos em Serra Talhada/PE.</t>
  </si>
  <si>
    <t>02.662.464/0001-99</t>
  </si>
  <si>
    <t>LUCENA TOPOGRAFIA &amp; CONSTRUÇÃO LTDA</t>
  </si>
  <si>
    <t>06/2019</t>
  </si>
  <si>
    <t>04 MESES</t>
  </si>
  <si>
    <t>30 DIAS</t>
  </si>
  <si>
    <t>PREGÃO ELETRÔNICO Nº 05/2019</t>
  </si>
  <si>
    <t>Contratação de empresa de engenharia para realização de estudos topográficos, levantamento cadastral e estudos geotécnicos; elaboração de projeto básico de requalificação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Bonito/PE.</t>
  </si>
  <si>
    <t>x</t>
  </si>
  <si>
    <t>REVOGADO</t>
  </si>
  <si>
    <t>PREGÃO ELETRÔNICO Nº 06/2019</t>
  </si>
  <si>
    <t>ANULADO</t>
  </si>
  <si>
    <t>PREGÃO ELETRÔNICO Nº 07/2019</t>
  </si>
  <si>
    <t>Contratação de empresa especializada em engenharia para execução dos serviços de complementação e reparos na construção da Unidade Pernambucana de Atenção Especializada – UPAE Carpina-PE.</t>
  </si>
  <si>
    <t>12  meses</t>
  </si>
  <si>
    <t>CARTA CONVITE Nº 01/2019</t>
  </si>
  <si>
    <t xml:space="preserve">Contratação de empresa de engenharia para elaboração do complemento dos projetos executivos de engenharia da Interseção da BR-232 com o sistema viário de entorno do hospital Governador Eduardo Campos em Serra Talhada/PE. </t>
  </si>
  <si>
    <t>02/2020</t>
  </si>
  <si>
    <t>120 DIAS</t>
  </si>
  <si>
    <t>154.824,46</t>
  </si>
  <si>
    <t>240 DIAS</t>
  </si>
  <si>
    <t>PREGÃO ELETRÔNICO Nº 08/2019</t>
  </si>
  <si>
    <t>Contratação de empresa especializada em engenharia para execução dos serviços de complementação e reparos na construção da Unidade Pernambucana de Atenção Especializada – UPAE ESCADA-PE.</t>
  </si>
  <si>
    <t>PREGÃO ELETRÔNICO Nº 01/2020</t>
  </si>
  <si>
    <t>Contratação de empresa de engenharia para realização de estudos topográficos, levantamento cadastral e estudos geotécnicos; elaboração de projeto básico de requalificação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Bonito/PE.</t>
  </si>
  <si>
    <t>SUSPENSO</t>
  </si>
  <si>
    <t>PREGÃO ELETRÔNICO Nº 02/2020</t>
  </si>
  <si>
    <t xml:space="preserve">Contratação de empresa de consultoria em engenharia para elaboração do orçamento do projeto executivo de arquitetura, engenharia e complementares para a Construção do Centro Comunitário da Paz - COMPAZ - ARCOVERDE/PE. </t>
  </si>
  <si>
    <t>PROJEÇÃO ENGENHARIA LTDA</t>
  </si>
  <si>
    <t>06/2021</t>
  </si>
  <si>
    <t>DISPENSA DE LICITAÇÃO EMERGENCIAL Nº 003/2020</t>
  </si>
  <si>
    <t>Contratação direta de empresa de engenharia, via dispensa de licitação emergencial, de serviços de reforma e melhorias nas instalações do Serviço de Verificação de Óbito – SVO RECIFE, conforme especificações técnicas constantes do Termo de Referência Simplificado, da proposta da Contratada e demais documentos constantes do processo.</t>
  </si>
  <si>
    <t>03.537.091/0001-97</t>
  </si>
  <si>
    <t>STAUROS ENGENHARIA LTDA</t>
  </si>
  <si>
    <t>06/2020</t>
  </si>
  <si>
    <t>105 DIAS</t>
  </si>
  <si>
    <t>DISPENSA DE LICITAÇÃO EMERGENCIAL Nº 010/2020</t>
  </si>
  <si>
    <t>Contratação direta de empresa de engenharia, via dispensa de licitação emergencial, de serviços de ampliação, reforma e melhorias nas instalações do Serviço de Verificação de Óbito – SVO CARUARU, conforme especificações técnicas constantes do Termo de Referência Simplificado, da proposta da Contratada e demais documentos constantes do processo.</t>
  </si>
  <si>
    <t>12.805.036/0001-21</t>
  </si>
  <si>
    <t>MULTCOM CONSTRUTORA EIRELI</t>
  </si>
  <si>
    <t>07/2020</t>
  </si>
  <si>
    <t>PREGÃO ELETRÔNICO Nº 01/2021 - GAPE/PE</t>
  </si>
  <si>
    <t>Contratação de empresa especializada em engenharia para execução dos serviços de complementação e reparos na construção da Unidade Pernambucana de Atenção Especializada – UPAE Escada-PE.</t>
  </si>
  <si>
    <t>10.978.682/0001-65</t>
  </si>
  <si>
    <t>PLINIO CAVALCANTI &amp; CIA LTDA</t>
  </si>
  <si>
    <t>03/2021</t>
  </si>
  <si>
    <t>4.4.90</t>
  </si>
  <si>
    <t>PREGÃO ELETRÔNICO Nº 02/2021 - GAPE/PE</t>
  </si>
  <si>
    <t>Contratação de empresa especializada em engenharia para execução dos serviços de complementação e reparos na construção da Unidade Pernambucana de Atenção Especializada – UPAE CARPINA-PE.</t>
  </si>
  <si>
    <t>07.738.830/0001-60</t>
  </si>
  <si>
    <t>CONFIG ENGENHARIA LTDA-ME</t>
  </si>
  <si>
    <t>05/2021</t>
  </si>
  <si>
    <t>08 MESES</t>
  </si>
  <si>
    <t>15 MESES</t>
  </si>
  <si>
    <t>PREGÃO ELETRÔNICO Nº 05/2021 - GAPE/PE</t>
  </si>
  <si>
    <t>Contratação de empresa de engenharia para gerenciamento, supervisão e acompanhamento dos serviços de complementos e reparos das unidades de UPAEs de CARPINA, ESCADA e PALMARES – PE</t>
  </si>
  <si>
    <t>10 MESES</t>
  </si>
  <si>
    <t xml:space="preserve"> 02/07/2022 </t>
  </si>
  <si>
    <t>2 MESES</t>
  </si>
  <si>
    <t>PREGÃO ELETRÔNICO Nº 04/2021 - GAPE/PE</t>
  </si>
  <si>
    <t>Contratação de empresa especializada em engenharia para execução dos serviços de reforma, complementação e reparos na construção da Unidade Pernambucana de Atenção Especializada – UPAE PALMARES-PE</t>
  </si>
  <si>
    <t>07.798.997/0001-16</t>
  </si>
  <si>
    <t>PONTUAL CONSTRUÇÕES LTDA</t>
  </si>
  <si>
    <t>10/2021</t>
  </si>
  <si>
    <t>3 MESES</t>
  </si>
  <si>
    <t>PREGÃO ELETRÔNICO Nº 06/2021 - GAPE/PE</t>
  </si>
  <si>
    <t>Contratação de empresa de engenharia para realização de estudos topográficos, levantamento cadastral e estudos geotécnicos; elaboração de projeto básico de requalificação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</t>
  </si>
  <si>
    <t>22.350.092/0001-72</t>
  </si>
  <si>
    <t>GM ENGENHARIA LTDA.-EPP</t>
  </si>
  <si>
    <t>13/2021</t>
  </si>
  <si>
    <t xml:space="preserve"> 01/12/2021 </t>
  </si>
  <si>
    <t>3 meses</t>
  </si>
  <si>
    <t xml:space="preserve"> 28/02/2022 </t>
  </si>
  <si>
    <t>165 dias</t>
  </si>
  <si>
    <t>4.4.90.51</t>
  </si>
  <si>
    <t>PREGÃO ELETRÔNICO Nº 01/2022</t>
  </si>
  <si>
    <t>Contratação de empresa especializada em engenharia para a execução das obras de implantação do Centro Comunitário da Paz - COMPAZ em Arcoverde/PE</t>
  </si>
  <si>
    <t>01.991.627/0001-14</t>
  </si>
  <si>
    <t>KAIZEN CONSTRUÇÕES E INCORPORAÇÕES LTDA</t>
  </si>
  <si>
    <t>05/2022</t>
  </si>
  <si>
    <t xml:space="preserve"> 11/05/2022</t>
  </si>
  <si>
    <t>14 meses</t>
  </si>
  <si>
    <t>PREGÃO ELETRÔNICO Nº 02/2022</t>
  </si>
  <si>
    <t>Contratação de empresa de engenharia para a execução da pavimentação, drenagem e obras complementares do sistema viário de entorno e do acesso a BR-232 do Hospital Governador Eduardo Campos em Serra Talhada/PE.</t>
  </si>
  <si>
    <t>PLÍNIO CAVALCANTI &amp; CIA LTDA</t>
  </si>
  <si>
    <t>06/2022</t>
  </si>
  <si>
    <t xml:space="preserve"> 24/05/2022</t>
  </si>
  <si>
    <t>PREGÃO ELETRÔNICO Nº 05/2022</t>
  </si>
  <si>
    <t>Contratação de empresa especializada em engenharia para a execução das obras de implantação do Centro Comunitário da Paz - COMPAZ em Petrolina/PE</t>
  </si>
  <si>
    <t>12.574.539/0001-33</t>
  </si>
  <si>
    <t>CONSTRUTORA VENÂNCIO LTDA</t>
  </si>
  <si>
    <t>08/2022</t>
  </si>
  <si>
    <t xml:space="preserve"> 14/07/2022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</si>
</sst>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/dd/yyyy"/>
    <numFmt numFmtId="165" formatCode="#,##0.00_ ;[Red]\-#,##0.00\ "/>
  </numFmts>
  <fonts count="13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justify" vertical="justify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4" fontId="2" fillId="0" borderId="0" xfId="0" applyNumberFormat="1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 indent="1"/>
      <protection locked="0"/>
    </xf>
    <xf numFmtId="14" fontId="2" fillId="0" borderId="0" xfId="0" applyNumberFormat="1" applyFont="1" applyFill="1" applyAlignment="1" applyProtection="1">
      <alignment horizontal="center" vertical="center" wrapText="1"/>
      <protection locked="0"/>
    </xf>
    <xf numFmtId="43" fontId="2" fillId="0" borderId="0" xfId="1" applyFont="1" applyFill="1" applyAlignment="1" applyProtection="1">
      <alignment horizontal="right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14" fontId="4" fillId="0" borderId="0" xfId="0" applyNumberFormat="1" applyFont="1" applyAlignment="1" applyProtection="1">
      <alignment horizontal="center" vertical="center" wrapText="1"/>
      <protection locked="0"/>
    </xf>
    <xf numFmtId="43" fontId="4" fillId="0" borderId="0" xfId="1" applyFont="1" applyAlignment="1" applyProtection="1">
      <alignment horizontal="right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right" vertical="center"/>
    </xf>
    <xf numFmtId="49" fontId="8" fillId="0" borderId="0" xfId="0" applyNumberFormat="1" applyFont="1" applyFill="1" applyAlignment="1" applyProtection="1">
      <alignment horizontal="justify" vertical="center"/>
      <protection locked="0"/>
    </xf>
    <xf numFmtId="49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Fill="1" applyAlignment="1">
      <alignment horizontal="left" vertical="center" wrapText="1"/>
    </xf>
    <xf numFmtId="4" fontId="5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 applyFill="1" applyAlignment="1" applyProtection="1">
      <alignment horizontal="justify" vertical="center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left" vertical="center" wrapText="1" indent="1"/>
    </xf>
    <xf numFmtId="0" fontId="8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 wrapText="1"/>
    </xf>
    <xf numFmtId="43" fontId="7" fillId="0" borderId="0" xfId="1" applyFont="1" applyFill="1" applyAlignment="1">
      <alignment horizontal="left" vertical="center" wrapText="1"/>
    </xf>
    <xf numFmtId="164" fontId="8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justify" wrapText="1"/>
    </xf>
    <xf numFmtId="4" fontId="8" fillId="0" borderId="0" xfId="0" applyNumberFormat="1" applyFont="1" applyFill="1" applyAlignment="1">
      <alignment horizontal="right" vertical="center" wrapText="1"/>
    </xf>
    <xf numFmtId="14" fontId="8" fillId="0" borderId="0" xfId="0" applyNumberFormat="1" applyFont="1" applyFill="1" applyAlignment="1">
      <alignment horizontal="center" vertical="center" wrapText="1"/>
    </xf>
    <xf numFmtId="43" fontId="8" fillId="0" borderId="0" xfId="1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49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 indent="1"/>
    </xf>
    <xf numFmtId="14" fontId="7" fillId="0" borderId="2" xfId="0" applyNumberFormat="1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wrapText="1" indent="1"/>
      <protection locked="0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4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 inden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3" xfId="0" applyNumberFormat="1" applyFont="1" applyFill="1" applyBorder="1" applyAlignment="1" applyProtection="1">
      <alignment vertical="center" wrapText="1"/>
      <protection locked="0"/>
    </xf>
    <xf numFmtId="43" fontId="8" fillId="0" borderId="3" xfId="1" applyFont="1" applyFill="1" applyBorder="1" applyAlignment="1" applyProtection="1">
      <alignment vertical="center" wrapText="1"/>
      <protection locked="0"/>
    </xf>
    <xf numFmtId="14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3" fontId="8" fillId="0" borderId="3" xfId="1" applyFont="1" applyFill="1" applyBorder="1" applyAlignment="1" applyProtection="1">
      <alignment horizontal="center" vertical="center" wrapText="1"/>
      <protection locked="0"/>
    </xf>
    <xf numFmtId="4" fontId="8" fillId="0" borderId="3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/>
    <xf numFmtId="0" fontId="8" fillId="0" borderId="4" xfId="0" applyFont="1" applyFill="1" applyBorder="1" applyAlignment="1" applyProtection="1">
      <alignment horizontal="left" vertical="center" wrapText="1" indent="1"/>
      <protection locked="0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4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left" vertical="center" wrapText="1" indent="1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4" xfId="0" applyNumberFormat="1" applyFont="1" applyFill="1" applyBorder="1" applyAlignment="1" applyProtection="1">
      <alignment vertical="center" wrapText="1"/>
      <protection locked="0"/>
    </xf>
    <xf numFmtId="43" fontId="8" fillId="0" borderId="4" xfId="1" applyFont="1" applyFill="1" applyBorder="1" applyAlignment="1" applyProtection="1">
      <alignment vertical="center" wrapText="1"/>
      <protection locked="0"/>
    </xf>
    <xf numFmtId="43" fontId="8" fillId="0" borderId="4" xfId="1" applyFont="1" applyFill="1" applyBorder="1" applyAlignment="1" applyProtection="1">
      <alignment horizontal="center" vertical="center" wrapText="1"/>
      <protection locked="0"/>
    </xf>
    <xf numFmtId="4" fontId="8" fillId="0" borderId="4" xfId="0" applyNumberFormat="1" applyFont="1" applyFill="1" applyBorder="1" applyAlignment="1" applyProtection="1">
      <alignment vertical="center" wrapText="1"/>
      <protection locked="0"/>
    </xf>
    <xf numFmtId="4" fontId="8" fillId="0" borderId="0" xfId="0" applyNumberFormat="1" applyFont="1" applyFill="1" applyAlignment="1">
      <alignment vertical="center"/>
    </xf>
    <xf numFmtId="43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4" xfId="0" applyFont="1" applyFill="1" applyBorder="1" applyAlignment="1" applyProtection="1">
      <alignment vertical="center" wrapText="1"/>
      <protection locked="0"/>
    </xf>
    <xf numFmtId="164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3" fontId="8" fillId="0" borderId="4" xfId="1" applyFont="1" applyFill="1" applyBorder="1" applyAlignment="1" applyProtection="1">
      <alignment horizontal="right" vertical="center" wrapText="1"/>
      <protection locked="0"/>
    </xf>
    <xf numFmtId="4" fontId="8" fillId="0" borderId="4" xfId="0" applyNumberFormat="1" applyFont="1" applyFill="1" applyBorder="1" applyAlignment="1" applyProtection="1">
      <alignment horizontal="left" vertical="center" wrapText="1" indent="1"/>
      <protection locked="0"/>
    </xf>
    <xf numFmtId="4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indent="1"/>
    </xf>
    <xf numFmtId="0" fontId="10" fillId="0" borderId="4" xfId="0" applyFont="1" applyFill="1" applyBorder="1" applyAlignment="1" applyProtection="1">
      <alignment horizontal="left" vertical="center" wrapText="1" indent="1"/>
      <protection locked="0"/>
    </xf>
    <xf numFmtId="4" fontId="10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" xfId="0" quotePrefix="1" applyFont="1" applyFill="1" applyBorder="1" applyAlignment="1" applyProtection="1">
      <alignment horizontal="center" vertical="center" wrapText="1"/>
      <protection locked="0"/>
    </xf>
    <xf numFmtId="4" fontId="9" fillId="0" borderId="4" xfId="0" applyNumberFormat="1" applyFont="1" applyFill="1" applyBorder="1" applyAlignment="1">
      <alignment vertical="center"/>
    </xf>
    <xf numFmtId="165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0" quotePrefix="1" applyNumberFormat="1" applyFont="1" applyFill="1" applyBorder="1" applyAlignment="1" applyProtection="1">
      <alignment horizontal="center" vertical="center" wrapText="1"/>
      <protection locked="0"/>
    </xf>
    <xf numFmtId="4" fontId="11" fillId="0" borderId="0" xfId="0" applyNumberFormat="1" applyFont="1" applyFill="1" applyAlignment="1" applyProtection="1">
      <alignment horizontal="center" vertical="center" wrapText="1"/>
      <protection locked="0"/>
    </xf>
    <xf numFmtId="43" fontId="2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0" xfId="1" applyNumberFormat="1" applyFont="1" applyFill="1" applyAlignment="1" applyProtection="1">
      <alignment horizontal="right" vertical="center" wrapText="1"/>
      <protection locked="0"/>
    </xf>
    <xf numFmtId="4" fontId="12" fillId="0" borderId="0" xfId="0" applyNumberFormat="1" applyFont="1" applyFill="1" applyAlignment="1" applyProtection="1">
      <alignment horizontal="center" vertical="center" wrapText="1"/>
      <protection locked="0"/>
    </xf>
    <xf numFmtId="4" fontId="12" fillId="0" borderId="0" xfId="0" applyNumberFormat="1" applyFont="1" applyFill="1" applyAlignment="1" applyProtection="1">
      <alignment horizontal="right" vertical="center" wrapText="1"/>
      <protection locked="0"/>
    </xf>
    <xf numFmtId="164" fontId="12" fillId="0" borderId="0" xfId="0" applyNumberFormat="1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" fontId="6" fillId="0" borderId="0" xfId="0" applyNumberFormat="1" applyFont="1" applyFill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721178</xdr:colOff>
      <xdr:row>0</xdr:row>
      <xdr:rowOff>95250</xdr:rowOff>
    </xdr:from>
    <xdr:to>
      <xdr:col>1</xdr:col>
      <xdr:colOff>449035</xdr:colOff>
      <xdr:row>4</xdr:row>
      <xdr:rowOff>177639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6DC1005-CE65-4BE4-AAE1-0A867FA38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178" y="95250"/>
          <a:ext cx="2163536" cy="100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BD30-6481-4B3E-889C-5618BF070B35}">
  <sheetPr>
    <pageSetUpPr fitToPage="1"/>
  </sheetPr>
  <dimension ref="A1:IW72"/>
  <sheetViews>
    <sheetView showGridLines="0" tabSelected="1" zoomScale="70" zoomScaleNormal="70" workbookViewId="0">
      <selection activeCell="A2" sqref="A2"/>
    </sheetView>
  </sheetViews>
  <sheetFormatPr defaultRowHeight="14.25" x14ac:dyDescent="0.2"/>
  <cols>
    <col min="1" max="1" width="32" style="1" customWidth="1"/>
    <col min="2" max="2" width="83.75" style="2" customWidth="1"/>
    <col min="3" max="3" width="9.75" style="1" customWidth="1"/>
    <col min="4" max="4" width="15.125" style="3" customWidth="1"/>
    <col min="5" max="5" width="13.625" style="4" customWidth="1"/>
    <col min="6" max="6" width="12.5" style="4" customWidth="1"/>
    <col min="7" max="7" width="18.875" style="1" customWidth="1"/>
    <col min="8" max="8" width="27.375" style="5" customWidth="1"/>
    <col min="9" max="9" width="10.5" style="1" customWidth="1"/>
    <col min="10" max="10" width="12.125" style="6" customWidth="1"/>
    <col min="11" max="11" width="12.5" style="1" customWidth="1"/>
    <col min="12" max="12" width="18.25" style="7" customWidth="1"/>
    <col min="13" max="13" width="18" style="8" customWidth="1"/>
    <col min="14" max="14" width="11.625" style="1" customWidth="1"/>
    <col min="15" max="15" width="17.125" style="9" customWidth="1"/>
    <col min="16" max="16" width="14.125" style="9" customWidth="1"/>
    <col min="17" max="17" width="14.125" style="1" customWidth="1"/>
    <col min="18" max="18" width="15.75" style="4" customWidth="1"/>
    <col min="19" max="19" width="20.625" style="4" customWidth="1"/>
    <col min="20" max="20" width="22.125" style="4" customWidth="1"/>
    <col min="21" max="21" width="24.25" style="4" customWidth="1"/>
    <col min="22" max="22" width="18.375" style="1" customWidth="1"/>
    <col min="23" max="23" width="4.875" style="10" customWidth="1"/>
    <col min="24" max="24" width="16.875" style="10" customWidth="1"/>
    <col min="25" max="257" width="10.75" style="10" customWidth="1"/>
    <col min="258" max="1024" width="10.75" style="11" customWidth="1"/>
    <col min="1025" max="16384" width="9" style="11"/>
  </cols>
  <sheetData>
    <row r="1" spans="1:257" ht="18" customHeight="1" x14ac:dyDescent="0.2"/>
    <row r="2" spans="1:257" ht="19.5" customHeight="1" x14ac:dyDescent="0.2"/>
    <row r="3" spans="1:257" ht="20.25" customHeight="1" x14ac:dyDescent="0.2">
      <c r="C3" s="12"/>
      <c r="D3" s="13"/>
      <c r="E3" s="14"/>
      <c r="F3" s="14"/>
      <c r="G3" s="12"/>
      <c r="H3" s="12"/>
      <c r="I3" s="12"/>
      <c r="J3" s="15"/>
      <c r="K3" s="12"/>
      <c r="L3" s="16"/>
      <c r="M3" s="17"/>
      <c r="N3" s="12"/>
      <c r="O3" s="18"/>
      <c r="P3" s="19"/>
      <c r="Q3" s="20"/>
      <c r="R3" s="21"/>
      <c r="S3" s="22"/>
      <c r="T3" s="14"/>
      <c r="U3" s="14"/>
      <c r="V3" s="12"/>
    </row>
    <row r="4" spans="1:257" ht="15" x14ac:dyDescent="0.2">
      <c r="C4" s="105" t="s">
        <v>0</v>
      </c>
      <c r="D4" s="105"/>
      <c r="E4" s="105"/>
      <c r="F4" s="105"/>
      <c r="G4" s="12"/>
      <c r="H4" s="105" t="s">
        <v>1</v>
      </c>
      <c r="I4" s="105"/>
      <c r="J4" s="105"/>
      <c r="K4" s="105"/>
      <c r="L4" s="16"/>
      <c r="M4" s="17"/>
      <c r="N4" s="106" t="s">
        <v>2</v>
      </c>
      <c r="O4" s="106"/>
      <c r="P4" s="106"/>
      <c r="Q4" s="106"/>
      <c r="R4" s="23"/>
      <c r="S4" s="14"/>
      <c r="T4" s="105" t="s">
        <v>3</v>
      </c>
      <c r="U4" s="105"/>
      <c r="V4" s="105"/>
    </row>
    <row r="5" spans="1:257" ht="15.75" customHeight="1" x14ac:dyDescent="0.2">
      <c r="C5" s="24"/>
      <c r="D5" s="24"/>
      <c r="E5" s="24"/>
      <c r="F5" s="24"/>
      <c r="G5" s="12"/>
      <c r="H5" s="24"/>
      <c r="I5" s="24"/>
      <c r="J5" s="24"/>
      <c r="K5" s="24"/>
      <c r="L5" s="16"/>
      <c r="M5" s="17"/>
      <c r="N5" s="25"/>
      <c r="O5" s="25"/>
      <c r="P5" s="25"/>
      <c r="Q5" s="25"/>
      <c r="R5" s="23"/>
      <c r="S5" s="14"/>
      <c r="T5" s="24"/>
      <c r="U5" s="24"/>
      <c r="V5" s="24"/>
    </row>
    <row r="6" spans="1:257" ht="15" x14ac:dyDescent="0.2">
      <c r="A6" s="26" t="s">
        <v>4</v>
      </c>
      <c r="B6" s="27" t="s">
        <v>5</v>
      </c>
      <c r="C6" s="107" t="s">
        <v>6</v>
      </c>
      <c r="D6" s="107"/>
      <c r="E6" s="107"/>
      <c r="F6" s="107"/>
      <c r="G6" s="12"/>
      <c r="H6" s="107" t="s">
        <v>7</v>
      </c>
      <c r="I6" s="107"/>
      <c r="J6" s="107"/>
      <c r="K6" s="107"/>
      <c r="L6" s="16"/>
      <c r="M6" s="17"/>
      <c r="N6" s="107" t="s">
        <v>8</v>
      </c>
      <c r="O6" s="107"/>
      <c r="P6" s="107"/>
      <c r="Q6" s="107"/>
      <c r="R6" s="28"/>
      <c r="S6" s="14"/>
      <c r="T6" s="108" t="s">
        <v>9</v>
      </c>
      <c r="U6" s="108"/>
      <c r="V6" s="108"/>
    </row>
    <row r="7" spans="1:257" ht="15" x14ac:dyDescent="0.2">
      <c r="A7" s="26" t="s">
        <v>10</v>
      </c>
      <c r="B7" s="27" t="s">
        <v>11</v>
      </c>
      <c r="C7" s="111" t="s">
        <v>12</v>
      </c>
      <c r="D7" s="111"/>
      <c r="E7" s="111"/>
      <c r="F7" s="111"/>
      <c r="G7" s="12"/>
      <c r="H7" s="111" t="s">
        <v>12</v>
      </c>
      <c r="I7" s="111"/>
      <c r="J7" s="111"/>
      <c r="K7" s="111"/>
      <c r="L7" s="16"/>
      <c r="M7" s="17"/>
      <c r="N7" s="108" t="s">
        <v>13</v>
      </c>
      <c r="O7" s="108"/>
      <c r="P7" s="108"/>
      <c r="Q7" s="108"/>
      <c r="R7" s="29"/>
      <c r="S7" s="30"/>
      <c r="T7" s="30"/>
      <c r="U7" s="31" t="s">
        <v>14</v>
      </c>
      <c r="V7" s="28"/>
    </row>
    <row r="8" spans="1:257" ht="15" x14ac:dyDescent="0.2">
      <c r="A8" s="26" t="s">
        <v>15</v>
      </c>
      <c r="B8" s="32" t="s">
        <v>16</v>
      </c>
      <c r="C8" s="33"/>
      <c r="D8" s="34"/>
      <c r="E8" s="112"/>
      <c r="F8" s="112"/>
      <c r="G8" s="112"/>
      <c r="H8" s="35"/>
      <c r="I8" s="36"/>
      <c r="J8" s="37"/>
      <c r="K8" s="33"/>
      <c r="L8" s="38"/>
      <c r="M8" s="39"/>
      <c r="N8" s="40"/>
      <c r="O8" s="41"/>
      <c r="P8" s="33"/>
      <c r="Q8" s="33"/>
      <c r="R8" s="42"/>
      <c r="S8" s="42"/>
      <c r="T8" s="42"/>
      <c r="U8" s="42"/>
      <c r="V8" s="33"/>
    </row>
    <row r="9" spans="1:257" ht="7.5" customHeight="1" thickBot="1" x14ac:dyDescent="0.25">
      <c r="A9" s="40"/>
      <c r="B9" s="43"/>
      <c r="C9" s="40"/>
      <c r="D9" s="40"/>
      <c r="E9" s="44"/>
      <c r="F9" s="44"/>
      <c r="G9" s="40"/>
      <c r="H9" s="35"/>
      <c r="I9" s="40"/>
      <c r="J9" s="45"/>
      <c r="K9" s="40"/>
      <c r="L9" s="46"/>
      <c r="M9" s="39"/>
      <c r="N9" s="40"/>
      <c r="O9" s="41"/>
      <c r="P9" s="41"/>
      <c r="Q9" s="40"/>
      <c r="R9" s="41"/>
      <c r="S9" s="41"/>
      <c r="T9" s="41"/>
      <c r="U9" s="41"/>
      <c r="V9" s="40"/>
    </row>
    <row r="10" spans="1:257" s="48" customFormat="1" ht="17.25" customHeight="1" thickBot="1" x14ac:dyDescent="0.3">
      <c r="A10" s="109" t="s">
        <v>17</v>
      </c>
      <c r="B10" s="109" t="s">
        <v>18</v>
      </c>
      <c r="C10" s="109" t="s">
        <v>19</v>
      </c>
      <c r="D10" s="109"/>
      <c r="E10" s="109"/>
      <c r="F10" s="109"/>
      <c r="G10" s="109" t="s">
        <v>20</v>
      </c>
      <c r="H10" s="109"/>
      <c r="I10" s="109" t="s">
        <v>21</v>
      </c>
      <c r="J10" s="109"/>
      <c r="K10" s="109"/>
      <c r="L10" s="109"/>
      <c r="M10" s="109"/>
      <c r="N10" s="109" t="s">
        <v>22</v>
      </c>
      <c r="O10" s="109"/>
      <c r="P10" s="110" t="s">
        <v>23</v>
      </c>
      <c r="Q10" s="109" t="s">
        <v>24</v>
      </c>
      <c r="R10" s="109"/>
      <c r="S10" s="109"/>
      <c r="T10" s="109"/>
      <c r="U10" s="109"/>
      <c r="V10" s="109" t="s">
        <v>25</v>
      </c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</row>
    <row r="11" spans="1:257" s="48" customFormat="1" ht="60.75" thickBot="1" x14ac:dyDescent="0.3">
      <c r="A11" s="109"/>
      <c r="B11" s="109"/>
      <c r="C11" s="49" t="s">
        <v>26</v>
      </c>
      <c r="D11" s="49" t="s">
        <v>27</v>
      </c>
      <c r="E11" s="50" t="s">
        <v>28</v>
      </c>
      <c r="F11" s="50" t="s">
        <v>29</v>
      </c>
      <c r="G11" s="49" t="s">
        <v>30</v>
      </c>
      <c r="H11" s="51" t="s">
        <v>31</v>
      </c>
      <c r="I11" s="49" t="s">
        <v>26</v>
      </c>
      <c r="J11" s="52" t="s">
        <v>32</v>
      </c>
      <c r="K11" s="49" t="s">
        <v>33</v>
      </c>
      <c r="L11" s="53" t="s">
        <v>34</v>
      </c>
      <c r="M11" s="54" t="s">
        <v>35</v>
      </c>
      <c r="N11" s="49" t="s">
        <v>36</v>
      </c>
      <c r="O11" s="50" t="s">
        <v>37</v>
      </c>
      <c r="P11" s="110"/>
      <c r="Q11" s="49" t="s">
        <v>38</v>
      </c>
      <c r="R11" s="49" t="s">
        <v>39</v>
      </c>
      <c r="S11" s="50" t="s">
        <v>40</v>
      </c>
      <c r="T11" s="50" t="s">
        <v>41</v>
      </c>
      <c r="U11" s="50" t="s">
        <v>42</v>
      </c>
      <c r="V11" s="109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</row>
    <row r="12" spans="1:257" s="67" customFormat="1" ht="60" x14ac:dyDescent="0.25">
      <c r="A12" s="55" t="s">
        <v>43</v>
      </c>
      <c r="B12" s="56" t="s">
        <v>44</v>
      </c>
      <c r="C12" s="57" t="s">
        <v>45</v>
      </c>
      <c r="D12" s="57" t="s">
        <v>45</v>
      </c>
      <c r="E12" s="58" t="s">
        <v>45</v>
      </c>
      <c r="F12" s="58" t="s">
        <v>45</v>
      </c>
      <c r="G12" s="59" t="s">
        <v>46</v>
      </c>
      <c r="H12" s="60" t="s">
        <v>47</v>
      </c>
      <c r="I12" s="61" t="s">
        <v>48</v>
      </c>
      <c r="J12" s="62">
        <v>43248</v>
      </c>
      <c r="K12" s="57" t="s">
        <v>49</v>
      </c>
      <c r="L12" s="63">
        <v>1025000</v>
      </c>
      <c r="M12" s="64" t="s">
        <v>45</v>
      </c>
      <c r="N12" s="57" t="s">
        <v>50</v>
      </c>
      <c r="O12" s="58" t="s">
        <v>45</v>
      </c>
      <c r="P12" s="58" t="s">
        <v>45</v>
      </c>
      <c r="Q12" s="65" t="s">
        <v>51</v>
      </c>
      <c r="R12" s="66">
        <v>993028.28</v>
      </c>
      <c r="S12" s="63">
        <v>0</v>
      </c>
      <c r="T12" s="63">
        <v>0</v>
      </c>
      <c r="U12" s="63">
        <v>993028.28</v>
      </c>
      <c r="V12" s="57" t="s">
        <v>52</v>
      </c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</row>
    <row r="13" spans="1:257" s="67" customFormat="1" ht="45" x14ac:dyDescent="0.25">
      <c r="A13" s="68" t="s">
        <v>53</v>
      </c>
      <c r="B13" s="69" t="s">
        <v>54</v>
      </c>
      <c r="C13" s="70" t="s">
        <v>45</v>
      </c>
      <c r="D13" s="70" t="s">
        <v>45</v>
      </c>
      <c r="E13" s="71" t="s">
        <v>45</v>
      </c>
      <c r="F13" s="71" t="s">
        <v>45</v>
      </c>
      <c r="G13" s="70" t="s">
        <v>55</v>
      </c>
      <c r="H13" s="72" t="s">
        <v>56</v>
      </c>
      <c r="I13" s="73" t="s">
        <v>57</v>
      </c>
      <c r="J13" s="74">
        <v>43343</v>
      </c>
      <c r="K13" s="70" t="s">
        <v>58</v>
      </c>
      <c r="L13" s="75">
        <v>40849755.009999998</v>
      </c>
      <c r="M13" s="71" t="s">
        <v>45</v>
      </c>
      <c r="N13" s="71">
        <v>34</v>
      </c>
      <c r="O13" s="71">
        <v>4718536.9000000004</v>
      </c>
      <c r="P13" s="71">
        <v>3478600.58</v>
      </c>
      <c r="Q13" s="76" t="s">
        <v>51</v>
      </c>
      <c r="R13" s="77">
        <v>43759899.280000001</v>
      </c>
      <c r="S13" s="75">
        <v>1585641.94</v>
      </c>
      <c r="T13" s="75">
        <v>2707197.07</v>
      </c>
      <c r="U13" s="75">
        <f>42053684.19+S13</f>
        <v>43639326.129999995</v>
      </c>
      <c r="V13" s="70" t="s">
        <v>59</v>
      </c>
      <c r="W13" s="78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</row>
    <row r="14" spans="1:257" s="67" customFormat="1" ht="45" x14ac:dyDescent="0.25">
      <c r="A14" s="68" t="s">
        <v>60</v>
      </c>
      <c r="B14" s="69" t="s">
        <v>61</v>
      </c>
      <c r="C14" s="70" t="s">
        <v>45</v>
      </c>
      <c r="D14" s="70" t="s">
        <v>45</v>
      </c>
      <c r="E14" s="71" t="s">
        <v>45</v>
      </c>
      <c r="F14" s="71" t="s">
        <v>45</v>
      </c>
      <c r="G14" s="70" t="s">
        <v>62</v>
      </c>
      <c r="H14" s="68" t="s">
        <v>63</v>
      </c>
      <c r="I14" s="73" t="s">
        <v>64</v>
      </c>
      <c r="J14" s="74">
        <v>43553</v>
      </c>
      <c r="K14" s="70" t="s">
        <v>65</v>
      </c>
      <c r="L14" s="75">
        <v>997028.97</v>
      </c>
      <c r="M14" s="71" t="s">
        <v>45</v>
      </c>
      <c r="N14" s="71" t="s">
        <v>66</v>
      </c>
      <c r="O14" s="71">
        <v>1288942.6399999999</v>
      </c>
      <c r="P14" s="71">
        <v>151804.51999999999</v>
      </c>
      <c r="Q14" s="76" t="s">
        <v>51</v>
      </c>
      <c r="R14" s="77">
        <v>2183443.36</v>
      </c>
      <c r="S14" s="75">
        <v>139347.26</v>
      </c>
      <c r="T14" s="75">
        <v>327162.71999999997</v>
      </c>
      <c r="U14" s="75">
        <f>2044397.08+S14</f>
        <v>2183744.34</v>
      </c>
      <c r="V14" s="70" t="s">
        <v>59</v>
      </c>
      <c r="W14" s="47"/>
      <c r="X14" s="79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  <c r="IW14" s="47"/>
    </row>
    <row r="15" spans="1:257" s="67" customFormat="1" ht="120" x14ac:dyDescent="0.25">
      <c r="A15" s="68" t="s">
        <v>67</v>
      </c>
      <c r="B15" s="69" t="s">
        <v>68</v>
      </c>
      <c r="C15" s="70" t="s">
        <v>45</v>
      </c>
      <c r="D15" s="70" t="s">
        <v>45</v>
      </c>
      <c r="E15" s="71" t="s">
        <v>45</v>
      </c>
      <c r="F15" s="71" t="s">
        <v>45</v>
      </c>
      <c r="G15" s="70" t="s">
        <v>69</v>
      </c>
      <c r="H15" s="68" t="s">
        <v>70</v>
      </c>
      <c r="I15" s="73" t="s">
        <v>71</v>
      </c>
      <c r="J15" s="74">
        <v>43556</v>
      </c>
      <c r="K15" s="70" t="s">
        <v>72</v>
      </c>
      <c r="L15" s="75">
        <v>125000</v>
      </c>
      <c r="M15" s="71" t="s">
        <v>45</v>
      </c>
      <c r="N15" s="71" t="s">
        <v>73</v>
      </c>
      <c r="O15" s="71" t="s">
        <v>45</v>
      </c>
      <c r="P15" s="71" t="s">
        <v>45</v>
      </c>
      <c r="Q15" s="76" t="s">
        <v>51</v>
      </c>
      <c r="R15" s="77">
        <v>106388.95</v>
      </c>
      <c r="S15" s="75">
        <v>30953.69</v>
      </c>
      <c r="T15" s="75">
        <v>30953.69</v>
      </c>
      <c r="U15" s="75">
        <f>106388.95+S15</f>
        <v>137342.63999999998</v>
      </c>
      <c r="V15" s="70" t="s">
        <v>52</v>
      </c>
      <c r="W15" s="47"/>
      <c r="X15" s="79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</row>
    <row r="16" spans="1:257" s="67" customFormat="1" ht="120" x14ac:dyDescent="0.25">
      <c r="A16" s="68" t="s">
        <v>74</v>
      </c>
      <c r="B16" s="69" t="s">
        <v>75</v>
      </c>
      <c r="C16" s="70" t="s">
        <v>45</v>
      </c>
      <c r="D16" s="70" t="s">
        <v>45</v>
      </c>
      <c r="E16" s="71" t="s">
        <v>45</v>
      </c>
      <c r="F16" s="71" t="s">
        <v>45</v>
      </c>
      <c r="G16" s="70" t="s">
        <v>76</v>
      </c>
      <c r="H16" s="68" t="s">
        <v>77</v>
      </c>
      <c r="I16" s="73" t="s">
        <v>78</v>
      </c>
      <c r="J16" s="74">
        <v>43704</v>
      </c>
      <c r="K16" s="70" t="s">
        <v>72</v>
      </c>
      <c r="L16" s="75">
        <v>88950</v>
      </c>
      <c r="M16" s="71" t="s">
        <v>45</v>
      </c>
      <c r="N16" s="70" t="s">
        <v>79</v>
      </c>
      <c r="O16" s="71" t="s">
        <v>45</v>
      </c>
      <c r="P16" s="71" t="s">
        <v>45</v>
      </c>
      <c r="Q16" s="76" t="s">
        <v>51</v>
      </c>
      <c r="R16" s="77">
        <v>72186.070000000007</v>
      </c>
      <c r="S16" s="75">
        <v>0</v>
      </c>
      <c r="T16" s="75">
        <v>0</v>
      </c>
      <c r="U16" s="75">
        <v>72186.070000000007</v>
      </c>
      <c r="V16" s="70" t="s">
        <v>52</v>
      </c>
      <c r="W16" s="47"/>
      <c r="X16" s="47"/>
      <c r="Y16" s="47"/>
      <c r="Z16" s="80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  <c r="IW16" s="47"/>
    </row>
    <row r="17" spans="1:257" s="67" customFormat="1" ht="60" x14ac:dyDescent="0.25">
      <c r="A17" s="68" t="s">
        <v>80</v>
      </c>
      <c r="B17" s="81" t="s">
        <v>81</v>
      </c>
      <c r="C17" s="70" t="s">
        <v>45</v>
      </c>
      <c r="D17" s="70" t="s">
        <v>45</v>
      </c>
      <c r="E17" s="71" t="s">
        <v>45</v>
      </c>
      <c r="F17" s="71" t="s">
        <v>45</v>
      </c>
      <c r="G17" s="70" t="s">
        <v>82</v>
      </c>
      <c r="H17" s="68" t="s">
        <v>83</v>
      </c>
      <c r="I17" s="73" t="s">
        <v>84</v>
      </c>
      <c r="J17" s="74">
        <v>43629</v>
      </c>
      <c r="K17" s="70" t="s">
        <v>85</v>
      </c>
      <c r="L17" s="75">
        <v>108000</v>
      </c>
      <c r="M17" s="71" t="s">
        <v>45</v>
      </c>
      <c r="N17" s="70" t="s">
        <v>86</v>
      </c>
      <c r="O17" s="71" t="s">
        <v>45</v>
      </c>
      <c r="P17" s="71" t="s">
        <v>45</v>
      </c>
      <c r="Q17" s="76" t="s">
        <v>51</v>
      </c>
      <c r="R17" s="77">
        <v>108000</v>
      </c>
      <c r="S17" s="75">
        <v>0</v>
      </c>
      <c r="T17" s="75">
        <v>0</v>
      </c>
      <c r="U17" s="75">
        <v>108000</v>
      </c>
      <c r="V17" s="70" t="s">
        <v>52</v>
      </c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</row>
    <row r="18" spans="1:257" s="67" customFormat="1" ht="120" x14ac:dyDescent="0.25">
      <c r="A18" s="68" t="s">
        <v>87</v>
      </c>
      <c r="B18" s="81" t="s">
        <v>88</v>
      </c>
      <c r="C18" s="70" t="s">
        <v>45</v>
      </c>
      <c r="D18" s="70" t="s">
        <v>45</v>
      </c>
      <c r="E18" s="71" t="s">
        <v>45</v>
      </c>
      <c r="F18" s="71" t="s">
        <v>45</v>
      </c>
      <c r="G18" s="71" t="s">
        <v>45</v>
      </c>
      <c r="H18" s="71" t="s">
        <v>45</v>
      </c>
      <c r="I18" s="71" t="s">
        <v>45</v>
      </c>
      <c r="J18" s="71" t="s">
        <v>45</v>
      </c>
      <c r="K18" s="70" t="s">
        <v>72</v>
      </c>
      <c r="L18" s="76" t="s">
        <v>89</v>
      </c>
      <c r="M18" s="82" t="s">
        <v>89</v>
      </c>
      <c r="N18" s="70" t="s">
        <v>89</v>
      </c>
      <c r="O18" s="71" t="s">
        <v>89</v>
      </c>
      <c r="P18" s="71" t="s">
        <v>89</v>
      </c>
      <c r="Q18" s="76" t="s">
        <v>89</v>
      </c>
      <c r="R18" s="71" t="s">
        <v>89</v>
      </c>
      <c r="S18" s="75">
        <v>0</v>
      </c>
      <c r="T18" s="75">
        <v>0</v>
      </c>
      <c r="U18" s="75">
        <v>0</v>
      </c>
      <c r="V18" s="70" t="s">
        <v>90</v>
      </c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</row>
    <row r="19" spans="1:257" s="67" customFormat="1" ht="120" x14ac:dyDescent="0.25">
      <c r="A19" s="68" t="s">
        <v>91</v>
      </c>
      <c r="B19" s="81" t="s">
        <v>88</v>
      </c>
      <c r="C19" s="70" t="s">
        <v>45</v>
      </c>
      <c r="D19" s="70" t="s">
        <v>45</v>
      </c>
      <c r="E19" s="71" t="s">
        <v>45</v>
      </c>
      <c r="F19" s="71" t="s">
        <v>45</v>
      </c>
      <c r="G19" s="71" t="s">
        <v>45</v>
      </c>
      <c r="H19" s="71" t="s">
        <v>45</v>
      </c>
      <c r="I19" s="71" t="s">
        <v>45</v>
      </c>
      <c r="J19" s="71" t="s">
        <v>45</v>
      </c>
      <c r="K19" s="70" t="s">
        <v>72</v>
      </c>
      <c r="L19" s="76" t="s">
        <v>89</v>
      </c>
      <c r="M19" s="82" t="s">
        <v>89</v>
      </c>
      <c r="N19" s="70" t="s">
        <v>89</v>
      </c>
      <c r="O19" s="71" t="s">
        <v>89</v>
      </c>
      <c r="P19" s="71" t="s">
        <v>89</v>
      </c>
      <c r="Q19" s="76" t="s">
        <v>89</v>
      </c>
      <c r="R19" s="71" t="s">
        <v>89</v>
      </c>
      <c r="S19" s="75">
        <v>0</v>
      </c>
      <c r="T19" s="75">
        <v>0</v>
      </c>
      <c r="U19" s="75">
        <v>0</v>
      </c>
      <c r="V19" s="70" t="s">
        <v>92</v>
      </c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</row>
    <row r="20" spans="1:257" s="67" customFormat="1" ht="30" x14ac:dyDescent="0.25">
      <c r="A20" s="68" t="s">
        <v>93</v>
      </c>
      <c r="B20" s="81" t="s">
        <v>94</v>
      </c>
      <c r="C20" s="70" t="s">
        <v>45</v>
      </c>
      <c r="D20" s="70" t="s">
        <v>45</v>
      </c>
      <c r="E20" s="71" t="s">
        <v>45</v>
      </c>
      <c r="F20" s="71" t="s">
        <v>45</v>
      </c>
      <c r="G20" s="71" t="s">
        <v>45</v>
      </c>
      <c r="H20" s="71" t="s">
        <v>45</v>
      </c>
      <c r="I20" s="71" t="s">
        <v>45</v>
      </c>
      <c r="J20" s="71" t="s">
        <v>45</v>
      </c>
      <c r="K20" s="70" t="s">
        <v>95</v>
      </c>
      <c r="L20" s="76" t="s">
        <v>89</v>
      </c>
      <c r="M20" s="82" t="s">
        <v>89</v>
      </c>
      <c r="N20" s="70" t="s">
        <v>89</v>
      </c>
      <c r="O20" s="71" t="s">
        <v>89</v>
      </c>
      <c r="P20" s="71" t="s">
        <v>89</v>
      </c>
      <c r="Q20" s="76" t="s">
        <v>89</v>
      </c>
      <c r="R20" s="71" t="s">
        <v>89</v>
      </c>
      <c r="S20" s="75">
        <v>0</v>
      </c>
      <c r="T20" s="75">
        <v>0</v>
      </c>
      <c r="U20" s="75">
        <v>0</v>
      </c>
      <c r="V20" s="70" t="s">
        <v>90</v>
      </c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</row>
    <row r="21" spans="1:257" s="67" customFormat="1" ht="45" x14ac:dyDescent="0.25">
      <c r="A21" s="68" t="s">
        <v>96</v>
      </c>
      <c r="B21" s="81" t="s">
        <v>97</v>
      </c>
      <c r="C21" s="70" t="s">
        <v>45</v>
      </c>
      <c r="D21" s="70" t="s">
        <v>45</v>
      </c>
      <c r="E21" s="71" t="s">
        <v>45</v>
      </c>
      <c r="F21" s="71" t="s">
        <v>45</v>
      </c>
      <c r="G21" s="70" t="s">
        <v>82</v>
      </c>
      <c r="H21" s="68" t="s">
        <v>83</v>
      </c>
      <c r="I21" s="73" t="s">
        <v>98</v>
      </c>
      <c r="J21" s="83">
        <v>43865</v>
      </c>
      <c r="K21" s="84" t="s">
        <v>99</v>
      </c>
      <c r="L21" s="85" t="s">
        <v>100</v>
      </c>
      <c r="M21" s="82" t="s">
        <v>45</v>
      </c>
      <c r="N21" s="70" t="s">
        <v>101</v>
      </c>
      <c r="O21" s="71" t="s">
        <v>45</v>
      </c>
      <c r="P21" s="71" t="s">
        <v>45</v>
      </c>
      <c r="Q21" s="76" t="s">
        <v>51</v>
      </c>
      <c r="R21" s="77">
        <v>154824.46</v>
      </c>
      <c r="S21" s="75">
        <v>0</v>
      </c>
      <c r="T21" s="75">
        <v>0</v>
      </c>
      <c r="U21" s="75">
        <v>154824.46</v>
      </c>
      <c r="V21" s="70" t="s">
        <v>52</v>
      </c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</row>
    <row r="22" spans="1:257" s="48" customFormat="1" ht="30" x14ac:dyDescent="0.25">
      <c r="A22" s="68" t="s">
        <v>102</v>
      </c>
      <c r="B22" s="81" t="s">
        <v>103</v>
      </c>
      <c r="C22" s="70" t="s">
        <v>45</v>
      </c>
      <c r="D22" s="70" t="s">
        <v>45</v>
      </c>
      <c r="E22" s="71" t="s">
        <v>45</v>
      </c>
      <c r="F22" s="71" t="s">
        <v>45</v>
      </c>
      <c r="G22" s="71" t="s">
        <v>45</v>
      </c>
      <c r="H22" s="71" t="s">
        <v>45</v>
      </c>
      <c r="I22" s="71" t="s">
        <v>45</v>
      </c>
      <c r="J22" s="71" t="s">
        <v>45</v>
      </c>
      <c r="K22" s="70" t="s">
        <v>95</v>
      </c>
      <c r="L22" s="76" t="s">
        <v>89</v>
      </c>
      <c r="M22" s="82" t="s">
        <v>89</v>
      </c>
      <c r="N22" s="70" t="s">
        <v>89</v>
      </c>
      <c r="O22" s="71" t="s">
        <v>89</v>
      </c>
      <c r="P22" s="71" t="s">
        <v>89</v>
      </c>
      <c r="Q22" s="76" t="s">
        <v>89</v>
      </c>
      <c r="R22" s="71" t="s">
        <v>89</v>
      </c>
      <c r="S22" s="75">
        <v>0</v>
      </c>
      <c r="T22" s="86">
        <v>0</v>
      </c>
      <c r="U22" s="86">
        <v>0</v>
      </c>
      <c r="V22" s="70" t="s">
        <v>90</v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</row>
    <row r="23" spans="1:257" s="48" customFormat="1" ht="120" x14ac:dyDescent="0.25">
      <c r="A23" s="68" t="s">
        <v>104</v>
      </c>
      <c r="B23" s="69" t="s">
        <v>105</v>
      </c>
      <c r="C23" s="70" t="s">
        <v>45</v>
      </c>
      <c r="D23" s="70" t="s">
        <v>45</v>
      </c>
      <c r="E23" s="70" t="s">
        <v>45</v>
      </c>
      <c r="F23" s="70" t="s">
        <v>45</v>
      </c>
      <c r="G23" s="70" t="s">
        <v>45</v>
      </c>
      <c r="H23" s="70" t="s">
        <v>45</v>
      </c>
      <c r="I23" s="70" t="s">
        <v>45</v>
      </c>
      <c r="J23" s="70" t="s">
        <v>45</v>
      </c>
      <c r="K23" s="70" t="s">
        <v>45</v>
      </c>
      <c r="L23" s="70" t="s">
        <v>45</v>
      </c>
      <c r="M23" s="70" t="s">
        <v>45</v>
      </c>
      <c r="N23" s="70" t="s">
        <v>45</v>
      </c>
      <c r="O23" s="70" t="s">
        <v>45</v>
      </c>
      <c r="P23" s="70" t="s">
        <v>45</v>
      </c>
      <c r="Q23" s="70" t="s">
        <v>45</v>
      </c>
      <c r="R23" s="70" t="s">
        <v>45</v>
      </c>
      <c r="S23" s="86">
        <v>0</v>
      </c>
      <c r="T23" s="86">
        <v>0</v>
      </c>
      <c r="U23" s="86">
        <v>0</v>
      </c>
      <c r="V23" s="70" t="s">
        <v>106</v>
      </c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</row>
    <row r="24" spans="1:257" s="48" customFormat="1" ht="45" x14ac:dyDescent="0.25">
      <c r="A24" s="68" t="s">
        <v>107</v>
      </c>
      <c r="B24" s="69" t="s">
        <v>108</v>
      </c>
      <c r="C24" s="70" t="s">
        <v>45</v>
      </c>
      <c r="D24" s="70" t="s">
        <v>45</v>
      </c>
      <c r="E24" s="71" t="s">
        <v>45</v>
      </c>
      <c r="F24" s="71" t="s">
        <v>45</v>
      </c>
      <c r="G24" s="71" t="s">
        <v>62</v>
      </c>
      <c r="H24" s="87" t="s">
        <v>109</v>
      </c>
      <c r="I24" s="71" t="s">
        <v>110</v>
      </c>
      <c r="J24" s="83">
        <v>44378</v>
      </c>
      <c r="K24" s="70" t="s">
        <v>86</v>
      </c>
      <c r="L24" s="86">
        <v>16000</v>
      </c>
      <c r="M24" s="82" t="s">
        <v>45</v>
      </c>
      <c r="N24" s="70" t="s">
        <v>89</v>
      </c>
      <c r="O24" s="71" t="s">
        <v>89</v>
      </c>
      <c r="P24" s="71" t="s">
        <v>89</v>
      </c>
      <c r="Q24" s="70" t="s">
        <v>45</v>
      </c>
      <c r="R24" s="88">
        <v>16000</v>
      </c>
      <c r="S24" s="86">
        <v>0</v>
      </c>
      <c r="T24" s="86">
        <v>0</v>
      </c>
      <c r="U24" s="86">
        <v>16000</v>
      </c>
      <c r="V24" s="70" t="s">
        <v>52</v>
      </c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</row>
    <row r="25" spans="1:257" s="48" customFormat="1" ht="62.25" customHeight="1" x14ac:dyDescent="0.25">
      <c r="A25" s="68" t="s">
        <v>111</v>
      </c>
      <c r="B25" s="89" t="s">
        <v>112</v>
      </c>
      <c r="C25" s="70" t="s">
        <v>45</v>
      </c>
      <c r="D25" s="70" t="s">
        <v>45</v>
      </c>
      <c r="E25" s="71" t="s">
        <v>45</v>
      </c>
      <c r="F25" s="71" t="s">
        <v>45</v>
      </c>
      <c r="G25" s="90" t="s">
        <v>113</v>
      </c>
      <c r="H25" s="91" t="s">
        <v>114</v>
      </c>
      <c r="I25" s="73" t="s">
        <v>115</v>
      </c>
      <c r="J25" s="83">
        <v>43970</v>
      </c>
      <c r="K25" s="70" t="s">
        <v>99</v>
      </c>
      <c r="L25" s="86">
        <v>602825.37</v>
      </c>
      <c r="M25" s="82" t="s">
        <v>45</v>
      </c>
      <c r="N25" s="70" t="s">
        <v>116</v>
      </c>
      <c r="O25" s="71">
        <f>SUM(50290.82-22205.99)</f>
        <v>28084.829999999998</v>
      </c>
      <c r="P25" s="71" t="s">
        <v>45</v>
      </c>
      <c r="Q25" s="76" t="s">
        <v>51</v>
      </c>
      <c r="R25" s="88">
        <v>591831.22</v>
      </c>
      <c r="S25" s="86">
        <v>0</v>
      </c>
      <c r="T25" s="86">
        <v>0</v>
      </c>
      <c r="U25" s="86">
        <v>591831.18000000005</v>
      </c>
      <c r="V25" s="70" t="s">
        <v>52</v>
      </c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</row>
    <row r="26" spans="1:257" s="48" customFormat="1" ht="57" customHeight="1" x14ac:dyDescent="0.25">
      <c r="A26" s="68" t="s">
        <v>117</v>
      </c>
      <c r="B26" s="89" t="s">
        <v>118</v>
      </c>
      <c r="C26" s="70" t="s">
        <v>45</v>
      </c>
      <c r="D26" s="70" t="s">
        <v>45</v>
      </c>
      <c r="E26" s="71" t="s">
        <v>45</v>
      </c>
      <c r="F26" s="71" t="s">
        <v>45</v>
      </c>
      <c r="G26" s="70" t="s">
        <v>119</v>
      </c>
      <c r="H26" s="92" t="s">
        <v>120</v>
      </c>
      <c r="I26" s="73" t="s">
        <v>121</v>
      </c>
      <c r="J26" s="83">
        <v>43986</v>
      </c>
      <c r="K26" s="70" t="s">
        <v>99</v>
      </c>
      <c r="L26" s="86">
        <v>796826.61</v>
      </c>
      <c r="M26" s="82" t="s">
        <v>45</v>
      </c>
      <c r="N26" s="70" t="s">
        <v>99</v>
      </c>
      <c r="O26" s="71">
        <f>SUM(125429.22+353891.46)</f>
        <v>479320.68000000005</v>
      </c>
      <c r="P26" s="71" t="s">
        <v>45</v>
      </c>
      <c r="Q26" s="76" t="s">
        <v>51</v>
      </c>
      <c r="R26" s="93">
        <v>1253517.8500000001</v>
      </c>
      <c r="S26" s="86">
        <v>0</v>
      </c>
      <c r="T26" s="86">
        <v>0</v>
      </c>
      <c r="U26" s="86">
        <v>1253517.8400000001</v>
      </c>
      <c r="V26" s="70" t="s">
        <v>52</v>
      </c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</row>
    <row r="27" spans="1:257" s="48" customFormat="1" ht="30" x14ac:dyDescent="0.25">
      <c r="A27" s="72" t="s">
        <v>122</v>
      </c>
      <c r="B27" s="89" t="s">
        <v>123</v>
      </c>
      <c r="C27" s="70" t="s">
        <v>45</v>
      </c>
      <c r="D27" s="70" t="s">
        <v>45</v>
      </c>
      <c r="E27" s="71" t="s">
        <v>45</v>
      </c>
      <c r="F27" s="71" t="s">
        <v>45</v>
      </c>
      <c r="G27" s="70" t="s">
        <v>124</v>
      </c>
      <c r="H27" s="91" t="s">
        <v>125</v>
      </c>
      <c r="I27" s="73" t="s">
        <v>126</v>
      </c>
      <c r="J27" s="83">
        <v>44308</v>
      </c>
      <c r="K27" s="70" t="s">
        <v>79</v>
      </c>
      <c r="L27" s="86">
        <v>4978997.63</v>
      </c>
      <c r="M27" s="82" t="s">
        <v>45</v>
      </c>
      <c r="N27" s="70" t="s">
        <v>49</v>
      </c>
      <c r="O27" s="71">
        <v>2088882.28</v>
      </c>
      <c r="P27" s="71">
        <v>170033.18</v>
      </c>
      <c r="Q27" s="76" t="s">
        <v>127</v>
      </c>
      <c r="R27" s="88">
        <v>6802048.7599999998</v>
      </c>
      <c r="S27" s="86">
        <v>1149703.1399999999</v>
      </c>
      <c r="T27" s="86">
        <v>2768317.36</v>
      </c>
      <c r="U27" s="86">
        <f>5617100.88+S27</f>
        <v>6766804.0199999996</v>
      </c>
      <c r="V27" s="70" t="s">
        <v>59</v>
      </c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</row>
    <row r="28" spans="1:257" s="48" customFormat="1" ht="41.25" customHeight="1" x14ac:dyDescent="0.25">
      <c r="A28" s="72" t="s">
        <v>128</v>
      </c>
      <c r="B28" s="89" t="s">
        <v>129</v>
      </c>
      <c r="C28" s="70" t="s">
        <v>45</v>
      </c>
      <c r="D28" s="70" t="s">
        <v>45</v>
      </c>
      <c r="E28" s="71" t="s">
        <v>45</v>
      </c>
      <c r="F28" s="71" t="s">
        <v>45</v>
      </c>
      <c r="G28" s="70" t="s">
        <v>130</v>
      </c>
      <c r="H28" s="92" t="s">
        <v>131</v>
      </c>
      <c r="I28" s="73" t="s">
        <v>132</v>
      </c>
      <c r="J28" s="83">
        <v>44323</v>
      </c>
      <c r="K28" s="94" t="s">
        <v>133</v>
      </c>
      <c r="L28" s="86">
        <v>4472984.28</v>
      </c>
      <c r="M28" s="82" t="s">
        <v>45</v>
      </c>
      <c r="N28" s="82" t="s">
        <v>134</v>
      </c>
      <c r="O28" s="71">
        <v>1601403.4</v>
      </c>
      <c r="P28" s="71" t="s">
        <v>45</v>
      </c>
      <c r="Q28" s="76"/>
      <c r="R28" s="88">
        <v>5690512.9400000004</v>
      </c>
      <c r="S28" s="86">
        <v>199413.05</v>
      </c>
      <c r="T28" s="86">
        <v>2557519.86</v>
      </c>
      <c r="U28" s="86">
        <v>5690512.9400000004</v>
      </c>
      <c r="V28" s="70" t="s">
        <v>59</v>
      </c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</row>
    <row r="29" spans="1:257" s="48" customFormat="1" ht="30" x14ac:dyDescent="0.25">
      <c r="A29" s="72" t="s">
        <v>135</v>
      </c>
      <c r="B29" s="89" t="s">
        <v>136</v>
      </c>
      <c r="C29" s="70" t="s">
        <v>45</v>
      </c>
      <c r="D29" s="70" t="s">
        <v>45</v>
      </c>
      <c r="E29" s="71" t="s">
        <v>45</v>
      </c>
      <c r="F29" s="71" t="s">
        <v>45</v>
      </c>
      <c r="G29" s="70" t="s">
        <v>62</v>
      </c>
      <c r="H29" s="91" t="s">
        <v>109</v>
      </c>
      <c r="I29" s="73" t="s">
        <v>11</v>
      </c>
      <c r="J29" s="83">
        <v>44439</v>
      </c>
      <c r="K29" s="70" t="s">
        <v>137</v>
      </c>
      <c r="L29" s="95">
        <v>882795.99</v>
      </c>
      <c r="M29" s="71" t="s">
        <v>138</v>
      </c>
      <c r="N29" s="70" t="s">
        <v>139</v>
      </c>
      <c r="O29" s="71">
        <v>172191.53</v>
      </c>
      <c r="P29" s="71" t="s">
        <v>45</v>
      </c>
      <c r="Q29" s="76" t="s">
        <v>127</v>
      </c>
      <c r="R29" s="88">
        <v>1054987.52</v>
      </c>
      <c r="S29" s="86">
        <v>72757.759999999995</v>
      </c>
      <c r="T29" s="86">
        <v>727577.59999999998</v>
      </c>
      <c r="U29" s="86">
        <f>945850.88+S29</f>
        <v>1018608.64</v>
      </c>
      <c r="V29" s="70" t="s">
        <v>59</v>
      </c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</row>
    <row r="30" spans="1:257" s="48" customFormat="1" ht="30.75" customHeight="1" x14ac:dyDescent="0.25">
      <c r="A30" s="72" t="s">
        <v>140</v>
      </c>
      <c r="B30" s="89" t="s">
        <v>141</v>
      </c>
      <c r="C30" s="70" t="s">
        <v>45</v>
      </c>
      <c r="D30" s="70" t="s">
        <v>45</v>
      </c>
      <c r="E30" s="71" t="s">
        <v>45</v>
      </c>
      <c r="F30" s="71" t="s">
        <v>45</v>
      </c>
      <c r="G30" s="70" t="s">
        <v>142</v>
      </c>
      <c r="H30" s="68" t="s">
        <v>143</v>
      </c>
      <c r="I30" s="73" t="s">
        <v>144</v>
      </c>
      <c r="J30" s="83">
        <v>44440</v>
      </c>
      <c r="K30" s="70" t="s">
        <v>137</v>
      </c>
      <c r="L30" s="86">
        <v>4200000</v>
      </c>
      <c r="M30" s="82" t="s">
        <v>45</v>
      </c>
      <c r="N30" s="70" t="s">
        <v>145</v>
      </c>
      <c r="O30" s="71">
        <v>1061889.02</v>
      </c>
      <c r="P30" s="71" t="s">
        <v>45</v>
      </c>
      <c r="Q30" s="76" t="s">
        <v>127</v>
      </c>
      <c r="R30" s="88">
        <v>5100369.46</v>
      </c>
      <c r="S30" s="86">
        <v>2355500.71</v>
      </c>
      <c r="T30" s="86">
        <v>3695983.51</v>
      </c>
      <c r="U30" s="86">
        <f>2744868.78+S30</f>
        <v>5100369.49</v>
      </c>
      <c r="V30" s="70" t="s">
        <v>59</v>
      </c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</row>
    <row r="31" spans="1:257" s="48" customFormat="1" ht="102.75" customHeight="1" x14ac:dyDescent="0.25">
      <c r="A31" s="72" t="s">
        <v>146</v>
      </c>
      <c r="B31" s="89" t="s">
        <v>147</v>
      </c>
      <c r="C31" s="70" t="s">
        <v>45</v>
      </c>
      <c r="D31" s="70" t="s">
        <v>45</v>
      </c>
      <c r="E31" s="71" t="s">
        <v>45</v>
      </c>
      <c r="F31" s="71" t="s">
        <v>45</v>
      </c>
      <c r="G31" s="71" t="s">
        <v>148</v>
      </c>
      <c r="H31" s="87" t="s">
        <v>149</v>
      </c>
      <c r="I31" s="73" t="s">
        <v>150</v>
      </c>
      <c r="J31" s="71" t="s">
        <v>151</v>
      </c>
      <c r="K31" s="70" t="s">
        <v>152</v>
      </c>
      <c r="L31" s="96">
        <v>263759.08</v>
      </c>
      <c r="M31" s="71" t="s">
        <v>153</v>
      </c>
      <c r="N31" s="71" t="s">
        <v>154</v>
      </c>
      <c r="O31" s="71">
        <f>R31-L31</f>
        <v>4823</v>
      </c>
      <c r="P31" s="71" t="s">
        <v>89</v>
      </c>
      <c r="Q31" s="76" t="s">
        <v>155</v>
      </c>
      <c r="R31" s="76">
        <v>268582.08</v>
      </c>
      <c r="S31" s="86">
        <v>222748.69</v>
      </c>
      <c r="T31" s="86">
        <v>268582.08</v>
      </c>
      <c r="U31" s="86">
        <v>268582.08</v>
      </c>
      <c r="V31" s="70" t="s">
        <v>52</v>
      </c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</row>
    <row r="32" spans="1:257" s="48" customFormat="1" ht="44.25" customHeight="1" x14ac:dyDescent="0.25">
      <c r="A32" s="68" t="s">
        <v>156</v>
      </c>
      <c r="B32" s="69" t="s">
        <v>157</v>
      </c>
      <c r="C32" s="70" t="s">
        <v>45</v>
      </c>
      <c r="D32" s="70" t="s">
        <v>45</v>
      </c>
      <c r="E32" s="71" t="s">
        <v>45</v>
      </c>
      <c r="F32" s="71" t="s">
        <v>45</v>
      </c>
      <c r="G32" s="71" t="s">
        <v>158</v>
      </c>
      <c r="H32" s="87" t="s">
        <v>159</v>
      </c>
      <c r="I32" s="97" t="s">
        <v>160</v>
      </c>
      <c r="J32" s="71" t="s">
        <v>161</v>
      </c>
      <c r="K32" s="70" t="s">
        <v>162</v>
      </c>
      <c r="L32" s="86">
        <v>6245121.8099999996</v>
      </c>
      <c r="M32" s="82" t="s">
        <v>45</v>
      </c>
      <c r="N32" s="70" t="s">
        <v>89</v>
      </c>
      <c r="O32" s="71" t="s">
        <v>89</v>
      </c>
      <c r="P32" s="71" t="s">
        <v>89</v>
      </c>
      <c r="Q32" s="76" t="s">
        <v>127</v>
      </c>
      <c r="R32" s="88">
        <v>248768.66</v>
      </c>
      <c r="S32" s="86">
        <v>82213.89</v>
      </c>
      <c r="T32" s="86">
        <v>249768.66</v>
      </c>
      <c r="U32" s="86">
        <v>249768.66</v>
      </c>
      <c r="V32" s="70" t="s">
        <v>59</v>
      </c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</row>
    <row r="33" spans="1:257" s="48" customFormat="1" ht="44.25" customHeight="1" x14ac:dyDescent="0.25">
      <c r="A33" s="68" t="s">
        <v>163</v>
      </c>
      <c r="B33" s="69" t="s">
        <v>164</v>
      </c>
      <c r="C33" s="70" t="s">
        <v>45</v>
      </c>
      <c r="D33" s="70" t="s">
        <v>45</v>
      </c>
      <c r="E33" s="71" t="s">
        <v>45</v>
      </c>
      <c r="F33" s="71" t="s">
        <v>45</v>
      </c>
      <c r="G33" s="71" t="s">
        <v>124</v>
      </c>
      <c r="H33" s="87" t="s">
        <v>165</v>
      </c>
      <c r="I33" s="97" t="s">
        <v>166</v>
      </c>
      <c r="J33" s="71" t="s">
        <v>167</v>
      </c>
      <c r="K33" s="70" t="s">
        <v>162</v>
      </c>
      <c r="L33" s="86">
        <v>7999990</v>
      </c>
      <c r="M33" s="82" t="s">
        <v>45</v>
      </c>
      <c r="N33" s="70" t="s">
        <v>89</v>
      </c>
      <c r="O33" s="71" t="s">
        <v>89</v>
      </c>
      <c r="P33" s="71" t="s">
        <v>89</v>
      </c>
      <c r="Q33" s="76" t="s">
        <v>127</v>
      </c>
      <c r="R33" s="88">
        <v>1972728.47</v>
      </c>
      <c r="S33" s="86">
        <v>1972728.47</v>
      </c>
      <c r="T33" s="86">
        <v>1972728.47</v>
      </c>
      <c r="U33" s="86">
        <v>1972728.47</v>
      </c>
      <c r="V33" s="70" t="s">
        <v>59</v>
      </c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</row>
    <row r="34" spans="1:257" s="48" customFormat="1" ht="44.25" customHeight="1" x14ac:dyDescent="0.25">
      <c r="A34" s="68" t="s">
        <v>168</v>
      </c>
      <c r="B34" s="69" t="s">
        <v>169</v>
      </c>
      <c r="C34" s="70" t="s">
        <v>45</v>
      </c>
      <c r="D34" s="70" t="s">
        <v>45</v>
      </c>
      <c r="E34" s="71" t="s">
        <v>45</v>
      </c>
      <c r="F34" s="71" t="s">
        <v>45</v>
      </c>
      <c r="G34" s="71" t="s">
        <v>170</v>
      </c>
      <c r="H34" s="87" t="s">
        <v>171</v>
      </c>
      <c r="I34" s="97" t="s">
        <v>172</v>
      </c>
      <c r="J34" s="71" t="s">
        <v>173</v>
      </c>
      <c r="K34" s="70" t="s">
        <v>162</v>
      </c>
      <c r="L34" s="86">
        <v>10316741.6</v>
      </c>
      <c r="M34" s="82" t="s">
        <v>45</v>
      </c>
      <c r="N34" s="70" t="s">
        <v>89</v>
      </c>
      <c r="O34" s="71" t="s">
        <v>89</v>
      </c>
      <c r="P34" s="71" t="s">
        <v>89</v>
      </c>
      <c r="Q34" s="76" t="s">
        <v>127</v>
      </c>
      <c r="R34" s="88">
        <v>189800.8</v>
      </c>
      <c r="S34" s="86">
        <v>0</v>
      </c>
      <c r="T34" s="86">
        <v>0</v>
      </c>
      <c r="U34" s="86">
        <v>0</v>
      </c>
      <c r="V34" s="70" t="s">
        <v>59</v>
      </c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</row>
    <row r="35" spans="1:257" ht="15" x14ac:dyDescent="0.2">
      <c r="P35" s="98"/>
    </row>
    <row r="37" spans="1:257" x14ac:dyDescent="0.2">
      <c r="Q37" s="99"/>
    </row>
    <row r="40" spans="1:257" ht="39.75" customHeight="1" x14ac:dyDescent="0.2"/>
    <row r="46" spans="1:257" x14ac:dyDescent="0.2">
      <c r="L46" s="100"/>
      <c r="M46" s="9"/>
      <c r="N46" s="9"/>
      <c r="Q46" s="9"/>
    </row>
    <row r="47" spans="1:257" x14ac:dyDescent="0.2">
      <c r="L47" s="100"/>
      <c r="M47" s="9"/>
      <c r="N47" s="9"/>
      <c r="Q47" s="9"/>
    </row>
    <row r="48" spans="1:257" x14ac:dyDescent="0.2">
      <c r="L48" s="100"/>
      <c r="M48" s="9"/>
      <c r="N48" s="9"/>
      <c r="Q48" s="9"/>
    </row>
    <row r="49" spans="12:19" ht="18" x14ac:dyDescent="0.2">
      <c r="L49" s="100"/>
      <c r="M49" s="101"/>
      <c r="N49" s="101"/>
      <c r="O49" s="101"/>
      <c r="P49" s="101"/>
      <c r="Q49" s="101"/>
      <c r="R49" s="102"/>
      <c r="S49" s="102"/>
    </row>
    <row r="50" spans="12:19" ht="18" x14ac:dyDescent="0.2">
      <c r="L50" s="100"/>
      <c r="M50" s="101"/>
      <c r="N50" s="101"/>
      <c r="O50" s="101"/>
      <c r="P50" s="101"/>
      <c r="Q50" s="101"/>
      <c r="R50" s="102"/>
      <c r="S50" s="102"/>
    </row>
    <row r="51" spans="12:19" ht="18" x14ac:dyDescent="0.2">
      <c r="L51" s="100"/>
      <c r="M51" s="101"/>
      <c r="N51" s="101"/>
      <c r="O51" s="101"/>
      <c r="P51" s="101"/>
      <c r="Q51" s="101"/>
      <c r="R51" s="102"/>
      <c r="S51" s="102"/>
    </row>
    <row r="52" spans="12:19" ht="18" x14ac:dyDescent="0.2">
      <c r="L52" s="100"/>
      <c r="M52" s="101"/>
      <c r="N52" s="101"/>
      <c r="O52" s="101"/>
      <c r="P52" s="101"/>
      <c r="Q52" s="101"/>
      <c r="R52" s="102"/>
      <c r="S52" s="102"/>
    </row>
    <row r="53" spans="12:19" ht="18" x14ac:dyDescent="0.2">
      <c r="L53" s="100"/>
      <c r="M53" s="101"/>
      <c r="N53" s="101"/>
      <c r="O53" s="101"/>
      <c r="P53" s="101"/>
      <c r="Q53" s="101"/>
      <c r="R53" s="102"/>
      <c r="S53" s="102"/>
    </row>
    <row r="54" spans="12:19" ht="18" x14ac:dyDescent="0.2">
      <c r="L54" s="100"/>
      <c r="M54" s="101"/>
      <c r="N54" s="101"/>
      <c r="O54" s="101"/>
      <c r="P54" s="101"/>
      <c r="Q54" s="101"/>
      <c r="R54" s="102"/>
      <c r="S54" s="102"/>
    </row>
    <row r="55" spans="12:19" ht="18" x14ac:dyDescent="0.2">
      <c r="L55" s="100"/>
      <c r="M55" s="101"/>
      <c r="N55" s="101"/>
      <c r="O55" s="101"/>
      <c r="P55" s="101"/>
      <c r="Q55" s="101"/>
      <c r="R55" s="102"/>
      <c r="S55" s="102"/>
    </row>
    <row r="56" spans="12:19" ht="18" x14ac:dyDescent="0.2">
      <c r="L56" s="100"/>
      <c r="M56" s="101"/>
      <c r="N56" s="101"/>
      <c r="O56" s="101"/>
      <c r="P56" s="101"/>
      <c r="Q56" s="101"/>
      <c r="R56" s="102"/>
      <c r="S56" s="102"/>
    </row>
    <row r="57" spans="12:19" ht="18" x14ac:dyDescent="0.2">
      <c r="L57" s="100"/>
      <c r="M57" s="101"/>
      <c r="N57" s="101"/>
      <c r="O57" s="101"/>
      <c r="P57" s="101"/>
      <c r="Q57" s="101"/>
      <c r="R57" s="102"/>
      <c r="S57" s="102"/>
    </row>
    <row r="58" spans="12:19" ht="18" x14ac:dyDescent="0.2">
      <c r="L58" s="100"/>
      <c r="M58" s="101"/>
      <c r="N58" s="101"/>
      <c r="O58" s="101"/>
      <c r="P58" s="101"/>
      <c r="Q58" s="101"/>
      <c r="R58" s="102"/>
      <c r="S58" s="102"/>
    </row>
    <row r="59" spans="12:19" ht="18" x14ac:dyDescent="0.2">
      <c r="L59" s="100"/>
      <c r="M59" s="101"/>
      <c r="N59" s="101"/>
      <c r="O59" s="101"/>
      <c r="P59" s="101"/>
      <c r="Q59" s="101"/>
      <c r="R59" s="102"/>
      <c r="S59" s="102"/>
    </row>
    <row r="60" spans="12:19" ht="18" x14ac:dyDescent="0.2">
      <c r="L60" s="100"/>
      <c r="M60" s="101"/>
      <c r="N60" s="101"/>
      <c r="O60" s="101"/>
      <c r="P60" s="101"/>
      <c r="Q60" s="101"/>
      <c r="R60" s="102"/>
      <c r="S60" s="102"/>
    </row>
    <row r="61" spans="12:19" ht="18" x14ac:dyDescent="0.2">
      <c r="L61" s="100"/>
      <c r="M61" s="101"/>
      <c r="N61" s="101"/>
      <c r="O61" s="101"/>
      <c r="P61" s="101"/>
      <c r="Q61" s="101"/>
      <c r="R61" s="102"/>
      <c r="S61" s="102"/>
    </row>
    <row r="62" spans="12:19" ht="18" x14ac:dyDescent="0.2">
      <c r="L62" s="100"/>
      <c r="M62" s="101"/>
      <c r="N62" s="101"/>
      <c r="O62" s="101"/>
      <c r="P62" s="101"/>
      <c r="Q62" s="101"/>
      <c r="R62" s="102"/>
      <c r="S62" s="102"/>
    </row>
    <row r="63" spans="12:19" ht="18" x14ac:dyDescent="0.2">
      <c r="M63" s="103"/>
      <c r="N63" s="104"/>
      <c r="O63" s="101"/>
      <c r="P63" s="101"/>
      <c r="Q63" s="104"/>
      <c r="R63" s="102"/>
      <c r="S63" s="102"/>
    </row>
    <row r="64" spans="12:19" ht="18" x14ac:dyDescent="0.2">
      <c r="M64" s="103"/>
      <c r="N64" s="104"/>
      <c r="O64" s="101"/>
      <c r="P64" s="101"/>
      <c r="Q64" s="104"/>
      <c r="R64" s="102"/>
      <c r="S64" s="102"/>
    </row>
    <row r="65" spans="13:19" ht="18" x14ac:dyDescent="0.2">
      <c r="M65" s="103"/>
      <c r="N65" s="104"/>
      <c r="O65" s="101"/>
      <c r="P65" s="101"/>
      <c r="Q65" s="104"/>
      <c r="R65" s="102"/>
      <c r="S65" s="102"/>
    </row>
    <row r="66" spans="13:19" ht="18" x14ac:dyDescent="0.2">
      <c r="M66" s="103"/>
      <c r="N66" s="104"/>
      <c r="O66" s="101"/>
      <c r="P66" s="101"/>
      <c r="Q66" s="104"/>
      <c r="R66" s="102"/>
      <c r="S66" s="102"/>
    </row>
    <row r="67" spans="13:19" ht="18" x14ac:dyDescent="0.2">
      <c r="M67" s="103"/>
      <c r="N67" s="104"/>
      <c r="O67" s="101"/>
      <c r="P67" s="101"/>
      <c r="Q67" s="104"/>
      <c r="R67" s="102"/>
      <c r="S67" s="102"/>
    </row>
    <row r="68" spans="13:19" ht="18" x14ac:dyDescent="0.2">
      <c r="M68" s="103"/>
      <c r="N68" s="104"/>
      <c r="O68" s="101"/>
      <c r="P68" s="101"/>
      <c r="Q68" s="104"/>
      <c r="R68" s="102"/>
      <c r="S68" s="102"/>
    </row>
    <row r="69" spans="13:19" ht="18" x14ac:dyDescent="0.2">
      <c r="M69" s="103"/>
      <c r="N69" s="104"/>
      <c r="O69" s="101"/>
      <c r="P69" s="101"/>
      <c r="Q69" s="104"/>
      <c r="R69" s="102"/>
      <c r="S69" s="102"/>
    </row>
    <row r="70" spans="13:19" ht="18" x14ac:dyDescent="0.2">
      <c r="M70" s="103"/>
      <c r="N70" s="104"/>
      <c r="O70" s="101"/>
      <c r="P70" s="101"/>
      <c r="Q70" s="104"/>
      <c r="R70" s="102"/>
      <c r="S70" s="102"/>
    </row>
    <row r="71" spans="13:19" ht="18" x14ac:dyDescent="0.2">
      <c r="M71" s="103"/>
      <c r="N71" s="104"/>
      <c r="O71" s="101"/>
      <c r="P71" s="101"/>
      <c r="Q71" s="104"/>
      <c r="R71" s="102"/>
      <c r="S71" s="102"/>
    </row>
    <row r="72" spans="13:19" ht="18" x14ac:dyDescent="0.2">
      <c r="M72" s="103"/>
      <c r="N72" s="104"/>
      <c r="O72" s="101"/>
      <c r="P72" s="101"/>
      <c r="Q72" s="104"/>
      <c r="R72" s="102"/>
      <c r="S72" s="102"/>
    </row>
  </sheetData>
  <autoFilter ref="A1:V73" xr:uid="{04F6ED1F-DF24-4B37-A806-A0BC3D627CDB}"/>
  <mergeCells count="21">
    <mergeCell ref="P10:P11"/>
    <mergeCell ref="Q10:U10"/>
    <mergeCell ref="V10:V11"/>
    <mergeCell ref="C7:F7"/>
    <mergeCell ref="H7:K7"/>
    <mergeCell ref="N7:Q7"/>
    <mergeCell ref="E8:G8"/>
    <mergeCell ref="N10:O10"/>
    <mergeCell ref="A10:A11"/>
    <mergeCell ref="B10:B11"/>
    <mergeCell ref="C10:F10"/>
    <mergeCell ref="G10:H10"/>
    <mergeCell ref="I10:M10"/>
    <mergeCell ref="C4:F4"/>
    <mergeCell ref="H4:K4"/>
    <mergeCell ref="N4:Q4"/>
    <mergeCell ref="T4:V4"/>
    <mergeCell ref="C6:F6"/>
    <mergeCell ref="H6:K6"/>
    <mergeCell ref="N6:Q6"/>
    <mergeCell ref="T6:V6"/>
  </mergeCells>
  <printOptions horizontalCentered="1"/>
  <pageMargins left="0.25" right="0.17" top="0.36" bottom="0.39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3º_Trimestre</vt:lpstr>
      <vt:lpstr>'3º_Trimestre'!Area_de_impressao</vt:lpstr>
      <vt:lpstr>'3º_Trimestre'!Titulos_de_impressao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Amaral</dc:creator>
  <cp:lastModifiedBy>Cheyssy Melo</cp:lastModifiedBy>
  <dcterms:created xsi:type="dcterms:W3CDTF">2022-11-22T14:53:21Z</dcterms:created>
  <dcterms:modified xsi:type="dcterms:W3CDTF">2022-11-22T15:31:41Z</dcterms:modified>
</cp:coreProperties>
</file>