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CPL\Tramita\Mapa Demonstrativo de Obras\2020\"/>
    </mc:Choice>
  </mc:AlternateContent>
  <bookViews>
    <workbookView xWindow="0" yWindow="0" windowWidth="24000" windowHeight="10320"/>
  </bookViews>
  <sheets>
    <sheet name="4º_Trimestre" sheetId="1" r:id="rId1"/>
  </sheets>
  <definedNames>
    <definedName name="_Toc453331857" localSheetId="0">'4º_Trimestre'!#REF!</definedName>
    <definedName name="_xlnm.Print_Area" localSheetId="0">'4º_Trimestre'!$A$1:$V$26</definedName>
    <definedName name="_xlnm.Print_Titles" localSheetId="0">'4º_Trimestre'!$1:$11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6" i="1" l="1"/>
  <c r="T26" i="1"/>
  <c r="O26" i="1"/>
  <c r="U25" i="1"/>
  <c r="T25" i="1"/>
  <c r="O25" i="1"/>
  <c r="U16" i="1"/>
  <c r="T16" i="1"/>
  <c r="U14" i="1"/>
  <c r="T14" i="1"/>
  <c r="U13" i="1"/>
  <c r="T13" i="1"/>
</calcChain>
</file>

<file path=xl/sharedStrings.xml><?xml version="1.0" encoding="utf-8"?>
<sst xmlns="http://schemas.openxmlformats.org/spreadsheetml/2006/main" count="308" uniqueCount="117">
  <si>
    <t>UNIDADE:</t>
  </si>
  <si>
    <t>Secretaria Estadual</t>
  </si>
  <si>
    <t>UNIDADE ORÇAMENTÁRIA:</t>
  </si>
  <si>
    <t>Gabinete de Projetos Estratégicos</t>
  </si>
  <si>
    <t>________________________________________________</t>
  </si>
  <si>
    <t>___________________________________________________</t>
  </si>
  <si>
    <t>EXERCÍCIO:</t>
  </si>
  <si>
    <t>2020</t>
  </si>
  <si>
    <t>Rafaella Lemos Gomes - CPF: 084.672.994-60 Gestora Administrativa</t>
  </si>
  <si>
    <t>Renato Xavier Thièbaut - CPF: 009.916.297-01 - Chefe do Gabinete der Projetos Estratégicos</t>
  </si>
  <si>
    <t>Mª das Graças Pimentel e S. Nunes - CPF: 027.752.294-33 - Gerente Geral de Planejamento, Orçamento e Finanças</t>
  </si>
  <si>
    <t>PERÍODO REFERENCIAL:</t>
  </si>
  <si>
    <t>OUT A DEZ</t>
  </si>
  <si>
    <t>Responsável pelo preenchimento</t>
  </si>
  <si>
    <t>Responsável pela Unidade</t>
  </si>
  <si>
    <t>Ordenador de Despesa</t>
  </si>
  <si>
    <t>MODALIDADE /
Nº LICITAÇÃO</t>
  </si>
  <si>
    <t>IDENTIFICAÇÃO DA OBRA, SERVIÇO OU AQUISIÇÃO</t>
  </si>
  <si>
    <t>CONVÊNIO</t>
  </si>
  <si>
    <t>CONTRATADO</t>
  </si>
  <si>
    <t>CONTRATO</t>
  </si>
  <si>
    <t>ADITIVO</t>
  </si>
  <si>
    <t>REAJUSTE
(R$)</t>
  </si>
  <si>
    <t>EXECUÇÃO</t>
  </si>
  <si>
    <t>SITUAÇÃO</t>
  </si>
  <si>
    <t>Nº/Ano</t>
  </si>
  <si>
    <t>CONCEDENTE</t>
  </si>
  <si>
    <t>REPASSE
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</si>
  <si>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</si>
  <si>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</si>
  <si>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</si>
  <si>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</si>
  <si>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</si>
  <si>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</si>
  <si>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PARALISAÇÃO</t>
  </si>
  <si>
    <t>PRAZO ADITADO</t>
  </si>
  <si>
    <t>VALOR ADITADO ACUMULADO
(R$)</t>
  </si>
  <si>
    <t>NATUREZA DA DESPESA</t>
  </si>
  <si>
    <t>VALOR MEDIDO ACUMULADO
(R$)</t>
  </si>
  <si>
    <t>VALOR PAGO ACUMULADO NO PERÍODO
(R$)</t>
  </si>
  <si>
    <t>VALOR PAGO ACUMULADO NO EXERCÍCIO
(R$)</t>
  </si>
  <si>
    <t>VALOR PAGO ACUMULADO NA OBRA OU SERVIÇO
(R$)</t>
  </si>
  <si>
    <t>PREGÃO ELETRÔNICO Nº 01/2017</t>
  </si>
  <si>
    <t>Contratação de empresa de engenharia para execução da locação e escavação dos elementos de fundação, da drenagem de águas pluviais e dos serviços preliminares de construção da 1ª etapa do Hospital Geral Governador Eduardo Campos no município de Serra Talhada/PE, conforme Projeto Executivo e demais elementos técnicos anexos ao Termo de Referência.</t>
  </si>
  <si>
    <t>X</t>
  </si>
  <si>
    <t>02.724.778/0001-79</t>
  </si>
  <si>
    <t>UNITERRA - UNIAO TERRAPLENAGEM E CONSTRUCOES LTDA</t>
  </si>
  <si>
    <t>01/2018</t>
  </si>
  <si>
    <t>5 MESES</t>
  </si>
  <si>
    <t>90 DIAS</t>
  </si>
  <si>
    <t>4.4.00.00</t>
  </si>
  <si>
    <t>Concluído</t>
  </si>
  <si>
    <t>CONCORRÊNCIA Nº 02/2018</t>
  </si>
  <si>
    <t xml:space="preserve">CONTRATAÇÃO DE EMPRESA DE ENGENHARIA PARA CONSTRUÇÃO DA 1ª ETAPA DO HOSPITAL GERAL GOVERNADOR EDUARDO CAMPOS, NO MUNICÍPIO DE SERRA TALHADA/PE, conforme Projeto Executivo e demais elementos técnicos estabelecidos neste Edital e em seus anexos. </t>
  </si>
  <si>
    <t>41.244.807/0001-57</t>
  </si>
  <si>
    <t>CONSTRUTORA CARAJÁS LTDA</t>
  </si>
  <si>
    <t>05/2018</t>
  </si>
  <si>
    <t>22 MESES</t>
  </si>
  <si>
    <t>10 MESES</t>
  </si>
  <si>
    <t>Em andamento</t>
  </si>
  <si>
    <t>PREGÃO ELETRÔNICO Nº 03/2018</t>
  </si>
  <si>
    <t>Contratação de empresa de engenharia para gerenciamento, supervisão e acompanhamento dos serviços de engenharia referentes a construção da 1ª etapa do Hospital Geral Governador Eduardo Campos em Serra Talhada/PE.</t>
  </si>
  <si>
    <t>02.043.343/0001-69</t>
  </si>
  <si>
    <t>PROJEÇÃO ENGENHARIA LTDA - ME</t>
  </si>
  <si>
    <t>02/2019</t>
  </si>
  <si>
    <t>17 MESES</t>
  </si>
  <si>
    <t>08 MESES</t>
  </si>
  <si>
    <t>PREGÃO ELETRÔNICO Nº 02/2018</t>
  </si>
  <si>
    <t>Contratação de empresa de engenharia para realização de estudos topográficos, levantamento cadastral e estudos geotécnicos; elaboração de projeto básico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arquitetura, engenharia e complementares; elaboração do plano de execução da obra, projeto legal, projeto do canteiro de obras, orçamento e especificações técnicas para construção do Centro Comunitário da Paz – COMPAZ, em Arcoverde/PE.</t>
  </si>
  <si>
    <t>14.495.815/0001-01</t>
  </si>
  <si>
    <t>CHICOUREL ARQUITETURA STUDIO DE PROJETOS LTDA</t>
  </si>
  <si>
    <t>03/2019</t>
  </si>
  <si>
    <t>05 MESES</t>
  </si>
  <si>
    <t>150 DIAS</t>
  </si>
  <si>
    <t>PREGÃO ELETRÔNICO Nº 01/2019</t>
  </si>
  <si>
    <t>Contratação de empresa de engenharia para realização de estudos topográficos, levantamento cadastral e estudos geotécnicos; elaboração de projeto básico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arquitetura, engenharia e complementares; elaboração do plano de execução da obra, projeto legal, projeto do canteiro de obras, orçamento e especificações técnicas para construção do Centro Comunitário da Paz – COMPAZ, em Petrolina/PE.</t>
  </si>
  <si>
    <t>26.429.236/0001-31</t>
  </si>
  <si>
    <t>DUM CONSULTORIA, PROJETOS E CONSTRUÇÃO LTDA</t>
  </si>
  <si>
    <t>08/2019</t>
  </si>
  <si>
    <t>PREGÃO ELETRÔNICO Nº 03/2019</t>
  </si>
  <si>
    <t>Contratação de empresa de engenharia para elaboração dos projetos executivos de engenharia para pavimentação e drenagem, obras complementares e elaboração do plano de execução da obra, projeto legal, projeto do canteiro de obras, orçamento e especificações técnicas do sistema viário de entorno do Hospital Geral Governador Eduardo Campos em Serra Talhada/PE.</t>
  </si>
  <si>
    <t>02.662.464/0001-99</t>
  </si>
  <si>
    <t>LUCENA TOPOGRAFIA &amp; CONSTRUÇÃO LTDA</t>
  </si>
  <si>
    <t>06/2019</t>
  </si>
  <si>
    <t>04 MESES</t>
  </si>
  <si>
    <t>30 DIAS</t>
  </si>
  <si>
    <t>PREGÃO ELETRÔNICO Nº 05/2019</t>
  </si>
  <si>
    <t>Contratação de empresa de engenharia para realização de estudos topográficos, levantamento cadastral e estudos geotécnicos; elaboração de projeto básico de requalificação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requalificação de arquitetura, engenharia e complementares; elaboração do plano de execução da obra, projeto legal, projeto do canteiro de obras, orçamento e especificações técnicas para construção do Centro Comunitário da Paz – COMPAZ, em Bonito/PE.</t>
  </si>
  <si>
    <t>x</t>
  </si>
  <si>
    <t>REVOGADO</t>
  </si>
  <si>
    <t>PREGÃO ELETRÔNICO Nº 06/2019</t>
  </si>
  <si>
    <t>ANULADO</t>
  </si>
  <si>
    <t>PREGÃO ELETRÔNICO Nº 07/2019</t>
  </si>
  <si>
    <t>Contratação de empresa especializada em engenharia para execução dos serviços de complementação e reparos na construção da Unidade Pernambucana de Atenção Especializada – UPAE Carpina-PE.</t>
  </si>
  <si>
    <t>12  meses</t>
  </si>
  <si>
    <t>SUSPENSO</t>
  </si>
  <si>
    <t>CARTA CONVITE Nº 01/2019</t>
  </si>
  <si>
    <t xml:space="preserve">Contratação de empresa de engenharia para elaboração do complemento dos projetos executivos de engenharia da Interseção da BR-232 com o sistema viário de entorno do hospital Governador Eduardo Campos em Serra Talhada/PE. </t>
  </si>
  <si>
    <t>02/2020</t>
  </si>
  <si>
    <t>120 DIAS</t>
  </si>
  <si>
    <t>154.824,46</t>
  </si>
  <si>
    <t>PREGÃO ELETRÔNICO Nº 08/2019</t>
  </si>
  <si>
    <t>Contratação de empresa especializada em engenharia para execução dos serviços de complementação e reparos na construção da Unidade Pernambucana de Atenção Especializada – UPAE ESCADA-PE.</t>
  </si>
  <si>
    <t>PREGÃO ELETRÔNICO Nº 01/2020</t>
  </si>
  <si>
    <t>Contratação de empresa de engenharia para realização de estudos topográficos, levantamento cadastral e estudos geotécnicos; elaboração de projeto básico de requalificação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requalificação de arquitetura, engenharia e complementares; elaboração do plano de execução da obra, projeto legal, projeto do canteiro de obras, orçamento e especificações técnicas para construção do Centro Comunitário da Paz – COMPAZ, em Bonito/PE.</t>
  </si>
  <si>
    <t>PREGÃO ELETRÔNICO Nº 02/2020</t>
  </si>
  <si>
    <t xml:space="preserve">Contratação de empresa de consultoria em engenharia para elaboração do orçamento do projeto executivo de arquitetura, engenharia e complementares para a Construção do Centro Comunitário da Paz - COMPAZ - ARCOVERDE/PE. </t>
  </si>
  <si>
    <t>DISPENSA DE LICITAÇÃO EMERGENCIAL Nº 003/2020</t>
  </si>
  <si>
    <t>Contratação direta de empresa de engenharia, via dispensa de licitação emergencial, de serviços de reforma e melhorias nas instalações do Serviço de Verificação de Óbito – SVO RECIFE, conforme especificações técnicas constantes do Termo de Referência Simplificado, da proposta da Contratada e demais documentos constantes do processo.</t>
  </si>
  <si>
    <t>03.537.091/0001-97</t>
  </si>
  <si>
    <t>STAUROS ENGENHARIA LTDA</t>
  </si>
  <si>
    <t>06/2020</t>
  </si>
  <si>
    <t>DISPENSA DE LICITAÇÃO EMERGENCIAL Nº 010/2020</t>
  </si>
  <si>
    <t>Contratação direta de empresa de engenharia, via dispensa de licitação emergencial, de serviços de ampliação, reforma e melhorias nas instalações do Serviço de Verificação de Óbito – SVO CARUARU, conforme especificações técnicas constantes do Termo de Referência Simplificado, da proposta da Contratada e demais documentos constantes do processo.</t>
  </si>
  <si>
    <t>12.805.036/0001-21</t>
  </si>
  <si>
    <t>MULTCOM CONSTRUTORA EIRELI</t>
  </si>
  <si>
    <t>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</si>
</sst>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mm/dd/yyyy"/>
  </numFmts>
  <fonts count="9" x14ac:knownFonts="1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sz val="14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49" fontId="3" fillId="0" borderId="0" xfId="0" applyNumberFormat="1" applyFont="1" applyAlignment="1" applyProtection="1">
      <alignment horizontal="right" vertical="center"/>
    </xf>
    <xf numFmtId="49" fontId="4" fillId="0" borderId="0" xfId="0" applyNumberFormat="1" applyFont="1" applyAlignment="1" applyProtection="1">
      <alignment horizontal="justify" vertical="justify"/>
      <protection locked="0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Fill="1"/>
    <xf numFmtId="0" fontId="4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43" fontId="3" fillId="0" borderId="0" xfId="1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3" fillId="0" borderId="0" xfId="0" applyNumberFormat="1" applyFont="1" applyFill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4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Alignment="1" applyProtection="1">
      <alignment horizontal="justify" vertical="center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0" applyNumberFormat="1" applyFont="1" applyFill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justify" vertical="center"/>
    </xf>
    <xf numFmtId="49" fontId="4" fillId="0" borderId="0" xfId="0" applyNumberFormat="1" applyFont="1" applyAlignment="1">
      <alignment horizontal="justify" vertical="justify" wrapText="1"/>
    </xf>
    <xf numFmtId="4" fontId="4" fillId="0" borderId="0" xfId="0" applyNumberFormat="1" applyFont="1" applyAlignment="1">
      <alignment horizontal="right" vertical="center" wrapText="1"/>
    </xf>
    <xf numFmtId="14" fontId="4" fillId="0" borderId="0" xfId="0" applyNumberFormat="1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 applyAlignment="1">
      <alignment horizontal="justify" vertical="justify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 applyProtection="1">
      <alignment vertical="center" wrapText="1"/>
      <protection locked="0"/>
    </xf>
    <xf numFmtId="14" fontId="4" fillId="0" borderId="2" xfId="0" applyNumberFormat="1" applyFont="1" applyFill="1" applyBorder="1" applyAlignment="1" applyProtection="1">
      <alignment vertical="center" wrapText="1"/>
      <protection locked="0"/>
    </xf>
    <xf numFmtId="43" fontId="4" fillId="0" borderId="2" xfId="1" applyFont="1" applyFill="1" applyBorder="1" applyAlignment="1" applyProtection="1">
      <alignment vertical="center" wrapText="1"/>
      <protection locked="0"/>
    </xf>
    <xf numFmtId="1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3" xfId="0" applyNumberFormat="1" applyFont="1" applyBorder="1" applyAlignment="1" applyProtection="1">
      <alignment horizontal="center" vertical="center" wrapText="1"/>
      <protection locked="0"/>
    </xf>
    <xf numFmtId="4" fontId="4" fillId="0" borderId="2" xfId="0" applyNumberFormat="1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0" fontId="4" fillId="0" borderId="3" xfId="0" applyFont="1" applyFill="1" applyBorder="1" applyAlignment="1" applyProtection="1">
      <alignment vertical="center" wrapText="1"/>
      <protection locked="0"/>
    </xf>
    <xf numFmtId="0" fontId="5" fillId="0" borderId="3" xfId="0" applyFont="1" applyFill="1" applyBorder="1" applyAlignment="1">
      <alignment horizontal="justify" vertical="justify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vertical="center" wrapText="1"/>
    </xf>
    <xf numFmtId="49" fontId="4" fillId="0" borderId="3" xfId="0" applyNumberFormat="1" applyFont="1" applyFill="1" applyBorder="1" applyAlignment="1" applyProtection="1">
      <alignment vertical="center" wrapText="1"/>
      <protection locked="0"/>
    </xf>
    <xf numFmtId="14" fontId="4" fillId="0" borderId="3" xfId="0" applyNumberFormat="1" applyFont="1" applyFill="1" applyBorder="1" applyAlignment="1" applyProtection="1">
      <alignment vertical="center" wrapText="1"/>
      <protection locked="0"/>
    </xf>
    <xf numFmtId="43" fontId="4" fillId="0" borderId="3" xfId="1" applyFont="1" applyFill="1" applyBorder="1" applyAlignment="1" applyProtection="1">
      <alignment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3" xfId="0" applyNumberFormat="1" applyFont="1" applyFill="1" applyBorder="1" applyAlignment="1" applyProtection="1">
      <alignment vertical="center" wrapText="1"/>
      <protection locked="0"/>
    </xf>
    <xf numFmtId="4" fontId="4" fillId="0" borderId="0" xfId="0" applyNumberFormat="1" applyFont="1" applyFill="1" applyAlignment="1">
      <alignment vertical="center"/>
    </xf>
    <xf numFmtId="0" fontId="4" fillId="0" borderId="3" xfId="0" applyFont="1" applyFill="1" applyBorder="1" applyAlignment="1">
      <alignment horizontal="justify" vertical="justify" wrapText="1"/>
    </xf>
    <xf numFmtId="0" fontId="5" fillId="0" borderId="3" xfId="0" applyFont="1" applyFill="1" applyBorder="1" applyAlignment="1" applyProtection="1">
      <alignment vertical="center" wrapText="1"/>
      <protection locked="0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/>
    <xf numFmtId="0" fontId="4" fillId="0" borderId="3" xfId="0" applyFont="1" applyFill="1" applyBorder="1" applyAlignment="1" applyProtection="1">
      <alignment horizontal="justify" vertical="justify" wrapText="1"/>
      <protection locked="0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/>
    <xf numFmtId="164" fontId="4" fillId="0" borderId="3" xfId="0" applyNumberFormat="1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/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0" xfId="0" applyFont="1" applyFill="1" applyAlignment="1">
      <alignment vertical="center"/>
    </xf>
    <xf numFmtId="0" fontId="4" fillId="6" borderId="0" xfId="0" applyFont="1" applyFill="1" applyAlignment="1"/>
    <xf numFmtId="0" fontId="1" fillId="0" borderId="3" xfId="0" applyFont="1" applyFill="1" applyBorder="1" applyAlignment="1">
      <alignment horizontal="justify" vertical="center" wrapText="1"/>
    </xf>
    <xf numFmtId="43" fontId="4" fillId="0" borderId="3" xfId="1" applyFont="1" applyFill="1" applyBorder="1" applyAlignment="1" applyProtection="1">
      <alignment horizontal="right" vertical="center" wrapText="1"/>
      <protection locked="0"/>
    </xf>
    <xf numFmtId="4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3" xfId="0" applyFont="1" applyFill="1" applyBorder="1" applyAlignment="1">
      <alignment horizontal="justify" vertical="justify" wrapText="1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7" borderId="0" xfId="0" applyFont="1" applyFill="1" applyAlignment="1">
      <alignment vertical="center"/>
    </xf>
    <xf numFmtId="0" fontId="4" fillId="7" borderId="0" xfId="0" applyFont="1" applyFill="1"/>
    <xf numFmtId="0" fontId="6" fillId="0" borderId="0" xfId="0" applyFont="1" applyFill="1" applyAlignment="1">
      <alignment horizontal="justify" vertical="justify" wrapText="1"/>
    </xf>
    <xf numFmtId="0" fontId="4" fillId="3" borderId="0" xfId="0" applyFont="1" applyFill="1" applyAlignment="1">
      <alignment vertical="center"/>
    </xf>
    <xf numFmtId="0" fontId="4" fillId="3" borderId="0" xfId="0" applyFont="1" applyFill="1"/>
    <xf numFmtId="4" fontId="7" fillId="0" borderId="0" xfId="1" applyNumberFormat="1" applyFont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Fill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horizontal="center" vertical="center" wrapText="1"/>
      <protection locked="0"/>
    </xf>
    <xf numFmtId="4" fontId="8" fillId="0" borderId="0" xfId="0" applyNumberFormat="1" applyFont="1" applyFill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horizontal="right" vertical="center" wrapText="1"/>
      <protection locked="0"/>
    </xf>
    <xf numFmtId="43" fontId="7" fillId="0" borderId="0" xfId="1" applyFont="1" applyAlignment="1" applyProtection="1">
      <alignment horizontal="right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justify" vertical="justify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14" fontId="7" fillId="0" borderId="0" xfId="0" applyNumberFormat="1" applyFont="1" applyAlignment="1" applyProtection="1">
      <alignment horizontal="center" vertical="center" wrapText="1"/>
      <protection locked="0"/>
    </xf>
    <xf numFmtId="164" fontId="7" fillId="0" borderId="0" xfId="0" applyNumberFormat="1" applyFont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535518</xdr:colOff>
      <xdr:row>0</xdr:row>
      <xdr:rowOff>63500</xdr:rowOff>
    </xdr:from>
    <xdr:to>
      <xdr:col>1</xdr:col>
      <xdr:colOff>1407584</xdr:colOff>
      <xdr:row>4</xdr:row>
      <xdr:rowOff>16915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BDD5B0-28EC-4E70-B85A-03BBAD7BB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518" y="63500"/>
          <a:ext cx="2738966" cy="677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70"/>
  <sheetViews>
    <sheetView showGridLines="0" tabSelected="1" view="pageBreakPreview" topLeftCell="H22" zoomScale="90" zoomScaleNormal="60" zoomScaleSheetLayoutView="90" workbookViewId="0">
      <selection activeCell="C26" sqref="C26"/>
    </sheetView>
  </sheetViews>
  <sheetFormatPr defaultRowHeight="14.25" x14ac:dyDescent="0.2"/>
  <cols>
    <col min="1" max="1" width="24.5" style="99" customWidth="1"/>
    <col min="2" max="2" width="46.375" style="100" customWidth="1"/>
    <col min="3" max="3" width="9.75" style="99" customWidth="1"/>
    <col min="4" max="4" width="46.5" style="101" customWidth="1"/>
    <col min="5" max="5" width="13.625" style="92" customWidth="1"/>
    <col min="6" max="6" width="12.5" style="92" customWidth="1"/>
    <col min="7" max="7" width="17.75" style="101" customWidth="1"/>
    <col min="8" max="8" width="44.25" style="101" customWidth="1"/>
    <col min="9" max="9" width="10.5" style="99" customWidth="1"/>
    <col min="10" max="10" width="12.125" style="102" customWidth="1"/>
    <col min="11" max="11" width="12.5" style="99" customWidth="1"/>
    <col min="12" max="12" width="18.25" style="96" customWidth="1"/>
    <col min="13" max="13" width="18" style="103" customWidth="1"/>
    <col min="14" max="14" width="11.625" style="99" customWidth="1"/>
    <col min="15" max="15" width="16.125" style="90" customWidth="1"/>
    <col min="16" max="16" width="14.125" style="90" customWidth="1"/>
    <col min="17" max="17" width="14.125" style="99" customWidth="1"/>
    <col min="18" max="18" width="15.75" style="91" customWidth="1"/>
    <col min="19" max="19" width="15.75" style="92" customWidth="1"/>
    <col min="20" max="20" width="16.375" style="92" customWidth="1"/>
    <col min="21" max="21" width="17.5" style="92" customWidth="1"/>
    <col min="22" max="22" width="14.375" style="99" customWidth="1"/>
    <col min="23" max="23" width="15.375" style="2" customWidth="1"/>
    <col min="24" max="257" width="10.75" style="2" customWidth="1"/>
    <col min="258" max="1024" width="10.75" customWidth="1"/>
    <col min="1025" max="1025" width="9" customWidth="1"/>
  </cols>
  <sheetData>
    <row r="1" spans="1:257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57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57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57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57" ht="12.75" customHeight="1" x14ac:dyDescent="0.25">
      <c r="A5" s="3" t="s">
        <v>0</v>
      </c>
      <c r="B5" s="4" t="s">
        <v>1</v>
      </c>
      <c r="C5" s="5"/>
      <c r="D5" s="6"/>
      <c r="E5" s="7"/>
      <c r="F5" s="7"/>
      <c r="G5" s="7"/>
      <c r="H5" s="6"/>
      <c r="I5" s="8"/>
      <c r="J5" s="9"/>
      <c r="K5" s="5"/>
      <c r="L5" s="10"/>
      <c r="M5" s="11"/>
      <c r="N5" s="12"/>
      <c r="O5" s="13"/>
      <c r="P5" s="5"/>
      <c r="Q5" s="5"/>
      <c r="R5" s="14"/>
      <c r="S5" s="15"/>
      <c r="T5" s="15"/>
      <c r="U5" s="15"/>
      <c r="V5" s="5"/>
    </row>
    <row r="6" spans="1:257" ht="15" x14ac:dyDescent="0.2">
      <c r="A6" s="3" t="s">
        <v>2</v>
      </c>
      <c r="B6" s="4" t="s">
        <v>3</v>
      </c>
      <c r="C6" s="5"/>
      <c r="D6" s="6" t="s">
        <v>4</v>
      </c>
      <c r="E6" s="16" t="s">
        <v>5</v>
      </c>
      <c r="F6" s="16"/>
      <c r="G6" s="16"/>
      <c r="H6" s="6" t="s">
        <v>5</v>
      </c>
      <c r="I6" s="8"/>
      <c r="J6" s="9"/>
      <c r="K6" s="5"/>
      <c r="L6" s="10"/>
      <c r="M6" s="11"/>
      <c r="N6" s="12"/>
      <c r="O6" s="13"/>
      <c r="P6" s="5"/>
      <c r="Q6" s="5"/>
      <c r="R6" s="14"/>
      <c r="S6" s="15"/>
      <c r="T6" s="15"/>
      <c r="U6" s="15"/>
      <c r="V6" s="5"/>
    </row>
    <row r="7" spans="1:257" ht="45" x14ac:dyDescent="0.2">
      <c r="A7" s="3" t="s">
        <v>6</v>
      </c>
      <c r="B7" s="17" t="s">
        <v>7</v>
      </c>
      <c r="C7" s="5"/>
      <c r="D7" s="18" t="s">
        <v>8</v>
      </c>
      <c r="E7" s="19" t="s">
        <v>9</v>
      </c>
      <c r="F7" s="19"/>
      <c r="G7" s="19"/>
      <c r="H7" s="18" t="s">
        <v>10</v>
      </c>
      <c r="I7" s="8"/>
      <c r="J7" s="9"/>
      <c r="K7" s="5"/>
      <c r="L7" s="10"/>
      <c r="M7" s="11"/>
      <c r="N7" s="12"/>
      <c r="O7" s="13"/>
      <c r="P7" s="5"/>
      <c r="Q7" s="5"/>
      <c r="R7" s="14"/>
      <c r="S7" s="15"/>
      <c r="T7" s="15"/>
      <c r="U7" s="15"/>
      <c r="V7" s="5"/>
    </row>
    <row r="8" spans="1:257" ht="15" x14ac:dyDescent="0.2">
      <c r="A8" s="3" t="s">
        <v>11</v>
      </c>
      <c r="B8" s="20" t="s">
        <v>12</v>
      </c>
      <c r="C8" s="5"/>
      <c r="D8" s="6" t="s">
        <v>13</v>
      </c>
      <c r="E8" s="16" t="s">
        <v>14</v>
      </c>
      <c r="F8" s="16"/>
      <c r="G8" s="16"/>
      <c r="H8" s="12" t="s">
        <v>15</v>
      </c>
      <c r="I8" s="8"/>
      <c r="J8" s="9"/>
      <c r="K8" s="5"/>
      <c r="L8" s="10"/>
      <c r="M8" s="11"/>
      <c r="N8" s="12"/>
      <c r="O8" s="13"/>
      <c r="P8" s="5"/>
      <c r="Q8" s="5"/>
      <c r="R8" s="14"/>
      <c r="S8" s="15"/>
      <c r="T8" s="15"/>
      <c r="U8" s="15"/>
      <c r="V8" s="5"/>
    </row>
    <row r="9" spans="1:257" ht="15.75" thickBot="1" x14ac:dyDescent="0.25">
      <c r="A9" s="12"/>
      <c r="B9" s="21"/>
      <c r="C9" s="12"/>
      <c r="D9" s="12"/>
      <c r="E9" s="22"/>
      <c r="F9" s="22"/>
      <c r="G9" s="12"/>
      <c r="H9" s="12"/>
      <c r="I9" s="12"/>
      <c r="J9" s="23"/>
      <c r="K9" s="12"/>
      <c r="L9" s="24"/>
      <c r="M9" s="11"/>
      <c r="N9" s="12"/>
      <c r="O9" s="13"/>
      <c r="P9" s="13"/>
      <c r="Q9" s="12"/>
      <c r="R9" s="25"/>
      <c r="S9" s="13"/>
      <c r="T9" s="13"/>
      <c r="U9" s="13"/>
      <c r="V9" s="12"/>
    </row>
    <row r="10" spans="1:257" s="29" customFormat="1" ht="17.25" customHeight="1" thickBot="1" x14ac:dyDescent="0.3">
      <c r="A10" s="26" t="s">
        <v>16</v>
      </c>
      <c r="B10" s="26" t="s">
        <v>17</v>
      </c>
      <c r="C10" s="26" t="s">
        <v>18</v>
      </c>
      <c r="D10" s="26"/>
      <c r="E10" s="26"/>
      <c r="F10" s="26"/>
      <c r="G10" s="26" t="s">
        <v>19</v>
      </c>
      <c r="H10" s="26"/>
      <c r="I10" s="26" t="s">
        <v>20</v>
      </c>
      <c r="J10" s="26"/>
      <c r="K10" s="26"/>
      <c r="L10" s="26"/>
      <c r="M10" s="26"/>
      <c r="N10" s="26" t="s">
        <v>21</v>
      </c>
      <c r="O10" s="26"/>
      <c r="P10" s="27" t="s">
        <v>22</v>
      </c>
      <c r="Q10" s="26" t="s">
        <v>23</v>
      </c>
      <c r="R10" s="26"/>
      <c r="S10" s="26"/>
      <c r="T10" s="26"/>
      <c r="U10" s="26"/>
      <c r="V10" s="26" t="s">
        <v>24</v>
      </c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  <c r="IW10" s="28"/>
    </row>
    <row r="11" spans="1:257" s="29" customFormat="1" ht="90.75" customHeight="1" thickBot="1" x14ac:dyDescent="0.3">
      <c r="A11" s="26"/>
      <c r="B11" s="26"/>
      <c r="C11" s="30" t="s">
        <v>25</v>
      </c>
      <c r="D11" s="30" t="s">
        <v>26</v>
      </c>
      <c r="E11" s="31" t="s">
        <v>27</v>
      </c>
      <c r="F11" s="31" t="s">
        <v>28</v>
      </c>
      <c r="G11" s="30" t="s">
        <v>29</v>
      </c>
      <c r="H11" s="30" t="s">
        <v>30</v>
      </c>
      <c r="I11" s="30" t="s">
        <v>25</v>
      </c>
      <c r="J11" s="32" t="s">
        <v>31</v>
      </c>
      <c r="K11" s="30" t="s">
        <v>32</v>
      </c>
      <c r="L11" s="33" t="s">
        <v>33</v>
      </c>
      <c r="M11" s="34" t="s">
        <v>34</v>
      </c>
      <c r="N11" s="30" t="s">
        <v>35</v>
      </c>
      <c r="O11" s="31" t="s">
        <v>36</v>
      </c>
      <c r="P11" s="27"/>
      <c r="Q11" s="30" t="s">
        <v>37</v>
      </c>
      <c r="R11" s="35" t="s">
        <v>38</v>
      </c>
      <c r="S11" s="31" t="s">
        <v>39</v>
      </c>
      <c r="T11" s="31" t="s">
        <v>40</v>
      </c>
      <c r="U11" s="31" t="s">
        <v>41</v>
      </c>
      <c r="V11" s="26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  <c r="IW11" s="28"/>
    </row>
    <row r="12" spans="1:257" s="50" customFormat="1" ht="105" x14ac:dyDescent="0.25">
      <c r="A12" s="36" t="s">
        <v>42</v>
      </c>
      <c r="B12" s="37" t="s">
        <v>43</v>
      </c>
      <c r="C12" s="38" t="s">
        <v>44</v>
      </c>
      <c r="D12" s="38" t="s">
        <v>44</v>
      </c>
      <c r="E12" s="39" t="s">
        <v>44</v>
      </c>
      <c r="F12" s="39" t="s">
        <v>44</v>
      </c>
      <c r="G12" s="40" t="s">
        <v>45</v>
      </c>
      <c r="H12" s="41" t="s">
        <v>46</v>
      </c>
      <c r="I12" s="42" t="s">
        <v>47</v>
      </c>
      <c r="J12" s="43">
        <v>43248</v>
      </c>
      <c r="K12" s="38" t="s">
        <v>48</v>
      </c>
      <c r="L12" s="44">
        <v>1025000</v>
      </c>
      <c r="M12" s="45" t="s">
        <v>44</v>
      </c>
      <c r="N12" s="38" t="s">
        <v>49</v>
      </c>
      <c r="O12" s="46" t="s">
        <v>44</v>
      </c>
      <c r="P12" s="46" t="s">
        <v>44</v>
      </c>
      <c r="Q12" s="36" t="s">
        <v>50</v>
      </c>
      <c r="R12" s="47">
        <v>993028.28</v>
      </c>
      <c r="S12" s="47">
        <v>0</v>
      </c>
      <c r="T12" s="47">
        <v>0</v>
      </c>
      <c r="U12" s="47">
        <v>993028.28</v>
      </c>
      <c r="V12" s="48" t="s">
        <v>51</v>
      </c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  <c r="IM12" s="49"/>
      <c r="IN12" s="49"/>
      <c r="IO12" s="49"/>
      <c r="IP12" s="49"/>
      <c r="IQ12" s="49"/>
      <c r="IR12" s="49"/>
      <c r="IS12" s="49"/>
      <c r="IT12" s="49"/>
      <c r="IU12" s="49"/>
      <c r="IV12" s="49"/>
      <c r="IW12" s="49"/>
    </row>
    <row r="13" spans="1:257" s="50" customFormat="1" ht="90" x14ac:dyDescent="0.25">
      <c r="A13" s="51" t="s">
        <v>52</v>
      </c>
      <c r="B13" s="52" t="s">
        <v>53</v>
      </c>
      <c r="C13" s="53" t="s">
        <v>44</v>
      </c>
      <c r="D13" s="53" t="s">
        <v>44</v>
      </c>
      <c r="E13" s="54" t="s">
        <v>44</v>
      </c>
      <c r="F13" s="54" t="s">
        <v>44</v>
      </c>
      <c r="G13" s="51" t="s">
        <v>54</v>
      </c>
      <c r="H13" s="55" t="s">
        <v>55</v>
      </c>
      <c r="I13" s="56" t="s">
        <v>56</v>
      </c>
      <c r="J13" s="57">
        <v>43343</v>
      </c>
      <c r="K13" s="53" t="s">
        <v>57</v>
      </c>
      <c r="L13" s="58">
        <v>40849755.009999998</v>
      </c>
      <c r="M13" s="54" t="s">
        <v>44</v>
      </c>
      <c r="N13" s="54" t="s">
        <v>58</v>
      </c>
      <c r="O13" s="54">
        <v>3256075.84</v>
      </c>
      <c r="P13" s="59">
        <v>1519456.88</v>
      </c>
      <c r="Q13" s="51" t="s">
        <v>50</v>
      </c>
      <c r="R13" s="60">
        <v>36288485.350000001</v>
      </c>
      <c r="S13" s="60">
        <v>1256176.6399999999</v>
      </c>
      <c r="T13" s="60">
        <f>19250106.61+S13</f>
        <v>20506283.25</v>
      </c>
      <c r="U13" s="60">
        <f>36043388.62+S13</f>
        <v>37299565.259999998</v>
      </c>
      <c r="V13" s="51" t="s">
        <v>59</v>
      </c>
      <c r="W13" s="61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49"/>
      <c r="IO13" s="49"/>
      <c r="IP13" s="49"/>
      <c r="IQ13" s="49"/>
      <c r="IR13" s="49"/>
      <c r="IS13" s="49"/>
      <c r="IT13" s="49"/>
      <c r="IU13" s="49"/>
      <c r="IV13" s="49"/>
      <c r="IW13" s="49"/>
    </row>
    <row r="14" spans="1:257" s="50" customFormat="1" ht="75" x14ac:dyDescent="0.25">
      <c r="A14" s="51" t="s">
        <v>60</v>
      </c>
      <c r="B14" s="62" t="s">
        <v>61</v>
      </c>
      <c r="C14" s="53" t="s">
        <v>44</v>
      </c>
      <c r="D14" s="53" t="s">
        <v>44</v>
      </c>
      <c r="E14" s="54" t="s">
        <v>44</v>
      </c>
      <c r="F14" s="54" t="s">
        <v>44</v>
      </c>
      <c r="G14" s="51" t="s">
        <v>62</v>
      </c>
      <c r="H14" s="51" t="s">
        <v>63</v>
      </c>
      <c r="I14" s="56" t="s">
        <v>64</v>
      </c>
      <c r="J14" s="57">
        <v>43553</v>
      </c>
      <c r="K14" s="53" t="s">
        <v>65</v>
      </c>
      <c r="L14" s="58">
        <v>997028.97</v>
      </c>
      <c r="M14" s="54" t="s">
        <v>44</v>
      </c>
      <c r="N14" s="54" t="s">
        <v>66</v>
      </c>
      <c r="O14" s="54">
        <v>473261.68</v>
      </c>
      <c r="P14" s="54">
        <v>30878.49</v>
      </c>
      <c r="Q14" s="51" t="s">
        <v>50</v>
      </c>
      <c r="R14" s="60">
        <v>1270958.04</v>
      </c>
      <c r="S14" s="60">
        <v>226875.51</v>
      </c>
      <c r="T14" s="60">
        <f>548574.62+S14</f>
        <v>775450.13</v>
      </c>
      <c r="U14" s="60">
        <f>1077528+S14</f>
        <v>1304403.51</v>
      </c>
      <c r="V14" s="51" t="s">
        <v>59</v>
      </c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  <c r="II14" s="49"/>
      <c r="IJ14" s="49"/>
      <c r="IK14" s="49"/>
      <c r="IL14" s="49"/>
      <c r="IM14" s="49"/>
      <c r="IN14" s="49"/>
      <c r="IO14" s="49"/>
      <c r="IP14" s="49"/>
      <c r="IQ14" s="49"/>
      <c r="IR14" s="49"/>
      <c r="IS14" s="49"/>
      <c r="IT14" s="49"/>
      <c r="IU14" s="49"/>
      <c r="IV14" s="49"/>
      <c r="IW14" s="49"/>
    </row>
    <row r="15" spans="1:257" s="50" customFormat="1" ht="195" x14ac:dyDescent="0.25">
      <c r="A15" s="51" t="s">
        <v>67</v>
      </c>
      <c r="B15" s="62" t="s">
        <v>68</v>
      </c>
      <c r="C15" s="53" t="s">
        <v>44</v>
      </c>
      <c r="D15" s="53" t="s">
        <v>44</v>
      </c>
      <c r="E15" s="54" t="s">
        <v>44</v>
      </c>
      <c r="F15" s="54" t="s">
        <v>44</v>
      </c>
      <c r="G15" s="51" t="s">
        <v>69</v>
      </c>
      <c r="H15" s="63" t="s">
        <v>70</v>
      </c>
      <c r="I15" s="56" t="s">
        <v>71</v>
      </c>
      <c r="J15" s="57">
        <v>43556</v>
      </c>
      <c r="K15" s="53" t="s">
        <v>72</v>
      </c>
      <c r="L15" s="58">
        <v>125000</v>
      </c>
      <c r="M15" s="54" t="s">
        <v>44</v>
      </c>
      <c r="N15" s="54" t="s">
        <v>73</v>
      </c>
      <c r="O15" s="54" t="s">
        <v>44</v>
      </c>
      <c r="P15" s="54" t="s">
        <v>44</v>
      </c>
      <c r="Q15" s="51" t="s">
        <v>50</v>
      </c>
      <c r="R15" s="60">
        <v>106388.95</v>
      </c>
      <c r="S15" s="58">
        <v>0</v>
      </c>
      <c r="T15" s="60">
        <v>0</v>
      </c>
      <c r="U15" s="58">
        <v>106388.95</v>
      </c>
      <c r="V15" s="51" t="s">
        <v>59</v>
      </c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H15" s="49"/>
      <c r="II15" s="49"/>
      <c r="IJ15" s="49"/>
      <c r="IK15" s="49"/>
      <c r="IL15" s="49"/>
      <c r="IM15" s="49"/>
      <c r="IN15" s="49"/>
      <c r="IO15" s="49"/>
      <c r="IP15" s="49"/>
      <c r="IQ15" s="49"/>
      <c r="IR15" s="49"/>
      <c r="IS15" s="49"/>
      <c r="IT15" s="49"/>
      <c r="IU15" s="49"/>
      <c r="IV15" s="49"/>
      <c r="IW15" s="49"/>
    </row>
    <row r="16" spans="1:257" s="65" customFormat="1" ht="195" x14ac:dyDescent="0.25">
      <c r="A16" s="51" t="s">
        <v>74</v>
      </c>
      <c r="B16" s="62" t="s">
        <v>75</v>
      </c>
      <c r="C16" s="53" t="s">
        <v>44</v>
      </c>
      <c r="D16" s="53" t="s">
        <v>44</v>
      </c>
      <c r="E16" s="54" t="s">
        <v>44</v>
      </c>
      <c r="F16" s="54" t="s">
        <v>44</v>
      </c>
      <c r="G16" s="51" t="s">
        <v>76</v>
      </c>
      <c r="H16" s="51" t="s">
        <v>77</v>
      </c>
      <c r="I16" s="56" t="s">
        <v>78</v>
      </c>
      <c r="J16" s="57">
        <v>43704</v>
      </c>
      <c r="K16" s="53" t="s">
        <v>72</v>
      </c>
      <c r="L16" s="58">
        <v>88950</v>
      </c>
      <c r="M16" s="54" t="s">
        <v>44</v>
      </c>
      <c r="N16" s="53" t="s">
        <v>65</v>
      </c>
      <c r="O16" s="54" t="s">
        <v>44</v>
      </c>
      <c r="P16" s="54" t="s">
        <v>44</v>
      </c>
      <c r="Q16" s="51" t="s">
        <v>50</v>
      </c>
      <c r="R16" s="60">
        <v>72186.070000000007</v>
      </c>
      <c r="S16" s="58">
        <v>29172.14</v>
      </c>
      <c r="T16" s="60">
        <f>21840.6+S16</f>
        <v>51012.74</v>
      </c>
      <c r="U16" s="58">
        <f>44235.38+S16</f>
        <v>73407.51999999999</v>
      </c>
      <c r="V16" s="51" t="s">
        <v>59</v>
      </c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  <c r="IP16" s="64"/>
      <c r="IQ16" s="64"/>
      <c r="IR16" s="64"/>
      <c r="IS16" s="64"/>
      <c r="IT16" s="64"/>
      <c r="IU16" s="64"/>
      <c r="IV16" s="64"/>
      <c r="IW16" s="64"/>
    </row>
    <row r="17" spans="1:257" s="68" customFormat="1" ht="105" x14ac:dyDescent="0.25">
      <c r="A17" s="51" t="s">
        <v>79</v>
      </c>
      <c r="B17" s="66" t="s">
        <v>80</v>
      </c>
      <c r="C17" s="53" t="s">
        <v>44</v>
      </c>
      <c r="D17" s="53" t="s">
        <v>44</v>
      </c>
      <c r="E17" s="54" t="s">
        <v>44</v>
      </c>
      <c r="F17" s="54" t="s">
        <v>44</v>
      </c>
      <c r="G17" s="51" t="s">
        <v>81</v>
      </c>
      <c r="H17" s="51" t="s">
        <v>82</v>
      </c>
      <c r="I17" s="56" t="s">
        <v>83</v>
      </c>
      <c r="J17" s="57">
        <v>43629</v>
      </c>
      <c r="K17" s="53" t="s">
        <v>84</v>
      </c>
      <c r="L17" s="58">
        <v>108000</v>
      </c>
      <c r="M17" s="54" t="s">
        <v>44</v>
      </c>
      <c r="N17" s="53" t="s">
        <v>85</v>
      </c>
      <c r="O17" s="54" t="s">
        <v>44</v>
      </c>
      <c r="P17" s="54" t="s">
        <v>44</v>
      </c>
      <c r="Q17" s="51" t="s">
        <v>50</v>
      </c>
      <c r="R17" s="60">
        <v>108000</v>
      </c>
      <c r="S17" s="60">
        <v>0</v>
      </c>
      <c r="T17" s="60">
        <v>24800.92</v>
      </c>
      <c r="U17" s="60">
        <v>108000</v>
      </c>
      <c r="V17" s="51" t="s">
        <v>51</v>
      </c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67"/>
      <c r="IS17" s="67"/>
      <c r="IT17" s="67"/>
      <c r="IU17" s="67"/>
      <c r="IV17" s="67"/>
      <c r="IW17" s="67"/>
    </row>
    <row r="18" spans="1:257" s="71" customFormat="1" ht="210" x14ac:dyDescent="0.25">
      <c r="A18" s="51" t="s">
        <v>86</v>
      </c>
      <c r="B18" s="66" t="s">
        <v>87</v>
      </c>
      <c r="C18" s="53" t="s">
        <v>44</v>
      </c>
      <c r="D18" s="53" t="s">
        <v>44</v>
      </c>
      <c r="E18" s="54" t="s">
        <v>44</v>
      </c>
      <c r="F18" s="54" t="s">
        <v>44</v>
      </c>
      <c r="G18" s="54" t="s">
        <v>44</v>
      </c>
      <c r="H18" s="54" t="s">
        <v>44</v>
      </c>
      <c r="I18" s="54" t="s">
        <v>44</v>
      </c>
      <c r="J18" s="54" t="s">
        <v>44</v>
      </c>
      <c r="K18" s="53" t="s">
        <v>72</v>
      </c>
      <c r="L18" s="58" t="s">
        <v>88</v>
      </c>
      <c r="M18" s="69" t="s">
        <v>88</v>
      </c>
      <c r="N18" s="51" t="s">
        <v>88</v>
      </c>
      <c r="O18" s="60" t="s">
        <v>88</v>
      </c>
      <c r="P18" s="60" t="s">
        <v>88</v>
      </c>
      <c r="Q18" s="51" t="s">
        <v>88</v>
      </c>
      <c r="R18" s="60" t="s">
        <v>88</v>
      </c>
      <c r="S18" s="60" t="s">
        <v>88</v>
      </c>
      <c r="T18" s="60" t="s">
        <v>88</v>
      </c>
      <c r="U18" s="60" t="s">
        <v>88</v>
      </c>
      <c r="V18" s="70" t="s">
        <v>89</v>
      </c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  <c r="IW18" s="28"/>
    </row>
    <row r="19" spans="1:257" s="71" customFormat="1" ht="210" x14ac:dyDescent="0.25">
      <c r="A19" s="51" t="s">
        <v>90</v>
      </c>
      <c r="B19" s="66" t="s">
        <v>87</v>
      </c>
      <c r="C19" s="53" t="s">
        <v>44</v>
      </c>
      <c r="D19" s="53" t="s">
        <v>44</v>
      </c>
      <c r="E19" s="54" t="s">
        <v>44</v>
      </c>
      <c r="F19" s="54" t="s">
        <v>44</v>
      </c>
      <c r="G19" s="54" t="s">
        <v>44</v>
      </c>
      <c r="H19" s="54" t="s">
        <v>44</v>
      </c>
      <c r="I19" s="54" t="s">
        <v>44</v>
      </c>
      <c r="J19" s="54" t="s">
        <v>44</v>
      </c>
      <c r="K19" s="53" t="s">
        <v>72</v>
      </c>
      <c r="L19" s="58" t="s">
        <v>88</v>
      </c>
      <c r="M19" s="69" t="s">
        <v>88</v>
      </c>
      <c r="N19" s="51" t="s">
        <v>88</v>
      </c>
      <c r="O19" s="60" t="s">
        <v>88</v>
      </c>
      <c r="P19" s="60" t="s">
        <v>88</v>
      </c>
      <c r="Q19" s="51" t="s">
        <v>88</v>
      </c>
      <c r="R19" s="60" t="s">
        <v>88</v>
      </c>
      <c r="S19" s="60" t="s">
        <v>88</v>
      </c>
      <c r="T19" s="60" t="s">
        <v>88</v>
      </c>
      <c r="U19" s="60" t="s">
        <v>88</v>
      </c>
      <c r="V19" s="51" t="s">
        <v>91</v>
      </c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  <c r="IV19" s="28"/>
      <c r="IW19" s="28"/>
    </row>
    <row r="20" spans="1:257" s="71" customFormat="1" ht="60" x14ac:dyDescent="0.25">
      <c r="A20" s="51" t="s">
        <v>92</v>
      </c>
      <c r="B20" s="66" t="s">
        <v>93</v>
      </c>
      <c r="C20" s="53" t="s">
        <v>44</v>
      </c>
      <c r="D20" s="53" t="s">
        <v>44</v>
      </c>
      <c r="E20" s="54" t="s">
        <v>44</v>
      </c>
      <c r="F20" s="54" t="s">
        <v>44</v>
      </c>
      <c r="G20" s="54" t="s">
        <v>44</v>
      </c>
      <c r="H20" s="54" t="s">
        <v>44</v>
      </c>
      <c r="I20" s="54" t="s">
        <v>44</v>
      </c>
      <c r="J20" s="54" t="s">
        <v>44</v>
      </c>
      <c r="K20" s="53" t="s">
        <v>94</v>
      </c>
      <c r="L20" s="58"/>
      <c r="M20" s="69"/>
      <c r="N20" s="51"/>
      <c r="O20" s="60"/>
      <c r="P20" s="60"/>
      <c r="Q20" s="51"/>
      <c r="R20" s="60"/>
      <c r="S20" s="60" t="s">
        <v>88</v>
      </c>
      <c r="T20" s="60" t="s">
        <v>88</v>
      </c>
      <c r="U20" s="60" t="s">
        <v>88</v>
      </c>
      <c r="V20" s="51" t="s">
        <v>95</v>
      </c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  <c r="IW20" s="28"/>
    </row>
    <row r="21" spans="1:257" s="77" customFormat="1" ht="75" x14ac:dyDescent="0.25">
      <c r="A21" s="51" t="s">
        <v>96</v>
      </c>
      <c r="B21" s="66" t="s">
        <v>97</v>
      </c>
      <c r="C21" s="53" t="s">
        <v>44</v>
      </c>
      <c r="D21" s="53" t="s">
        <v>44</v>
      </c>
      <c r="E21" s="54" t="s">
        <v>44</v>
      </c>
      <c r="F21" s="54" t="s">
        <v>44</v>
      </c>
      <c r="G21" s="51" t="s">
        <v>81</v>
      </c>
      <c r="H21" s="51" t="s">
        <v>82</v>
      </c>
      <c r="I21" s="72" t="s">
        <v>98</v>
      </c>
      <c r="J21" s="45">
        <v>43865</v>
      </c>
      <c r="K21" s="73" t="s">
        <v>99</v>
      </c>
      <c r="L21" s="74" t="s">
        <v>100</v>
      </c>
      <c r="M21" s="75" t="s">
        <v>44</v>
      </c>
      <c r="N21" s="53" t="s">
        <v>99</v>
      </c>
      <c r="O21" s="54" t="s">
        <v>44</v>
      </c>
      <c r="P21" s="54" t="s">
        <v>44</v>
      </c>
      <c r="Q21" s="51" t="s">
        <v>50</v>
      </c>
      <c r="R21" s="60">
        <v>116332.2</v>
      </c>
      <c r="S21" s="60">
        <v>0</v>
      </c>
      <c r="T21" s="60">
        <v>116332.2</v>
      </c>
      <c r="U21" s="60">
        <v>116332.2</v>
      </c>
      <c r="V21" s="51" t="s">
        <v>59</v>
      </c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  <c r="IV21" s="76"/>
      <c r="IW21" s="76"/>
    </row>
    <row r="22" spans="1:257" s="29" customFormat="1" ht="60" x14ac:dyDescent="0.25">
      <c r="A22" s="51" t="s">
        <v>101</v>
      </c>
      <c r="B22" s="66" t="s">
        <v>102</v>
      </c>
      <c r="C22" s="53" t="s">
        <v>44</v>
      </c>
      <c r="D22" s="53" t="s">
        <v>44</v>
      </c>
      <c r="E22" s="54" t="s">
        <v>44</v>
      </c>
      <c r="F22" s="54" t="s">
        <v>44</v>
      </c>
      <c r="G22" s="54" t="s">
        <v>44</v>
      </c>
      <c r="H22" s="54" t="s">
        <v>44</v>
      </c>
      <c r="I22" s="54" t="s">
        <v>44</v>
      </c>
      <c r="J22" s="54" t="s">
        <v>44</v>
      </c>
      <c r="K22" s="53" t="s">
        <v>94</v>
      </c>
      <c r="L22" s="58" t="s">
        <v>88</v>
      </c>
      <c r="M22" s="69" t="s">
        <v>88</v>
      </c>
      <c r="N22" s="51" t="s">
        <v>88</v>
      </c>
      <c r="O22" s="60" t="s">
        <v>88</v>
      </c>
      <c r="P22" s="60" t="s">
        <v>88</v>
      </c>
      <c r="Q22" s="51" t="s">
        <v>88</v>
      </c>
      <c r="R22" s="60" t="s">
        <v>88</v>
      </c>
      <c r="S22" s="60" t="s">
        <v>44</v>
      </c>
      <c r="T22" s="60" t="s">
        <v>88</v>
      </c>
      <c r="U22" s="60" t="s">
        <v>88</v>
      </c>
      <c r="V22" s="51" t="s">
        <v>95</v>
      </c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  <c r="IW22" s="28"/>
    </row>
    <row r="23" spans="1:257" s="29" customFormat="1" ht="210" x14ac:dyDescent="0.25">
      <c r="A23" s="51" t="s">
        <v>103</v>
      </c>
      <c r="B23" s="78" t="s">
        <v>104</v>
      </c>
      <c r="C23" s="53" t="s">
        <v>44</v>
      </c>
      <c r="D23" s="53" t="s">
        <v>44</v>
      </c>
      <c r="E23" s="54" t="s">
        <v>44</v>
      </c>
      <c r="F23" s="54" t="s">
        <v>44</v>
      </c>
      <c r="G23" s="54" t="s">
        <v>44</v>
      </c>
      <c r="H23" s="54" t="s">
        <v>44</v>
      </c>
      <c r="I23" s="54" t="s">
        <v>44</v>
      </c>
      <c r="J23" s="54" t="s">
        <v>44</v>
      </c>
      <c r="K23" s="53" t="s">
        <v>88</v>
      </c>
      <c r="L23" s="79" t="s">
        <v>88</v>
      </c>
      <c r="M23" s="75" t="s">
        <v>88</v>
      </c>
      <c r="N23" s="53" t="s">
        <v>88</v>
      </c>
      <c r="O23" s="54" t="s">
        <v>88</v>
      </c>
      <c r="P23" s="54" t="s">
        <v>88</v>
      </c>
      <c r="Q23" s="53" t="s">
        <v>88</v>
      </c>
      <c r="R23" s="80" t="s">
        <v>88</v>
      </c>
      <c r="S23" s="80" t="s">
        <v>88</v>
      </c>
      <c r="T23" s="80" t="s">
        <v>88</v>
      </c>
      <c r="U23" s="80" t="s">
        <v>88</v>
      </c>
      <c r="V23" s="51" t="s">
        <v>95</v>
      </c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  <c r="IW23" s="28"/>
    </row>
    <row r="24" spans="1:257" s="29" customFormat="1" ht="75" x14ac:dyDescent="0.25">
      <c r="A24" s="51" t="s">
        <v>105</v>
      </c>
      <c r="B24" s="78" t="s">
        <v>106</v>
      </c>
      <c r="C24" s="53" t="s">
        <v>44</v>
      </c>
      <c r="D24" s="53" t="s">
        <v>44</v>
      </c>
      <c r="E24" s="54" t="s">
        <v>44</v>
      </c>
      <c r="F24" s="54" t="s">
        <v>44</v>
      </c>
      <c r="G24" s="54" t="s">
        <v>44</v>
      </c>
      <c r="H24" s="54" t="s">
        <v>44</v>
      </c>
      <c r="I24" s="54" t="s">
        <v>44</v>
      </c>
      <c r="J24" s="54" t="s">
        <v>44</v>
      </c>
      <c r="K24" s="53" t="s">
        <v>88</v>
      </c>
      <c r="L24" s="79" t="s">
        <v>88</v>
      </c>
      <c r="M24" s="75" t="s">
        <v>88</v>
      </c>
      <c r="N24" s="53" t="s">
        <v>88</v>
      </c>
      <c r="O24" s="54" t="s">
        <v>88</v>
      </c>
      <c r="P24" s="54" t="s">
        <v>88</v>
      </c>
      <c r="Q24" s="53" t="s">
        <v>88</v>
      </c>
      <c r="R24" s="80" t="s">
        <v>88</v>
      </c>
      <c r="S24" s="80" t="s">
        <v>88</v>
      </c>
      <c r="T24" s="80" t="s">
        <v>88</v>
      </c>
      <c r="U24" s="80" t="s">
        <v>88</v>
      </c>
      <c r="V24" s="51" t="s">
        <v>95</v>
      </c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  <c r="IW24" s="28"/>
    </row>
    <row r="25" spans="1:257" s="85" customFormat="1" ht="87" customHeight="1" x14ac:dyDescent="0.25">
      <c r="A25" s="53" t="s">
        <v>107</v>
      </c>
      <c r="B25" s="81" t="s">
        <v>108</v>
      </c>
      <c r="C25" s="53" t="s">
        <v>44</v>
      </c>
      <c r="D25" s="53" t="s">
        <v>44</v>
      </c>
      <c r="E25" s="54" t="s">
        <v>44</v>
      </c>
      <c r="F25" s="54" t="s">
        <v>44</v>
      </c>
      <c r="G25" s="82" t="s">
        <v>109</v>
      </c>
      <c r="H25" s="83" t="s">
        <v>110</v>
      </c>
      <c r="I25" s="72" t="s">
        <v>111</v>
      </c>
      <c r="J25" s="45">
        <v>43970</v>
      </c>
      <c r="K25" s="53" t="s">
        <v>99</v>
      </c>
      <c r="L25" s="79">
        <v>602825.37</v>
      </c>
      <c r="M25" s="75" t="s">
        <v>44</v>
      </c>
      <c r="N25" s="53" t="s">
        <v>49</v>
      </c>
      <c r="O25" s="54">
        <f>SUM(50290.82-22205.99)</f>
        <v>28084.829999999998</v>
      </c>
      <c r="P25" s="54" t="s">
        <v>44</v>
      </c>
      <c r="Q25" s="53" t="s">
        <v>50</v>
      </c>
      <c r="R25" s="80">
        <v>591831.22</v>
      </c>
      <c r="S25" s="80">
        <v>281428.18</v>
      </c>
      <c r="T25" s="80">
        <f>102066.22+281428.18</f>
        <v>383494.40000000002</v>
      </c>
      <c r="U25" s="80">
        <f>102066.22+S25</f>
        <v>383494.40000000002</v>
      </c>
      <c r="V25" s="53" t="s">
        <v>59</v>
      </c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84"/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84"/>
      <c r="FB25" s="84"/>
      <c r="FC25" s="84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  <c r="GT25" s="84"/>
      <c r="GU25" s="84"/>
      <c r="GV25" s="84"/>
      <c r="GW25" s="84"/>
      <c r="GX25" s="84"/>
      <c r="GY25" s="84"/>
      <c r="GZ25" s="84"/>
      <c r="HA25" s="84"/>
      <c r="HB25" s="84"/>
      <c r="HC25" s="84"/>
      <c r="HD25" s="84"/>
      <c r="HE25" s="84"/>
      <c r="HF25" s="84"/>
      <c r="HG25" s="84"/>
      <c r="HH25" s="84"/>
      <c r="HI25" s="84"/>
      <c r="HJ25" s="84"/>
      <c r="HK25" s="84"/>
      <c r="HL25" s="84"/>
      <c r="HM25" s="84"/>
      <c r="HN25" s="84"/>
      <c r="HO25" s="84"/>
      <c r="HP25" s="84"/>
      <c r="HQ25" s="84"/>
      <c r="HR25" s="84"/>
      <c r="HS25" s="84"/>
      <c r="HT25" s="84"/>
      <c r="HU25" s="84"/>
      <c r="HV25" s="84"/>
      <c r="HW25" s="84"/>
      <c r="HX25" s="84"/>
      <c r="HY25" s="84"/>
      <c r="HZ25" s="84"/>
      <c r="IA25" s="84"/>
      <c r="IB25" s="84"/>
      <c r="IC25" s="84"/>
      <c r="ID25" s="84"/>
      <c r="IE25" s="84"/>
      <c r="IF25" s="84"/>
      <c r="IG25" s="84"/>
      <c r="IH25" s="84"/>
      <c r="II25" s="84"/>
      <c r="IJ25" s="84"/>
      <c r="IK25" s="84"/>
      <c r="IL25" s="84"/>
      <c r="IM25" s="84"/>
      <c r="IN25" s="84"/>
      <c r="IO25" s="84"/>
      <c r="IP25" s="84"/>
      <c r="IQ25" s="84"/>
      <c r="IR25" s="84"/>
      <c r="IS25" s="84"/>
      <c r="IT25" s="84"/>
      <c r="IU25" s="84"/>
      <c r="IV25" s="84"/>
      <c r="IW25" s="84"/>
    </row>
    <row r="26" spans="1:257" s="88" customFormat="1" ht="87" customHeight="1" x14ac:dyDescent="0.25">
      <c r="A26" s="53" t="s">
        <v>112</v>
      </c>
      <c r="B26" s="86" t="s">
        <v>113</v>
      </c>
      <c r="C26" s="53" t="s">
        <v>44</v>
      </c>
      <c r="D26" s="53" t="s">
        <v>44</v>
      </c>
      <c r="E26" s="54" t="s">
        <v>44</v>
      </c>
      <c r="F26" s="54" t="s">
        <v>44</v>
      </c>
      <c r="G26" s="51" t="s">
        <v>114</v>
      </c>
      <c r="H26" s="51" t="s">
        <v>115</v>
      </c>
      <c r="I26" s="72" t="s">
        <v>116</v>
      </c>
      <c r="J26" s="45">
        <v>43986</v>
      </c>
      <c r="K26" s="53" t="s">
        <v>99</v>
      </c>
      <c r="L26" s="79">
        <v>796826.61</v>
      </c>
      <c r="M26" s="75" t="s">
        <v>44</v>
      </c>
      <c r="N26" s="53" t="s">
        <v>99</v>
      </c>
      <c r="O26" s="54">
        <f>SUM(125429.22+353891.46)</f>
        <v>479320.68000000005</v>
      </c>
      <c r="P26" s="54" t="s">
        <v>44</v>
      </c>
      <c r="Q26" s="53" t="s">
        <v>50</v>
      </c>
      <c r="R26" s="80">
        <v>1274867.25</v>
      </c>
      <c r="S26" s="80">
        <v>721841.18</v>
      </c>
      <c r="T26" s="80">
        <f>61439.55+S26</f>
        <v>783280.7300000001</v>
      </c>
      <c r="U26" s="80">
        <f>61439.55+S26</f>
        <v>783280.7300000001</v>
      </c>
      <c r="V26" s="53" t="s">
        <v>59</v>
      </c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7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87"/>
      <c r="ES26" s="87"/>
      <c r="ET26" s="87"/>
      <c r="EU26" s="87"/>
      <c r="EV26" s="87"/>
      <c r="EW26" s="87"/>
      <c r="EX26" s="87"/>
      <c r="EY26" s="87"/>
      <c r="EZ26" s="87"/>
      <c r="FA26" s="87"/>
      <c r="FB26" s="87"/>
      <c r="FC26" s="87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  <c r="IR26" s="87"/>
      <c r="IS26" s="87"/>
      <c r="IT26" s="87"/>
      <c r="IU26" s="87"/>
      <c r="IV26" s="87"/>
      <c r="IW26" s="87"/>
    </row>
    <row r="44" spans="12:19" x14ac:dyDescent="0.2">
      <c r="L44" s="89"/>
      <c r="M44" s="90"/>
      <c r="N44" s="90"/>
      <c r="Q44" s="90"/>
    </row>
    <row r="45" spans="12:19" x14ac:dyDescent="0.2">
      <c r="L45" s="89"/>
      <c r="M45" s="90"/>
      <c r="N45" s="90"/>
      <c r="Q45" s="90"/>
    </row>
    <row r="46" spans="12:19" x14ac:dyDescent="0.2">
      <c r="L46" s="89"/>
      <c r="M46" s="90"/>
      <c r="N46" s="90"/>
      <c r="Q46" s="90"/>
    </row>
    <row r="47" spans="12:19" ht="18" x14ac:dyDescent="0.2">
      <c r="L47" s="89"/>
      <c r="M47" s="93"/>
      <c r="N47" s="93"/>
      <c r="O47" s="93"/>
      <c r="P47" s="93"/>
      <c r="Q47" s="93"/>
      <c r="R47" s="94"/>
      <c r="S47" s="95"/>
    </row>
    <row r="48" spans="12:19" ht="18" x14ac:dyDescent="0.2">
      <c r="L48" s="89"/>
      <c r="M48" s="93"/>
      <c r="N48" s="93"/>
      <c r="O48" s="93"/>
      <c r="P48" s="93"/>
      <c r="Q48" s="93"/>
      <c r="R48" s="94"/>
      <c r="S48" s="95"/>
    </row>
    <row r="49" spans="12:19" ht="18" x14ac:dyDescent="0.2">
      <c r="L49" s="89"/>
      <c r="M49" s="93"/>
      <c r="N49" s="93"/>
      <c r="O49" s="93"/>
      <c r="P49" s="93"/>
      <c r="Q49" s="93"/>
      <c r="R49" s="94"/>
      <c r="S49" s="95"/>
    </row>
    <row r="50" spans="12:19" ht="18" x14ac:dyDescent="0.2">
      <c r="L50" s="89"/>
      <c r="M50" s="93"/>
      <c r="N50" s="93"/>
      <c r="O50" s="93"/>
      <c r="P50" s="93"/>
      <c r="Q50" s="93"/>
      <c r="R50" s="94"/>
      <c r="S50" s="95"/>
    </row>
    <row r="51" spans="12:19" ht="18" x14ac:dyDescent="0.2">
      <c r="L51" s="89"/>
      <c r="M51" s="93"/>
      <c r="N51" s="93"/>
      <c r="O51" s="93"/>
      <c r="P51" s="93"/>
      <c r="Q51" s="93"/>
      <c r="R51" s="94"/>
      <c r="S51" s="95"/>
    </row>
    <row r="52" spans="12:19" ht="18" x14ac:dyDescent="0.2">
      <c r="L52" s="89"/>
      <c r="M52" s="93"/>
      <c r="N52" s="93"/>
      <c r="O52" s="93"/>
      <c r="P52" s="93"/>
      <c r="Q52" s="93"/>
      <c r="R52" s="94"/>
      <c r="S52" s="95"/>
    </row>
    <row r="53" spans="12:19" ht="18" x14ac:dyDescent="0.2">
      <c r="L53" s="89"/>
      <c r="M53" s="93"/>
      <c r="N53" s="93"/>
      <c r="O53" s="93"/>
      <c r="P53" s="93"/>
      <c r="Q53" s="93"/>
      <c r="R53" s="94"/>
      <c r="S53" s="95"/>
    </row>
    <row r="54" spans="12:19" ht="18" x14ac:dyDescent="0.2">
      <c r="L54" s="89"/>
      <c r="M54" s="93"/>
      <c r="N54" s="93"/>
      <c r="O54" s="93"/>
      <c r="P54" s="93"/>
      <c r="Q54" s="93"/>
      <c r="R54" s="94"/>
      <c r="S54" s="95"/>
    </row>
    <row r="55" spans="12:19" ht="18" x14ac:dyDescent="0.2">
      <c r="L55" s="89"/>
      <c r="M55" s="93"/>
      <c r="N55" s="93"/>
      <c r="O55" s="93"/>
      <c r="P55" s="93"/>
      <c r="Q55" s="93"/>
      <c r="R55" s="94"/>
      <c r="S55" s="95"/>
    </row>
    <row r="56" spans="12:19" ht="18" x14ac:dyDescent="0.2">
      <c r="L56" s="89"/>
      <c r="M56" s="93"/>
      <c r="N56" s="93"/>
      <c r="O56" s="93"/>
      <c r="P56" s="93"/>
      <c r="Q56" s="93"/>
      <c r="R56" s="94"/>
      <c r="S56" s="95"/>
    </row>
    <row r="57" spans="12:19" ht="18" x14ac:dyDescent="0.2">
      <c r="L57" s="89"/>
      <c r="M57" s="93"/>
      <c r="N57" s="93"/>
      <c r="O57" s="93"/>
      <c r="P57" s="93"/>
      <c r="Q57" s="93"/>
      <c r="R57" s="94"/>
      <c r="S57" s="95"/>
    </row>
    <row r="58" spans="12:19" ht="18" x14ac:dyDescent="0.2">
      <c r="L58" s="89"/>
      <c r="M58" s="93"/>
      <c r="N58" s="93"/>
      <c r="O58" s="93"/>
      <c r="P58" s="93"/>
      <c r="Q58" s="93"/>
      <c r="R58" s="94"/>
      <c r="S58" s="95"/>
    </row>
    <row r="59" spans="12:19" ht="18" x14ac:dyDescent="0.2">
      <c r="L59" s="89"/>
      <c r="M59" s="93"/>
      <c r="N59" s="93"/>
      <c r="O59" s="93"/>
      <c r="P59" s="93"/>
      <c r="Q59" s="93"/>
      <c r="R59" s="94"/>
      <c r="S59" s="95"/>
    </row>
    <row r="60" spans="12:19" ht="18" x14ac:dyDescent="0.2">
      <c r="L60" s="89"/>
      <c r="M60" s="93"/>
      <c r="N60" s="93"/>
      <c r="O60" s="93"/>
      <c r="P60" s="93"/>
      <c r="Q60" s="93"/>
      <c r="R60" s="94"/>
      <c r="S60" s="95"/>
    </row>
    <row r="61" spans="12:19" ht="18" x14ac:dyDescent="0.2">
      <c r="M61" s="97"/>
      <c r="N61" s="98"/>
      <c r="O61" s="93"/>
      <c r="P61" s="93"/>
      <c r="Q61" s="98"/>
      <c r="R61" s="94"/>
      <c r="S61" s="95"/>
    </row>
    <row r="62" spans="12:19" ht="18" x14ac:dyDescent="0.2">
      <c r="M62" s="97"/>
      <c r="N62" s="98"/>
      <c r="O62" s="93"/>
      <c r="P62" s="93"/>
      <c r="Q62" s="98"/>
      <c r="R62" s="94"/>
      <c r="S62" s="95"/>
    </row>
    <row r="63" spans="12:19" ht="18" x14ac:dyDescent="0.2">
      <c r="M63" s="97"/>
      <c r="N63" s="98"/>
      <c r="O63" s="93"/>
      <c r="P63" s="93"/>
      <c r="Q63" s="98"/>
      <c r="R63" s="94"/>
      <c r="S63" s="95"/>
    </row>
    <row r="64" spans="12:19" ht="18" x14ac:dyDescent="0.2">
      <c r="M64" s="97"/>
      <c r="N64" s="98"/>
      <c r="O64" s="93"/>
      <c r="P64" s="93"/>
      <c r="Q64" s="98"/>
      <c r="R64" s="94"/>
      <c r="S64" s="95"/>
    </row>
    <row r="65" spans="13:19" ht="18" x14ac:dyDescent="0.2">
      <c r="M65" s="97"/>
      <c r="N65" s="98"/>
      <c r="O65" s="93"/>
      <c r="P65" s="93"/>
      <c r="Q65" s="98"/>
      <c r="R65" s="94"/>
      <c r="S65" s="95"/>
    </row>
    <row r="66" spans="13:19" ht="18" x14ac:dyDescent="0.2">
      <c r="M66" s="97"/>
      <c r="N66" s="98"/>
      <c r="O66" s="93"/>
      <c r="P66" s="93"/>
      <c r="Q66" s="98"/>
      <c r="R66" s="94"/>
      <c r="S66" s="95"/>
    </row>
    <row r="67" spans="13:19" ht="18" x14ac:dyDescent="0.2">
      <c r="M67" s="97"/>
      <c r="N67" s="98"/>
      <c r="O67" s="93"/>
      <c r="P67" s="93"/>
      <c r="Q67" s="98"/>
      <c r="R67" s="94"/>
      <c r="S67" s="95"/>
    </row>
    <row r="68" spans="13:19" ht="18" x14ac:dyDescent="0.2">
      <c r="M68" s="97"/>
      <c r="N68" s="98"/>
      <c r="O68" s="93"/>
      <c r="P68" s="93"/>
      <c r="Q68" s="98"/>
      <c r="R68" s="94"/>
      <c r="S68" s="95"/>
    </row>
    <row r="69" spans="13:19" ht="18" x14ac:dyDescent="0.2">
      <c r="M69" s="97"/>
      <c r="N69" s="98"/>
      <c r="O69" s="93"/>
      <c r="P69" s="93"/>
      <c r="Q69" s="98"/>
      <c r="R69" s="94"/>
      <c r="S69" s="95"/>
    </row>
    <row r="70" spans="13:19" ht="18" x14ac:dyDescent="0.2">
      <c r="M70" s="97"/>
      <c r="N70" s="98"/>
      <c r="O70" s="93"/>
      <c r="P70" s="93"/>
      <c r="Q70" s="98"/>
      <c r="R70" s="94"/>
      <c r="S70" s="95"/>
    </row>
  </sheetData>
  <mergeCells count="14">
    <mergeCell ref="N10:O10"/>
    <mergeCell ref="P10:P11"/>
    <mergeCell ref="Q10:U10"/>
    <mergeCell ref="V10:V11"/>
    <mergeCell ref="A1:V4"/>
    <mergeCell ref="E5:G5"/>
    <mergeCell ref="E6:G6"/>
    <mergeCell ref="E7:G7"/>
    <mergeCell ref="E8:G8"/>
    <mergeCell ref="A10:A11"/>
    <mergeCell ref="B10:B11"/>
    <mergeCell ref="C10:F10"/>
    <mergeCell ref="G10:H10"/>
    <mergeCell ref="I10:M10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45" fitToWidth="3" fitToHeight="2" pageOrder="overThenDown" orientation="landscape" verticalDpi="597" r:id="rId1"/>
  <headerFooter alignWithMargins="0">
    <oddHeader>&amp;L&amp;12MAPA DEMONSTRATIVO DE OBRAS E SERVIÇOS DE ENGENHARIA&amp;R&amp;12&amp;A</oddHeader>
    <oddFooter>&amp;C&amp;10Página &amp;P de &amp;N</oddFooter>
  </headerFooter>
  <colBreaks count="1" manualBreakCount="1">
    <brk id="10" max="2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4º_Trimestre</vt:lpstr>
      <vt:lpstr>'4º_Trimestre'!Area_de_impressao</vt:lpstr>
      <vt:lpstr>'4º_Trimestre'!Titulos_de_impressao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Rafaella Lemos</dc:creator>
  <cp:lastModifiedBy>Rafaella Lemos</cp:lastModifiedBy>
  <dcterms:created xsi:type="dcterms:W3CDTF">2021-01-19T13:59:39Z</dcterms:created>
  <dcterms:modified xsi:type="dcterms:W3CDTF">2021-01-19T14:00:05Z</dcterms:modified>
</cp:coreProperties>
</file>