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firstSheet="6" activeTab="6"/>
  </bookViews>
  <sheets>
    <sheet name="nova" sheetId="1" state="hidden" r:id="rId1"/>
    <sheet name="Plan1" sheetId="2" state="hidden" r:id="rId2"/>
    <sheet name="Plan2" sheetId="3" state="hidden" r:id="rId3"/>
    <sheet name="OI RESUMO 01" sheetId="4" state="hidden" r:id="rId4"/>
    <sheet name="OI RESUMO 02" sheetId="5" state="hidden" r:id="rId5"/>
    <sheet name="CELPE CAROLINA" sheetId="6" state="hidden" r:id="rId6"/>
    <sheet name="CONTRATOS 2017" sheetId="7" r:id="rId7"/>
  </sheets>
  <calcPr calcId="145621"/>
</workbook>
</file>

<file path=xl/calcChain.xml><?xml version="1.0" encoding="utf-8"?>
<calcChain xmlns="http://schemas.openxmlformats.org/spreadsheetml/2006/main">
  <c r="D89" i="5" l="1"/>
  <c r="D64" i="5"/>
  <c r="D60" i="5"/>
  <c r="D71" i="5"/>
  <c r="D53" i="5"/>
  <c r="D40" i="5"/>
  <c r="D18" i="5"/>
  <c r="O8" i="4"/>
  <c r="N18" i="4"/>
  <c r="H40" i="4"/>
  <c r="H33" i="4"/>
  <c r="H41" i="4" s="1"/>
  <c r="D29" i="4"/>
  <c r="D22" i="4"/>
  <c r="L10" i="1"/>
  <c r="L12" i="1" s="1"/>
  <c r="P14" i="1"/>
  <c r="P9" i="1"/>
  <c r="P7" i="1"/>
  <c r="J31" i="3"/>
  <c r="D54" i="5" l="1"/>
  <c r="D30" i="4"/>
  <c r="H44" i="4" s="1"/>
  <c r="I12" i="1"/>
  <c r="I11" i="1"/>
  <c r="I20" i="1"/>
  <c r="I19" i="1"/>
  <c r="I18" i="1"/>
  <c r="H25" i="1"/>
  <c r="G25" i="1"/>
  <c r="E25" i="1"/>
  <c r="D25" i="1"/>
  <c r="I24" i="1"/>
  <c r="I23" i="1"/>
  <c r="I22" i="1"/>
  <c r="I10" i="1"/>
  <c r="I9" i="1"/>
  <c r="I8" i="1"/>
  <c r="I7" i="1"/>
  <c r="I6" i="1"/>
  <c r="I17" i="1"/>
  <c r="I16" i="1"/>
  <c r="I15" i="1"/>
  <c r="I14" i="1"/>
  <c r="I13" i="1"/>
  <c r="I25" i="1" l="1"/>
  <c r="F52" i="3"/>
</calcChain>
</file>

<file path=xl/sharedStrings.xml><?xml version="1.0" encoding="utf-8"?>
<sst xmlns="http://schemas.openxmlformats.org/spreadsheetml/2006/main" count="599" uniqueCount="313">
  <si>
    <t>E M P R E S A  P E R N A M B U C O  DE  C O M U N I C A Ç Ã O  E.P.C.</t>
  </si>
  <si>
    <t xml:space="preserve">T E L E F O N I A </t>
  </si>
  <si>
    <t>A B R I L  2 0 1 4</t>
  </si>
  <si>
    <t>CARUARU</t>
  </si>
  <si>
    <t>3224 - 2214</t>
  </si>
  <si>
    <t>3722 - 3709</t>
  </si>
  <si>
    <t>3224 - 0070</t>
  </si>
  <si>
    <t>3224 - 0954</t>
  </si>
  <si>
    <t>3421 - 8597</t>
  </si>
  <si>
    <t>3721 - 7319</t>
  </si>
  <si>
    <t>3722 - 3377</t>
  </si>
  <si>
    <t>3722 - 3489</t>
  </si>
  <si>
    <t>3722 - 3998</t>
  </si>
  <si>
    <t>3722 - 4318</t>
  </si>
  <si>
    <t xml:space="preserve">CARUARU </t>
  </si>
  <si>
    <t>3861 - 0420</t>
  </si>
  <si>
    <t>3721 - 7399</t>
  </si>
  <si>
    <t>3224 - 6534</t>
  </si>
  <si>
    <t xml:space="preserve">5360 - 329 0 1 </t>
  </si>
  <si>
    <t>5360 - 536 0 1</t>
  </si>
  <si>
    <t>CUSTÓDIA</t>
  </si>
  <si>
    <t>3848 - 1270</t>
  </si>
  <si>
    <t>GARANHUNS</t>
  </si>
  <si>
    <t>3762 - 5301</t>
  </si>
  <si>
    <t xml:space="preserve">SALGUEIRO </t>
  </si>
  <si>
    <t>3871 - 0385</t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</si>
  <si>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(TRONCO)</t>
    </r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</si>
  <si>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(MODEM + VELOX)</t>
    </r>
  </si>
  <si>
    <t>MUNICÍPIO</t>
  </si>
  <si>
    <t>TELEFONE Nº</t>
  </si>
  <si>
    <t>PULSOS</t>
  </si>
  <si>
    <t>EXCEDENTE</t>
  </si>
  <si>
    <t>VENCIMENTO</t>
  </si>
  <si>
    <t>VALOR</t>
  </si>
  <si>
    <t>SERV. MENSAL</t>
  </si>
  <si>
    <t>LÍQUIDO</t>
  </si>
  <si>
    <r>
      <rPr>
        <b/>
        <sz val="10"/>
        <rFont val="Arial"/>
        <family val="2"/>
      </rPr>
      <t>CARUARU</t>
    </r>
    <r>
      <rPr>
        <b/>
        <sz val="10"/>
        <color rgb="FFFF0000"/>
        <rFont val="Arial"/>
        <family val="2"/>
      </rPr>
      <t xml:space="preserve"> (MORRO DO BOM JESUS)</t>
    </r>
  </si>
  <si>
    <t>ITENS</t>
  </si>
  <si>
    <t>EMPRESA PERNAMBUCO DE COMUNICAÇÃO E.P.C</t>
  </si>
  <si>
    <t>TERMO DE RESPONSABILIDADE E CAUTELA - NOTBOOK</t>
  </si>
  <si>
    <t>NOME:</t>
  </si>
  <si>
    <t>CARGO:</t>
  </si>
  <si>
    <t>DEPARTAMENTO DE TELECOMUNICAÇÃO DE PERNAMBUCO - DETELPE</t>
  </si>
  <si>
    <t>MATRÍCULA:</t>
  </si>
  <si>
    <t>Comprometo-me, ainda, a informar imediatamente o furto, roubo, extravio ou qual quer fato correlato ao equipamento, ou outros omissos. Em caso de furto providenciar o respectivo boletim de ocorrência (BO), e encaminhar ao setor competente.</t>
  </si>
  <si>
    <t>Pelo presente instrumento, e na melhor forma de Direito, responsabilizo-me pela guarda e posse do bem relacionado, (NOTBOOK LENOVO mod.. CB490, CTYPE C3772C - 24P S/NPE - K6980 13/05 - REGISTRO ANATEL 2937 - 09 - 1869 c/ (WINDOWS 8) 01 carregador nº 11S92P1156Z1ZDXM27GBFN 01 alça para transporte, respondendo Civil, Penal e Administrativamente, sobre a má utilização do respectivo equipamento.</t>
  </si>
  <si>
    <t>Recife, 14 de maio de 2014.</t>
  </si>
  <si>
    <t>358194 - 2</t>
  </si>
  <si>
    <t>Indira Pereira Amaral</t>
  </si>
  <si>
    <t>Gerente Geral</t>
  </si>
  <si>
    <t>DETELPE</t>
  </si>
  <si>
    <r>
      <rPr>
        <b/>
        <sz val="9"/>
        <color theme="1"/>
        <rFont val="Arial"/>
        <family val="2"/>
      </rPr>
      <t>CPF</t>
    </r>
    <r>
      <rPr>
        <sz val="9"/>
        <color theme="1"/>
        <rFont val="Arial"/>
        <family val="2"/>
      </rPr>
      <t>: 609.620.625 / 53</t>
    </r>
  </si>
  <si>
    <r>
      <rPr>
        <b/>
        <sz val="9"/>
        <color theme="1"/>
        <rFont val="Arial"/>
        <family val="2"/>
      </rPr>
      <t>RG</t>
    </r>
    <r>
      <rPr>
        <sz val="9"/>
        <color theme="1"/>
        <rFont val="Arial"/>
        <family val="2"/>
      </rPr>
      <t>: 935.965 SSP/SE</t>
    </r>
  </si>
  <si>
    <r>
      <rPr>
        <b/>
        <sz val="9"/>
        <color theme="1"/>
        <rFont val="Arial"/>
        <family val="2"/>
      </rPr>
      <t>ÓRGÃO</t>
    </r>
    <r>
      <rPr>
        <sz val="9"/>
        <color theme="1"/>
        <rFont val="Arial"/>
        <family val="2"/>
      </rPr>
      <t>:</t>
    </r>
  </si>
  <si>
    <t>I D E N T I F I C  A Ç Ã O   DO   U S U Á R I O</t>
  </si>
  <si>
    <t>Comprometo-me a utilizar de forma estritamente funcional, no período em que estiver exercendo o cargo junto ao Governo do Estado de Pernambuco, obrigando-me a devolvê-lo em perfeito estado de conservação, em caso de exoneração, cessão ou a pedido da autoridade responsável pelo órgão.</t>
  </si>
  <si>
    <t>Nestes termos, e após conferir e achar de acordo, declaro, que recebi o bem relacionado, e que o mesmo encontra-se em pefeito estado de conservação (novo) e funcionamento.</t>
  </si>
  <si>
    <t>___________________________</t>
  </si>
  <si>
    <t xml:space="preserve">OBS: Solicitamos manter no cabo de força placa plástica com identificação (na cor laranja), </t>
  </si>
  <si>
    <t>LENOVO B 490 / 72720.</t>
  </si>
  <si>
    <t>CNPJ</t>
  </si>
  <si>
    <t>CLIENTE</t>
  </si>
  <si>
    <t>SITE</t>
  </si>
  <si>
    <t>LOCAL</t>
  </si>
  <si>
    <t>ACESSO</t>
  </si>
  <si>
    <t>CJ</t>
  </si>
  <si>
    <t>SU</t>
  </si>
  <si>
    <t>DT_CONTA</t>
  </si>
  <si>
    <t>DT_VENC_OR</t>
  </si>
  <si>
    <t>NF</t>
  </si>
  <si>
    <t>DEPARTAMENTO DE TELECOMUNICACOES DE PERNAMBUCO</t>
  </si>
  <si>
    <t>PE</t>
  </si>
  <si>
    <t>         1.411,19</t>
  </si>
  <si>
    <t>         3.162,57</t>
  </si>
  <si>
    <t>         1.594,28</t>
  </si>
  <si>
    <t>             126,95</t>
  </si>
  <si>
    <t>                67,71</t>
  </si>
  <si>
    <t>             139,53</t>
  </si>
  <si>
    <t>             272,13</t>
  </si>
  <si>
    <t>                61,13</t>
  </si>
  <si>
    <t>                53,63</t>
  </si>
  <si>
    <t>             328,47</t>
  </si>
  <si>
    <t>                90,80</t>
  </si>
  <si>
    <t>                68,50</t>
  </si>
  <si>
    <t>                85,46</t>
  </si>
  <si>
    <t>             183,75</t>
  </si>
  <si>
    <t>                65,81</t>
  </si>
  <si>
    <t>                60,68</t>
  </si>
  <si>
    <t>                83,16</t>
  </si>
  <si>
    <t>                68,78</t>
  </si>
  <si>
    <t>MOVEL</t>
  </si>
  <si>
    <t>RAZAO_SOCIAL</t>
  </si>
  <si>
    <t>CONTA_SIEB</t>
  </si>
  <si>
    <t>ID_FATURA</t>
  </si>
  <si>
    <t>DT_VENC</t>
  </si>
  <si>
    <t>SLD_DEVEDOR</t>
  </si>
  <si>
    <t>                   44,00</t>
  </si>
  <si>
    <t>                473,40</t>
  </si>
  <si>
    <t>                289,58</t>
  </si>
  <si>
    <t>SUBTOTAL</t>
  </si>
  <si>
    <t>TOTAL GERAL</t>
  </si>
  <si>
    <t>11.219.607/0001 - 83</t>
  </si>
  <si>
    <t>F I X O</t>
  </si>
  <si>
    <t>TOTAL</t>
  </si>
  <si>
    <t>DATA DO CONSUMO</t>
  </si>
  <si>
    <t>FATURAS LIQUIDADAS E PAGAS</t>
  </si>
  <si>
    <t>Nº FATURA</t>
  </si>
  <si>
    <t>DATA VENCIMENTO</t>
  </si>
  <si>
    <t>R$</t>
  </si>
  <si>
    <t>000093</t>
  </si>
  <si>
    <t>MÓVEL</t>
  </si>
  <si>
    <t>FIXO</t>
  </si>
  <si>
    <t>TOTAL GERAL MARÇO</t>
  </si>
  <si>
    <t>MARÇO</t>
  </si>
  <si>
    <t>FEVEREIRO</t>
  </si>
  <si>
    <t>JANEIRO</t>
  </si>
  <si>
    <t>ABRIL</t>
  </si>
  <si>
    <t>FATURAS LIQUIDADAS E PAGAS DE JANEIRO A ABRIL 2014</t>
  </si>
  <si>
    <t>3722-3709</t>
  </si>
  <si>
    <t>3721-7319</t>
  </si>
  <si>
    <t>3721-7399</t>
  </si>
  <si>
    <t>3722-3489</t>
  </si>
  <si>
    <t>3722-3998</t>
  </si>
  <si>
    <t>3871-0385</t>
  </si>
  <si>
    <t>3861-0420</t>
  </si>
  <si>
    <t>3429-4733</t>
  </si>
  <si>
    <t>3848-1270</t>
  </si>
  <si>
    <t>3722-3377</t>
  </si>
  <si>
    <t>3722-4318</t>
  </si>
  <si>
    <t>3762-5301</t>
  </si>
  <si>
    <t>Nº LINHA</t>
  </si>
  <si>
    <t>MÊS</t>
  </si>
  <si>
    <t xml:space="preserve">VALOR </t>
  </si>
  <si>
    <t>20/FEV.</t>
  </si>
  <si>
    <t>24/FEV.</t>
  </si>
  <si>
    <t>DATA PAGAMENTO</t>
  </si>
  <si>
    <t>Nº ORDEM BACÁRIA</t>
  </si>
  <si>
    <t>25/FEV.</t>
  </si>
  <si>
    <t>0014</t>
  </si>
  <si>
    <t>21/FEV.</t>
  </si>
  <si>
    <t>12/MAR.</t>
  </si>
  <si>
    <t>0029</t>
  </si>
  <si>
    <t>26/FEV.</t>
  </si>
  <si>
    <t>0057</t>
  </si>
  <si>
    <t>20/JAN.</t>
  </si>
  <si>
    <t>11/ABR.</t>
  </si>
  <si>
    <t>0061</t>
  </si>
  <si>
    <t>20/MAR.</t>
  </si>
  <si>
    <t>24/MAR.</t>
  </si>
  <si>
    <t>24/ABR.</t>
  </si>
  <si>
    <t xml:space="preserve">T O T A L </t>
  </si>
  <si>
    <t>14/ABR.</t>
  </si>
  <si>
    <t>0064</t>
  </si>
  <si>
    <t>0063</t>
  </si>
  <si>
    <t>20/ABR.</t>
  </si>
  <si>
    <t>0066</t>
  </si>
  <si>
    <t>3494-5204</t>
  </si>
  <si>
    <t>3224-2880</t>
  </si>
  <si>
    <t>20/MAI.</t>
  </si>
  <si>
    <t>20ABR.</t>
  </si>
  <si>
    <t>01/ABR.</t>
  </si>
  <si>
    <t>21/MAI.</t>
  </si>
  <si>
    <t>00135</t>
  </si>
  <si>
    <t>24/MAI.</t>
  </si>
  <si>
    <t>00136</t>
  </si>
  <si>
    <t>RECIFE</t>
  </si>
  <si>
    <t>BELEM DE SÃO FRANCISCO</t>
  </si>
  <si>
    <t>BREJINHO</t>
  </si>
  <si>
    <t>CATENDE (SERRA DA PRATA)</t>
  </si>
  <si>
    <t>CHÃ GRANDE</t>
  </si>
  <si>
    <t>OLINDA</t>
  </si>
  <si>
    <t>OURICURI</t>
  </si>
  <si>
    <t>PARNAMIRIM</t>
  </si>
  <si>
    <t>PETROLINA</t>
  </si>
  <si>
    <t>SALGUEIRO</t>
  </si>
  <si>
    <t>SERRA TALHADA</t>
  </si>
  <si>
    <t>STA MARIA DA BOA VISTA</t>
  </si>
  <si>
    <t>TRIUNFO</t>
  </si>
  <si>
    <t>DEPARTAMENTO DE TELECOMUNICAÇÃO DE PERNAMBUCO</t>
  </si>
  <si>
    <t>D E T E L P E</t>
  </si>
  <si>
    <t>EMPRESA PERNAMBUCO DE COMUNICAÇÃO</t>
  </si>
  <si>
    <t>E.P.C</t>
  </si>
  <si>
    <t>Nº CONTRATO</t>
  </si>
  <si>
    <t>Nº / MOD. LIC.</t>
  </si>
  <si>
    <t>CONTRATADA</t>
  </si>
  <si>
    <t>OBJETO</t>
  </si>
  <si>
    <t>VALOR MENSAL
INICIAL   R$</t>
  </si>
  <si>
    <t>T.A.</t>
  </si>
  <si>
    <t>OBJETO T.A.</t>
  </si>
  <si>
    <t>VALOR MENSAL 
ATUAL R$</t>
  </si>
  <si>
    <t>SETOR SOLICITANTE</t>
  </si>
  <si>
    <t>GABINETE DP</t>
  </si>
  <si>
    <t>PRORROGAÇÃO DE PRAZO</t>
  </si>
  <si>
    <t>LOCAÇÃO DE VEICULOS</t>
  </si>
  <si>
    <t>3º</t>
  </si>
  <si>
    <t>INFORPARTNER</t>
  </si>
  <si>
    <t>2º</t>
  </si>
  <si>
    <t>ALFHA VISION</t>
  </si>
  <si>
    <t>1º</t>
  </si>
  <si>
    <t>SERVIÇOS DE LIMPEZA E CONSERVAÇÃO PREDIAL</t>
  </si>
  <si>
    <t>-</t>
  </si>
  <si>
    <t xml:space="preserve">         -</t>
  </si>
  <si>
    <t>16.455.124/0001-00</t>
  </si>
  <si>
    <t>007/2014</t>
  </si>
  <si>
    <t>PREGÃO ELETRONICO Nº 001/2014</t>
  </si>
  <si>
    <t>MEIRA E LUNA CONTABILIDADE LTDA-ME.</t>
  </si>
  <si>
    <t>PRESTAÇÃO DE SERVIÇOS DE CONTABILIDADE PARA A EPC</t>
  </si>
  <si>
    <t>009/2014</t>
  </si>
  <si>
    <t>050/2012-SAD-ARP</t>
  </si>
  <si>
    <t>CS BRASIL TRANSPORTES DE PASSAGEIROS E SERVIÇOS AMBIENTAIS LTDA</t>
  </si>
  <si>
    <t>10.965.693/0001-00</t>
  </si>
  <si>
    <t>006/2014</t>
  </si>
  <si>
    <t>PREGÃO PRESENCIAL Nº 004/2014</t>
  </si>
  <si>
    <t>04.665.574/000130</t>
  </si>
  <si>
    <t xml:space="preserve">                -</t>
  </si>
  <si>
    <t xml:space="preserve">               -</t>
  </si>
  <si>
    <t xml:space="preserve">           -</t>
  </si>
  <si>
    <t xml:space="preserve">             -</t>
  </si>
  <si>
    <t>004/2013</t>
  </si>
  <si>
    <t xml:space="preserve">ADESÃO ARP </t>
  </si>
  <si>
    <t>04.032.156/0001-05</t>
  </si>
  <si>
    <t>LOCAÇÃO DE COMPUTADORES</t>
  </si>
  <si>
    <t>PP.SAD.2013</t>
  </si>
  <si>
    <t>NUTRICASH SERVIÇOS LTDA</t>
  </si>
  <si>
    <t>42.194.191/0001-10</t>
  </si>
  <si>
    <t>GERENCIAMENTO E FORNECIMENTO DE COMBUSTÍVEIS E EXECUÇÃO DE MANUTENÇÃO PREVENTIVA E CORRETIVA PARA OS VEICULOS DO GOVERNO.</t>
  </si>
  <si>
    <t>6.000(VALOR ESTIMADO)</t>
  </si>
  <si>
    <t xml:space="preserve">    -</t>
  </si>
  <si>
    <t xml:space="preserve">          -</t>
  </si>
  <si>
    <t>RERRATIFICAÇÃO DE CLAUSULA</t>
  </si>
  <si>
    <t>31.08.2015</t>
  </si>
  <si>
    <t>010/2014</t>
  </si>
  <si>
    <t>DISPENSA DE LICITAÇÃO Nº 004/2014</t>
  </si>
  <si>
    <t>CEPE - COMPANHIA EDITORA DE PERNAMBUCO</t>
  </si>
  <si>
    <t>10.921.252/0001-07</t>
  </si>
  <si>
    <t>PUBLICAÇÃO DE EDITAIS, AVISOS, EXTRATO DE CONTRATOS(..)</t>
  </si>
  <si>
    <t>12.11.2014</t>
  </si>
  <si>
    <t>001/2015</t>
  </si>
  <si>
    <t>EUCLIDES DA SILVA RABELO-ME</t>
  </si>
  <si>
    <t>7.001.30</t>
  </si>
  <si>
    <t xml:space="preserve">              -</t>
  </si>
  <si>
    <t xml:space="preserve">       09.02.2016</t>
  </si>
  <si>
    <t>011/2014</t>
  </si>
  <si>
    <t>PP Nº 006/2014</t>
  </si>
  <si>
    <t>STAR ONE S/A</t>
  </si>
  <si>
    <t>03.964.292/0001-70</t>
  </si>
  <si>
    <t>CESSÃO DE SEGMENTO ESPACIAL SATELITAL</t>
  </si>
  <si>
    <t xml:space="preserve">INICIO DAVIGÊNCIA </t>
  </si>
  <si>
    <t xml:space="preserve">PERIODO DE VIGÊNCIA
</t>
  </si>
  <si>
    <t>TERMO DE ADESÃO Nº 001/2014.012.EPC.001</t>
  </si>
  <si>
    <t xml:space="preserve">1º </t>
  </si>
  <si>
    <t>SUPRESSÃO DE DE SERVIÇOS</t>
  </si>
  <si>
    <t>GABINETE DP/SAD</t>
  </si>
  <si>
    <t>01.09.2015 a 31.08.2016</t>
  </si>
  <si>
    <t>005/2015</t>
  </si>
  <si>
    <t>PREGÃO ELETRONICO 014/2014 -TJ-AL-ADESÃO ARP 081/2014</t>
  </si>
  <si>
    <t>MAQ-LAREM MÓVEIS E EQUIP. LTDA</t>
  </si>
  <si>
    <t>40.938.508/0001-50</t>
  </si>
  <si>
    <t>PRESTAÇÃO DE SERVIÇOS DE IMPRESSÃO DEPARTAMENTAL COM FORNECIMENTO DE EQUIPAMENTOS</t>
  </si>
  <si>
    <t>01.10.2015</t>
  </si>
  <si>
    <t>12.11.2015 a 11.11.2016</t>
  </si>
  <si>
    <t>09.02.2016 a 30.06.2016</t>
  </si>
  <si>
    <t>REDUÇÃO DO QUANTITAIVO</t>
  </si>
  <si>
    <t>12.11.2015</t>
  </si>
  <si>
    <t>PRORROGAÇÃO DE PRAZO E REAJUSTE CONF.ARP Nº 012/2015-SAD</t>
  </si>
  <si>
    <t>01.11.2015 a 31.10.2016</t>
  </si>
  <si>
    <t>4º</t>
  </si>
  <si>
    <t>01.01.2016 a 01.11.2016</t>
  </si>
  <si>
    <t>01.07.2014 a 31.12.2014</t>
  </si>
  <si>
    <t>01.01.2015 a 31.12.2015</t>
  </si>
  <si>
    <t>01.11.2013 a 31.12.2013</t>
  </si>
  <si>
    <t>01.01.2014 a 30.06.2014</t>
  </si>
  <si>
    <t>01.01.2015 a 31.08.2015</t>
  </si>
  <si>
    <t>13.11.2015 a 12.11.2016</t>
  </si>
  <si>
    <t>24.10.2014 a 21.09.2015</t>
  </si>
  <si>
    <t>01.01.2015 a 21.09.2015</t>
  </si>
  <si>
    <t>22.09.2015 a 21.09.2016</t>
  </si>
  <si>
    <t>DATA LIMITE</t>
  </si>
  <si>
    <t>31.10.2017</t>
  </si>
  <si>
    <t>21.09.2019</t>
  </si>
  <si>
    <t>GABiINETE DP</t>
  </si>
  <si>
    <t>11.11.2019</t>
  </si>
  <si>
    <t>09.02.2020</t>
  </si>
  <si>
    <t>30.09.2019</t>
  </si>
  <si>
    <t>GAD</t>
  </si>
  <si>
    <t>DIRETORIA DE ENGENHARIA</t>
  </si>
  <si>
    <t>01.09.2016 a 3108.2017</t>
  </si>
  <si>
    <t>5º</t>
  </si>
  <si>
    <t>01.11.2016 a 31.10.2017</t>
  </si>
  <si>
    <t>PRORROGAÇÃO DO PRAZO</t>
  </si>
  <si>
    <t>01.09.2014 a 31.12.2014</t>
  </si>
  <si>
    <t>01.09.2014 a 31.08.2015</t>
  </si>
  <si>
    <t>SERV.LOCAÇÃO DE EQUIP. COMPONENTES ESTAÇÃO DE SUBIDA DE SATÉLITE</t>
  </si>
  <si>
    <t>13.11.2014 a 12.11.2015</t>
  </si>
  <si>
    <t>13.11.2016 a 12.11.2017</t>
  </si>
  <si>
    <t>12.11.2018</t>
  </si>
  <si>
    <t>22.09.2016 a 21.09.2017</t>
  </si>
  <si>
    <t>GAB/DP</t>
  </si>
  <si>
    <t>12.11.2014 a 11.11.2015</t>
  </si>
  <si>
    <t>12.11.2016 a 11.11.2017</t>
  </si>
  <si>
    <t>01.11.2014 a 31.10.2015</t>
  </si>
  <si>
    <t>PRORROGAÇÃO E REAJUSTE A PARTIR 01.01.2017</t>
  </si>
  <si>
    <t>40.668,37.</t>
  </si>
  <si>
    <t>01.07.2016 a 09.02.2017</t>
  </si>
  <si>
    <t>09.02.2017 a 08.02.2018</t>
  </si>
  <si>
    <t>01.10.2015 a 30.09.2016</t>
  </si>
  <si>
    <t>01.10.2016 a 30.09.2017</t>
  </si>
  <si>
    <t>31.08.2019</t>
  </si>
  <si>
    <t xml:space="preserve">         31.08.2019</t>
  </si>
  <si>
    <t>PREGÃO ELETRONICO Nº 267/2014-PROC.389.2014.V.PE.267-EPC</t>
  </si>
  <si>
    <t>31.10.2018</t>
  </si>
  <si>
    <t>12.219.232/0001-14</t>
  </si>
  <si>
    <t>MAPA DE CONTRATOS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</si>
</sst>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\(000\)\ 0000\-0000"/>
    <numFmt numFmtId="165" formatCode="[h]:mm:ss;@"/>
    <numFmt numFmtId="166" formatCode="dd/mm/yy;@"/>
    <numFmt numFmtId="167" formatCode="_(* #,##0.00_);_(* \(#,##0.00\);_(* &quot;-&quot;??_);_(@_)"/>
    <numFmt numFmtId="168" formatCode="[$-416]mmm\-yy;@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rgb="FFFFC00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</cellStyleXfs>
  <cellXfs count="310">
    <xf numFmtId="0" fontId="0" fillId="0" borderId="0" xfId="0"/>
    <xf numFmtId="0" fontId="0" fillId="0" borderId="0" xfId="0" applyAlignment="1">
      <alignment horizontal="center"/>
    </xf>
    <xf numFmtId="0" fontId="19" fillId="33" borderId="0" xfId="0" applyFont="1" applyFill="1" applyAlignment="1">
      <alignment horizontal="left"/>
    </xf>
    <xf numFmtId="17" fontId="20" fillId="33" borderId="0" xfId="0" applyNumberFormat="1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164" fontId="18" fillId="33" borderId="10" xfId="0" applyNumberFormat="1" applyFont="1" applyFill="1" applyBorder="1" applyAlignment="1">
      <alignment horizontal="center" vertical="center"/>
    </xf>
    <xf numFmtId="165" fontId="19" fillId="33" borderId="10" xfId="0" applyNumberFormat="1" applyFont="1" applyFill="1" applyBorder="1" applyAlignment="1">
      <alignment horizontal="right" vertical="center"/>
    </xf>
    <xf numFmtId="166" fontId="19" fillId="33" borderId="10" xfId="0" applyNumberFormat="1" applyFont="1" applyFill="1" applyBorder="1" applyAlignment="1" applyProtection="1">
      <alignment horizontal="center" vertical="center" shrinkToFit="1"/>
      <protection locked="0"/>
    </xf>
    <xf numFmtId="167" fontId="19" fillId="33" borderId="10" xfId="42" applyNumberFormat="1" applyFont="1" applyFill="1" applyBorder="1" applyAlignment="1" applyProtection="1">
      <alignment horizontal="center" vertical="center"/>
      <protection locked="0"/>
    </xf>
    <xf numFmtId="4" fontId="19" fillId="33" borderId="10" xfId="0" applyNumberFormat="1" applyFont="1" applyFill="1" applyBorder="1" applyAlignment="1" applyProtection="1">
      <alignment horizontal="center" vertical="center"/>
      <protection locked="0"/>
    </xf>
    <xf numFmtId="4" fontId="19" fillId="33" borderId="10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/>
    </xf>
    <xf numFmtId="0" fontId="18" fillId="33" borderId="10" xfId="0" applyFont="1" applyFill="1" applyBorder="1" applyAlignment="1">
      <alignment horizontal="left" vertical="center"/>
    </xf>
    <xf numFmtId="165" fontId="18" fillId="33" borderId="10" xfId="0" applyNumberFormat="1" applyFont="1" applyFill="1" applyBorder="1" applyAlignment="1">
      <alignment horizontal="right" vertical="center"/>
    </xf>
    <xf numFmtId="166" fontId="18" fillId="33" borderId="10" xfId="0" applyNumberFormat="1" applyFont="1" applyFill="1" applyBorder="1" applyAlignment="1" applyProtection="1">
      <alignment horizontal="center" vertical="center" shrinkToFit="1"/>
      <protection locked="0"/>
    </xf>
    <xf numFmtId="4" fontId="18" fillId="33" borderId="10" xfId="0" applyNumberFormat="1" applyFont="1" applyFill="1" applyBorder="1" applyAlignment="1">
      <alignment horizontal="right" vertical="center"/>
    </xf>
    <xf numFmtId="168" fontId="22" fillId="33" borderId="0" xfId="0" applyNumberFormat="1" applyFont="1" applyFill="1" applyBorder="1"/>
    <xf numFmtId="168" fontId="23" fillId="33" borderId="0" xfId="0" applyNumberFormat="1" applyFont="1" applyFill="1" applyBorder="1" applyAlignment="1">
      <alignment horizontal="center"/>
    </xf>
    <xf numFmtId="0" fontId="19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22" fillId="33" borderId="0" xfId="0" applyFont="1" applyFill="1" applyBorder="1" applyAlignment="1">
      <alignment vertical="center" wrapText="1"/>
    </xf>
    <xf numFmtId="1" fontId="23" fillId="33" borderId="0" xfId="0" applyNumberFormat="1" applyFont="1" applyFill="1" applyBorder="1" applyAlignment="1">
      <alignment horizontal="right" vertical="center"/>
    </xf>
    <xf numFmtId="2" fontId="19" fillId="33" borderId="0" xfId="0" applyNumberFormat="1" applyFont="1" applyFill="1" applyBorder="1" applyAlignment="1">
      <alignment horizontal="right"/>
    </xf>
    <xf numFmtId="2" fontId="19" fillId="33" borderId="0" xfId="0" applyNumberFormat="1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3" fontId="18" fillId="33" borderId="10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36" borderId="10" xfId="0" applyFont="1" applyFill="1" applyBorder="1" applyAlignment="1">
      <alignment horizontal="center" vertical="center"/>
    </xf>
    <xf numFmtId="4" fontId="18" fillId="36" borderId="10" xfId="0" applyNumberFormat="1" applyFont="1" applyFill="1" applyBorder="1" applyAlignment="1">
      <alignment horizontal="right" vertical="center"/>
    </xf>
    <xf numFmtId="0" fontId="18" fillId="37" borderId="10" xfId="0" applyFont="1" applyFill="1" applyBorder="1" applyAlignment="1">
      <alignment horizontal="left" vertical="center"/>
    </xf>
    <xf numFmtId="164" fontId="18" fillId="37" borderId="10" xfId="0" applyNumberFormat="1" applyFont="1" applyFill="1" applyBorder="1" applyAlignment="1">
      <alignment horizontal="center" vertical="center"/>
    </xf>
    <xf numFmtId="165" fontId="19" fillId="37" borderId="10" xfId="0" applyNumberFormat="1" applyFont="1" applyFill="1" applyBorder="1" applyAlignment="1">
      <alignment horizontal="right" vertical="center"/>
    </xf>
    <xf numFmtId="166" fontId="19" fillId="37" borderId="10" xfId="0" applyNumberFormat="1" applyFont="1" applyFill="1" applyBorder="1" applyAlignment="1" applyProtection="1">
      <alignment horizontal="center" vertical="center" shrinkToFit="1"/>
      <protection locked="0"/>
    </xf>
    <xf numFmtId="167" fontId="19" fillId="37" borderId="10" xfId="42" applyNumberFormat="1" applyFont="1" applyFill="1" applyBorder="1" applyAlignment="1" applyProtection="1">
      <alignment horizontal="center" vertical="center"/>
      <protection locked="0"/>
    </xf>
    <xf numFmtId="4" fontId="19" fillId="37" borderId="10" xfId="0" applyNumberFormat="1" applyFont="1" applyFill="1" applyBorder="1" applyAlignment="1" applyProtection="1">
      <alignment horizontal="center" vertical="center"/>
      <protection locked="0"/>
    </xf>
    <xf numFmtId="4" fontId="19" fillId="37" borderId="10" xfId="0" applyNumberFormat="1" applyFont="1" applyFill="1" applyBorder="1" applyAlignment="1">
      <alignment horizontal="center" vertical="center"/>
    </xf>
    <xf numFmtId="0" fontId="16" fillId="37" borderId="10" xfId="0" applyFont="1" applyFill="1" applyBorder="1" applyAlignment="1">
      <alignment horizontal="center"/>
    </xf>
    <xf numFmtId="164" fontId="24" fillId="33" borderId="10" xfId="0" applyNumberFormat="1" applyFont="1" applyFill="1" applyBorder="1" applyAlignment="1">
      <alignment horizontal="center" vertical="center"/>
    </xf>
    <xf numFmtId="0" fontId="25" fillId="0" borderId="0" xfId="0" applyFont="1"/>
    <xf numFmtId="0" fontId="25" fillId="0" borderId="12" xfId="0" applyFont="1" applyBorder="1" applyAlignment="1"/>
    <xf numFmtId="0" fontId="25" fillId="0" borderId="12" xfId="0" applyFont="1" applyBorder="1"/>
    <xf numFmtId="0" fontId="25" fillId="0" borderId="13" xfId="0" applyFont="1" applyBorder="1"/>
    <xf numFmtId="0" fontId="25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center"/>
    </xf>
    <xf numFmtId="0" fontId="26" fillId="0" borderId="11" xfId="0" applyFont="1" applyBorder="1"/>
    <xf numFmtId="0" fontId="26" fillId="0" borderId="0" xfId="0" applyFont="1"/>
    <xf numFmtId="0" fontId="28" fillId="0" borderId="0" xfId="0" applyFont="1" applyAlignment="1">
      <alignment vertical="center"/>
    </xf>
    <xf numFmtId="0" fontId="29" fillId="38" borderId="10" xfId="0" applyFont="1" applyFill="1" applyBorder="1" applyAlignment="1">
      <alignment horizontal="center" vertical="center"/>
    </xf>
    <xf numFmtId="43" fontId="29" fillId="38" borderId="10" xfId="42" applyFont="1" applyFill="1" applyBorder="1" applyAlignment="1">
      <alignment horizontal="center" vertical="center"/>
    </xf>
    <xf numFmtId="0" fontId="31" fillId="38" borderId="10" xfId="0" applyFont="1" applyFill="1" applyBorder="1" applyAlignment="1">
      <alignment horizontal="center" vertical="center"/>
    </xf>
    <xf numFmtId="14" fontId="29" fillId="39" borderId="10" xfId="0" applyNumberFormat="1" applyFont="1" applyFill="1" applyBorder="1" applyAlignment="1">
      <alignment horizontal="center" vertical="center"/>
    </xf>
    <xf numFmtId="43" fontId="31" fillId="38" borderId="10" xfId="42" applyFont="1" applyFill="1" applyBorder="1" applyAlignment="1">
      <alignment horizontal="center" vertical="center"/>
    </xf>
    <xf numFmtId="43" fontId="28" fillId="0" borderId="0" xfId="42" applyFont="1" applyAlignment="1">
      <alignment vertical="center"/>
    </xf>
    <xf numFmtId="0" fontId="32" fillId="0" borderId="0" xfId="0" applyFont="1" applyAlignment="1">
      <alignment vertical="center" wrapText="1"/>
    </xf>
    <xf numFmtId="0" fontId="31" fillId="38" borderId="0" xfId="0" applyFont="1" applyFill="1" applyBorder="1" applyAlignment="1">
      <alignment horizontal="center" vertical="center"/>
    </xf>
    <xf numFmtId="14" fontId="31" fillId="38" borderId="10" xfId="0" applyNumberFormat="1" applyFont="1" applyFill="1" applyBorder="1" applyAlignment="1">
      <alignment horizontal="center" vertical="center"/>
    </xf>
    <xf numFmtId="43" fontId="28" fillId="0" borderId="0" xfId="0" applyNumberFormat="1" applyFont="1" applyAlignment="1">
      <alignment vertical="center"/>
    </xf>
    <xf numFmtId="43" fontId="28" fillId="0" borderId="0" xfId="42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14" fontId="31" fillId="38" borderId="0" xfId="0" applyNumberFormat="1" applyFont="1" applyFill="1" applyBorder="1" applyAlignment="1">
      <alignment horizontal="center" vertical="center"/>
    </xf>
    <xf numFmtId="43" fontId="31" fillId="38" borderId="0" xfId="42" applyFont="1" applyFill="1" applyBorder="1" applyAlignment="1">
      <alignment horizontal="center" vertical="center"/>
    </xf>
    <xf numFmtId="0" fontId="31" fillId="38" borderId="10" xfId="0" applyFont="1" applyFill="1" applyBorder="1" applyAlignment="1">
      <alignment horizontal="center" vertical="center" wrapText="1"/>
    </xf>
    <xf numFmtId="14" fontId="29" fillId="40" borderId="10" xfId="0" applyNumberFormat="1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/>
    </xf>
    <xf numFmtId="14" fontId="31" fillId="34" borderId="0" xfId="0" applyNumberFormat="1" applyFont="1" applyFill="1" applyBorder="1" applyAlignment="1">
      <alignment horizontal="center" vertical="center"/>
    </xf>
    <xf numFmtId="43" fontId="31" fillId="34" borderId="0" xfId="42" applyFont="1" applyFill="1" applyBorder="1" applyAlignment="1">
      <alignment horizontal="center" vertical="center"/>
    </xf>
    <xf numFmtId="14" fontId="29" fillId="41" borderId="10" xfId="0" applyNumberFormat="1" applyFont="1" applyFill="1" applyBorder="1" applyAlignment="1">
      <alignment horizontal="center" vertical="center"/>
    </xf>
    <xf numFmtId="43" fontId="31" fillId="34" borderId="10" xfId="42" applyFont="1" applyFill="1" applyBorder="1" applyAlignment="1">
      <alignment horizontal="center" vertical="center"/>
    </xf>
    <xf numFmtId="0" fontId="35" fillId="38" borderId="0" xfId="0" applyFont="1" applyFill="1" applyBorder="1" applyAlignment="1">
      <alignment vertical="center"/>
    </xf>
    <xf numFmtId="43" fontId="31" fillId="38" borderId="0" xfId="42" applyFont="1" applyFill="1" applyBorder="1" applyAlignment="1">
      <alignment vertical="center"/>
    </xf>
    <xf numFmtId="0" fontId="29" fillId="38" borderId="0" xfId="0" applyFont="1" applyFill="1" applyBorder="1" applyAlignment="1">
      <alignment horizontal="center" vertical="center"/>
    </xf>
    <xf numFmtId="43" fontId="30" fillId="0" borderId="10" xfId="42" applyFont="1" applyBorder="1" applyAlignment="1">
      <alignment horizontal="center" vertical="center" wrapText="1"/>
    </xf>
    <xf numFmtId="43" fontId="28" fillId="0" borderId="10" xfId="42" applyFont="1" applyBorder="1" applyAlignment="1">
      <alignment vertical="center"/>
    </xf>
    <xf numFmtId="43" fontId="24" fillId="41" borderId="10" xfId="42" applyFont="1" applyFill="1" applyBorder="1" applyAlignment="1">
      <alignment vertical="center"/>
    </xf>
    <xf numFmtId="43" fontId="24" fillId="37" borderId="10" xfId="42" applyFont="1" applyFill="1" applyBorder="1" applyAlignment="1">
      <alignment vertical="center"/>
    </xf>
    <xf numFmtId="43" fontId="33" fillId="40" borderId="10" xfId="42" applyFont="1" applyFill="1" applyBorder="1" applyAlignment="1">
      <alignment horizontal="center" vertical="center"/>
    </xf>
    <xf numFmtId="43" fontId="24" fillId="39" borderId="10" xfId="42" applyFont="1" applyFill="1" applyBorder="1" applyAlignment="1">
      <alignment horizontal="center" vertical="center"/>
    </xf>
    <xf numFmtId="0" fontId="24" fillId="39" borderId="10" xfId="0" applyFont="1" applyFill="1" applyBorder="1" applyAlignment="1">
      <alignment vertical="center"/>
    </xf>
    <xf numFmtId="43" fontId="0" fillId="0" borderId="0" xfId="42" applyFont="1" applyAlignment="1">
      <alignment horizontal="center"/>
    </xf>
    <xf numFmtId="43" fontId="0" fillId="0" borderId="0" xfId="0" applyNumberFormat="1" applyAlignment="1">
      <alignment horizontal="center"/>
    </xf>
    <xf numFmtId="43" fontId="0" fillId="34" borderId="0" xfId="42" applyFont="1" applyFill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43" fontId="28" fillId="0" borderId="10" xfId="42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43" fontId="28" fillId="0" borderId="0" xfId="42" applyFont="1" applyBorder="1" applyAlignment="1">
      <alignment horizontal="center" vertical="center"/>
    </xf>
    <xf numFmtId="14" fontId="28" fillId="0" borderId="0" xfId="0" applyNumberFormat="1" applyFont="1" applyBorder="1" applyAlignment="1">
      <alignment horizontal="center" vertical="center" wrapText="1"/>
    </xf>
    <xf numFmtId="14" fontId="36" fillId="0" borderId="10" xfId="0" applyNumberFormat="1" applyFont="1" applyBorder="1" applyAlignment="1">
      <alignment horizontal="center" vertical="center" wrapText="1"/>
    </xf>
    <xf numFmtId="43" fontId="36" fillId="0" borderId="10" xfId="42" applyFont="1" applyBorder="1" applyAlignment="1">
      <alignment horizontal="center" vertical="center"/>
    </xf>
    <xf numFmtId="0" fontId="28" fillId="0" borderId="0" xfId="0" quotePrefix="1" applyFont="1" applyBorder="1" applyAlignment="1">
      <alignment horizontal="center" vertical="center"/>
    </xf>
    <xf numFmtId="0" fontId="36" fillId="0" borderId="10" xfId="0" quotePrefix="1" applyFont="1" applyBorder="1" applyAlignment="1">
      <alignment horizontal="center" vertical="center"/>
    </xf>
    <xf numFmtId="43" fontId="34" fillId="0" borderId="10" xfId="42" applyFont="1" applyBorder="1" applyAlignment="1">
      <alignment horizontal="center" vertical="center"/>
    </xf>
    <xf numFmtId="14" fontId="28" fillId="0" borderId="0" xfId="0" applyNumberFormat="1" applyFont="1" applyAlignment="1">
      <alignment horizontal="center" vertical="center"/>
    </xf>
    <xf numFmtId="43" fontId="28" fillId="0" borderId="0" xfId="42" applyFont="1" applyAlignment="1">
      <alignment horizontal="center" vertical="center"/>
    </xf>
    <xf numFmtId="14" fontId="28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14" fontId="37" fillId="0" borderId="10" xfId="0" applyNumberFormat="1" applyFont="1" applyBorder="1" applyAlignment="1">
      <alignment horizontal="center" vertical="center" wrapText="1"/>
    </xf>
    <xf numFmtId="43" fontId="37" fillId="0" borderId="10" xfId="42" applyFont="1" applyBorder="1" applyAlignment="1">
      <alignment horizontal="center" vertical="center"/>
    </xf>
    <xf numFmtId="0" fontId="28" fillId="0" borderId="10" xfId="0" quotePrefix="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43" fontId="34" fillId="0" borderId="0" xfId="42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43" fontId="34" fillId="39" borderId="10" xfId="42" applyFont="1" applyFill="1" applyBorder="1" applyAlignment="1">
      <alignment horizontal="center" vertical="center"/>
    </xf>
    <xf numFmtId="0" fontId="28" fillId="34" borderId="0" xfId="0" applyFont="1" applyFill="1" applyBorder="1" applyAlignment="1">
      <alignment horizontal="center" vertical="center"/>
    </xf>
    <xf numFmtId="0" fontId="28" fillId="34" borderId="0" xfId="0" applyFont="1" applyFill="1" applyBorder="1" applyAlignment="1">
      <alignment horizontal="center" vertical="center" wrapText="1"/>
    </xf>
    <xf numFmtId="43" fontId="28" fillId="34" borderId="0" xfId="42" applyFont="1" applyFill="1" applyBorder="1" applyAlignment="1">
      <alignment horizontal="center" vertical="center"/>
    </xf>
    <xf numFmtId="14" fontId="36" fillId="0" borderId="0" xfId="0" applyNumberFormat="1" applyFont="1" applyBorder="1" applyAlignment="1">
      <alignment horizontal="center" vertical="center" wrapText="1"/>
    </xf>
    <xf numFmtId="43" fontId="37" fillId="42" borderId="10" xfId="42" applyFont="1" applyFill="1" applyBorder="1" applyAlignment="1">
      <alignment horizontal="center" vertical="center"/>
    </xf>
    <xf numFmtId="43" fontId="34" fillId="42" borderId="10" xfId="42" applyFont="1" applyFill="1" applyBorder="1" applyAlignment="1">
      <alignment horizontal="center" vertical="center"/>
    </xf>
    <xf numFmtId="43" fontId="34" fillId="34" borderId="0" xfId="42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43" fontId="27" fillId="0" borderId="10" xfId="0" applyNumberFormat="1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43" fontId="38" fillId="0" borderId="10" xfId="42" applyFont="1" applyBorder="1" applyAlignment="1">
      <alignment horizontal="center" vertical="center"/>
    </xf>
    <xf numFmtId="43" fontId="38" fillId="0" borderId="14" xfId="42" applyFont="1" applyBorder="1" applyAlignment="1">
      <alignment horizontal="center" vertical="center"/>
    </xf>
    <xf numFmtId="43" fontId="38" fillId="0" borderId="0" xfId="42" applyFont="1" applyBorder="1" applyAlignment="1">
      <alignment horizontal="center" vertical="center"/>
    </xf>
    <xf numFmtId="43" fontId="27" fillId="0" borderId="10" xfId="42" applyFont="1" applyBorder="1" applyAlignment="1">
      <alignment horizontal="center" vertical="center"/>
    </xf>
    <xf numFmtId="0" fontId="24" fillId="42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7" fontId="24" fillId="0" borderId="10" xfId="0" applyNumberFormat="1" applyFont="1" applyBorder="1" applyAlignment="1">
      <alignment horizontal="center" vertical="center"/>
    </xf>
    <xf numFmtId="0" fontId="39" fillId="34" borderId="10" xfId="0" applyFont="1" applyFill="1" applyBorder="1" applyAlignment="1">
      <alignment horizontal="center" vertical="center"/>
    </xf>
    <xf numFmtId="0" fontId="39" fillId="34" borderId="10" xfId="0" quotePrefix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6" fontId="39" fillId="34" borderId="10" xfId="0" applyNumberFormat="1" applyFont="1" applyFill="1" applyBorder="1" applyAlignment="1">
      <alignment horizontal="center" vertical="center"/>
    </xf>
    <xf numFmtId="0" fontId="38" fillId="43" borderId="0" xfId="0" applyFont="1" applyFill="1" applyAlignment="1">
      <alignment horizontal="center" vertical="center"/>
    </xf>
    <xf numFmtId="0" fontId="38" fillId="43" borderId="0" xfId="0" applyFont="1" applyFill="1" applyBorder="1" applyAlignment="1">
      <alignment horizontal="center" vertical="center"/>
    </xf>
    <xf numFmtId="17" fontId="38" fillId="43" borderId="0" xfId="0" applyNumberFormat="1" applyFont="1" applyFill="1" applyBorder="1" applyAlignment="1">
      <alignment horizontal="center" vertical="center"/>
    </xf>
    <xf numFmtId="43" fontId="38" fillId="43" borderId="0" xfId="42" applyFont="1" applyFill="1" applyBorder="1" applyAlignment="1">
      <alignment horizontal="center" vertical="center"/>
    </xf>
    <xf numFmtId="0" fontId="39" fillId="43" borderId="0" xfId="0" applyFont="1" applyFill="1" applyBorder="1" applyAlignment="1">
      <alignment vertical="center"/>
    </xf>
    <xf numFmtId="0" fontId="39" fillId="43" borderId="0" xfId="0" quotePrefix="1" applyFont="1" applyFill="1" applyBorder="1" applyAlignment="1">
      <alignment vertical="center"/>
    </xf>
    <xf numFmtId="0" fontId="40" fillId="44" borderId="10" xfId="0" applyFont="1" applyFill="1" applyBorder="1" applyAlignment="1">
      <alignment horizontal="center" vertical="center"/>
    </xf>
    <xf numFmtId="17" fontId="24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43" fontId="27" fillId="41" borderId="10" xfId="0" applyNumberFormat="1" applyFont="1" applyFill="1" applyBorder="1" applyAlignment="1">
      <alignment horizontal="center" vertical="center"/>
    </xf>
    <xf numFmtId="0" fontId="38" fillId="41" borderId="10" xfId="0" applyFont="1" applyFill="1" applyBorder="1" applyAlignment="1">
      <alignment horizontal="center" vertical="center"/>
    </xf>
    <xf numFmtId="43" fontId="38" fillId="0" borderId="10" xfId="42" applyFont="1" applyBorder="1" applyAlignment="1">
      <alignment horizontal="left" vertical="center"/>
    </xf>
    <xf numFmtId="43" fontId="27" fillId="45" borderId="10" xfId="0" applyNumberFormat="1" applyFont="1" applyFill="1" applyBorder="1" applyAlignment="1">
      <alignment horizontal="center" vertical="center"/>
    </xf>
    <xf numFmtId="0" fontId="39" fillId="34" borderId="0" xfId="0" applyFont="1" applyFill="1" applyBorder="1" applyAlignment="1">
      <alignment horizontal="center" vertical="center"/>
    </xf>
    <xf numFmtId="0" fontId="39" fillId="34" borderId="0" xfId="0" quotePrefix="1" applyFont="1" applyFill="1" applyBorder="1" applyAlignment="1">
      <alignment horizontal="center" vertical="center"/>
    </xf>
    <xf numFmtId="0" fontId="24" fillId="43" borderId="0" xfId="0" applyFont="1" applyFill="1" applyBorder="1" applyAlignment="1">
      <alignment horizontal="center" vertical="center"/>
    </xf>
    <xf numFmtId="43" fontId="27" fillId="43" borderId="0" xfId="42" applyFont="1" applyFill="1" applyBorder="1" applyAlignment="1">
      <alignment horizontal="center" vertical="center"/>
    </xf>
    <xf numFmtId="0" fontId="39" fillId="43" borderId="0" xfId="0" applyFont="1" applyFill="1" applyBorder="1" applyAlignment="1">
      <alignment horizontal="center" vertical="center"/>
    </xf>
    <xf numFmtId="0" fontId="39" fillId="43" borderId="0" xfId="0" quotePrefix="1" applyFont="1" applyFill="1" applyBorder="1" applyAlignment="1">
      <alignment horizontal="center" vertical="center"/>
    </xf>
    <xf numFmtId="17" fontId="24" fillId="0" borderId="10" xfId="0" applyNumberFormat="1" applyFont="1" applyBorder="1" applyAlignment="1">
      <alignment vertical="center"/>
    </xf>
    <xf numFmtId="16" fontId="40" fillId="44" borderId="14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42" borderId="16" xfId="0" applyFont="1" applyFill="1" applyBorder="1" applyAlignment="1">
      <alignment horizontal="center" vertical="center" wrapText="1"/>
    </xf>
    <xf numFmtId="0" fontId="28" fillId="0" borderId="0" xfId="0" applyFont="1" applyBorder="1"/>
    <xf numFmtId="43" fontId="38" fillId="0" borderId="0" xfId="42" applyFont="1" applyAlignment="1">
      <alignment horizontal="center" vertical="center"/>
    </xf>
    <xf numFmtId="43" fontId="38" fillId="0" borderId="0" xfId="0" applyNumberFormat="1" applyFont="1" applyAlignment="1">
      <alignment horizontal="center" vertical="center"/>
    </xf>
    <xf numFmtId="0" fontId="41" fillId="46" borderId="10" xfId="0" applyFont="1" applyFill="1" applyBorder="1" applyAlignment="1">
      <alignment horizontal="left" vertical="center"/>
    </xf>
    <xf numFmtId="3" fontId="41" fillId="33" borderId="10" xfId="0" applyNumberFormat="1" applyFont="1" applyFill="1" applyBorder="1" applyAlignment="1">
      <alignment horizontal="right" vertical="center" shrinkToFit="1"/>
    </xf>
    <xf numFmtId="0" fontId="41" fillId="33" borderId="10" xfId="0" applyFont="1" applyFill="1" applyBorder="1" applyAlignment="1">
      <alignment horizontal="left" vertical="center"/>
    </xf>
    <xf numFmtId="3" fontId="41" fillId="46" borderId="10" xfId="0" applyNumberFormat="1" applyFont="1" applyFill="1" applyBorder="1" applyAlignment="1">
      <alignment horizontal="right" vertical="center" shrinkToFit="1"/>
    </xf>
    <xf numFmtId="3" fontId="41" fillId="34" borderId="10" xfId="0" applyNumberFormat="1" applyFont="1" applyFill="1" applyBorder="1" applyAlignment="1">
      <alignment horizontal="right" vertical="center" shrinkToFit="1"/>
    </xf>
    <xf numFmtId="0" fontId="41" fillId="34" borderId="10" xfId="0" applyFont="1" applyFill="1" applyBorder="1" applyAlignment="1">
      <alignment horizontal="left" vertical="center"/>
    </xf>
    <xf numFmtId="3" fontId="41" fillId="33" borderId="0" xfId="0" applyNumberFormat="1" applyFont="1" applyFill="1" applyBorder="1" applyAlignment="1">
      <alignment horizontal="right" vertical="center" shrinkToFit="1"/>
    </xf>
    <xf numFmtId="3" fontId="41" fillId="46" borderId="0" xfId="0" applyNumberFormat="1" applyFont="1" applyFill="1" applyBorder="1" applyAlignment="1">
      <alignment horizontal="right" vertical="center" shrinkToFit="1"/>
    </xf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41" fillId="33" borderId="0" xfId="0" applyFont="1" applyFill="1" applyBorder="1" applyAlignment="1">
      <alignment horizontal="left" vertical="center"/>
    </xf>
    <xf numFmtId="0" fontId="28" fillId="0" borderId="19" xfId="0" applyFont="1" applyBorder="1"/>
    <xf numFmtId="0" fontId="28" fillId="0" borderId="21" xfId="0" applyFont="1" applyBorder="1"/>
    <xf numFmtId="0" fontId="28" fillId="0" borderId="17" xfId="0" applyFont="1" applyBorder="1"/>
    <xf numFmtId="0" fontId="28" fillId="0" borderId="0" xfId="0" applyFont="1" applyBorder="1" applyAlignment="1">
      <alignment horizontal="right"/>
    </xf>
    <xf numFmtId="0" fontId="28" fillId="0" borderId="22" xfId="0" applyFont="1" applyBorder="1"/>
    <xf numFmtId="0" fontId="28" fillId="0" borderId="18" xfId="0" applyFont="1" applyBorder="1"/>
    <xf numFmtId="0" fontId="41" fillId="33" borderId="23" xfId="0" applyFont="1" applyFill="1" applyBorder="1" applyAlignment="1">
      <alignment horizontal="left" vertical="center"/>
    </xf>
    <xf numFmtId="3" fontId="41" fillId="33" borderId="23" xfId="0" applyNumberFormat="1" applyFont="1" applyFill="1" applyBorder="1" applyAlignment="1">
      <alignment horizontal="right" vertical="center" shrinkToFit="1"/>
    </xf>
    <xf numFmtId="0" fontId="28" fillId="0" borderId="24" xfId="0" applyFont="1" applyBorder="1"/>
    <xf numFmtId="0" fontId="28" fillId="0" borderId="23" xfId="0" applyFont="1" applyBorder="1"/>
    <xf numFmtId="3" fontId="41" fillId="33" borderId="22" xfId="0" applyNumberFormat="1" applyFont="1" applyFill="1" applyBorder="1" applyAlignment="1">
      <alignment horizontal="right" vertical="center" shrinkToFit="1"/>
    </xf>
    <xf numFmtId="3" fontId="41" fillId="46" borderId="22" xfId="0" applyNumberFormat="1" applyFont="1" applyFill="1" applyBorder="1" applyAlignment="1">
      <alignment horizontal="right" vertical="center" shrinkToFit="1"/>
    </xf>
    <xf numFmtId="0" fontId="28" fillId="0" borderId="20" xfId="0" applyFont="1" applyBorder="1"/>
    <xf numFmtId="0" fontId="24" fillId="0" borderId="22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28" fillId="0" borderId="20" xfId="0" applyFont="1" applyBorder="1" applyAlignment="1">
      <alignment horizontal="right"/>
    </xf>
    <xf numFmtId="0" fontId="39" fillId="0" borderId="22" xfId="0" applyFont="1" applyBorder="1" applyAlignment="1">
      <alignment horizontal="center"/>
    </xf>
    <xf numFmtId="0" fontId="42" fillId="0" borderId="0" xfId="0" applyFont="1"/>
    <xf numFmtId="0" fontId="42" fillId="0" borderId="17" xfId="0" applyFont="1" applyBorder="1"/>
    <xf numFmtId="0" fontId="44" fillId="0" borderId="0" xfId="0" applyFont="1" applyAlignment="1">
      <alignment vertical="center"/>
    </xf>
    <xf numFmtId="0" fontId="44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14" fontId="44" fillId="0" borderId="10" xfId="0" applyNumberFormat="1" applyFont="1" applyBorder="1" applyAlignment="1">
      <alignment horizontal="center" vertical="center" wrapText="1"/>
    </xf>
    <xf numFmtId="0" fontId="44" fillId="34" borderId="10" xfId="0" applyFont="1" applyFill="1" applyBorder="1" applyAlignment="1">
      <alignment horizontal="center" vertical="center" wrapText="1"/>
    </xf>
    <xf numFmtId="0" fontId="44" fillId="0" borderId="10" xfId="0" applyFont="1" applyBorder="1" applyAlignment="1">
      <alignment vertical="center" wrapText="1"/>
    </xf>
    <xf numFmtId="4" fontId="44" fillId="0" borderId="10" xfId="0" applyNumberFormat="1" applyFont="1" applyBorder="1" applyAlignment="1">
      <alignment horizontal="center" vertical="center"/>
    </xf>
    <xf numFmtId="0" fontId="44" fillId="0" borderId="10" xfId="0" applyFont="1" applyBorder="1" applyAlignment="1">
      <alignment vertical="center"/>
    </xf>
    <xf numFmtId="14" fontId="44" fillId="0" borderId="10" xfId="0" applyNumberFormat="1" applyFont="1" applyBorder="1" applyAlignment="1">
      <alignment horizontal="center" vertical="center"/>
    </xf>
    <xf numFmtId="4" fontId="44" fillId="0" borderId="10" xfId="0" applyNumberFormat="1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justify" vertical="center"/>
    </xf>
    <xf numFmtId="0" fontId="43" fillId="47" borderId="10" xfId="43" applyFont="1" applyFill="1" applyBorder="1" applyAlignment="1">
      <alignment horizontal="center" vertical="center" wrapText="1"/>
    </xf>
    <xf numFmtId="0" fontId="0" fillId="35" borderId="11" xfId="0" applyFill="1" applyBorder="1" applyAlignment="1">
      <alignment horizontal="center"/>
    </xf>
    <xf numFmtId="0" fontId="0" fillId="35" borderId="12" xfId="0" applyFill="1" applyBorder="1" applyAlignment="1">
      <alignment horizontal="center"/>
    </xf>
    <xf numFmtId="0" fontId="0" fillId="35" borderId="13" xfId="0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0" fontId="25" fillId="0" borderId="12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0" fontId="31" fillId="38" borderId="0" xfId="0" applyFont="1" applyFill="1" applyBorder="1" applyAlignment="1">
      <alignment horizontal="center" vertical="center"/>
    </xf>
    <xf numFmtId="0" fontId="28" fillId="0" borderId="0" xfId="0" applyFont="1" applyBorder="1"/>
    <xf numFmtId="0" fontId="31" fillId="38" borderId="0" xfId="0" applyFont="1" applyFill="1" applyBorder="1" applyAlignment="1">
      <alignment horizontal="center" vertical="center" wrapText="1"/>
    </xf>
    <xf numFmtId="0" fontId="31" fillId="38" borderId="10" xfId="0" applyFont="1" applyFill="1" applyBorder="1" applyAlignment="1">
      <alignment horizontal="center" vertical="center"/>
    </xf>
    <xf numFmtId="0" fontId="28" fillId="0" borderId="10" xfId="0" applyFont="1" applyBorder="1"/>
    <xf numFmtId="0" fontId="31" fillId="38" borderId="10" xfId="0" applyFont="1" applyFill="1" applyBorder="1" applyAlignment="1">
      <alignment horizontal="center" vertical="center" wrapText="1"/>
    </xf>
    <xf numFmtId="0" fontId="29" fillId="38" borderId="11" xfId="0" applyFont="1" applyFill="1" applyBorder="1" applyAlignment="1">
      <alignment horizontal="center" vertical="center"/>
    </xf>
    <xf numFmtId="0" fontId="29" fillId="38" borderId="12" xfId="0" applyFont="1" applyFill="1" applyBorder="1" applyAlignment="1">
      <alignment horizontal="center" vertical="center"/>
    </xf>
    <xf numFmtId="0" fontId="31" fillId="38" borderId="14" xfId="0" applyFont="1" applyFill="1" applyBorder="1" applyAlignment="1">
      <alignment horizontal="center" vertical="center" wrapText="1"/>
    </xf>
    <xf numFmtId="0" fontId="31" fillId="38" borderId="16" xfId="0" applyFont="1" applyFill="1" applyBorder="1" applyAlignment="1">
      <alignment horizontal="center" vertical="center" wrapText="1"/>
    </xf>
    <xf numFmtId="0" fontId="31" fillId="38" borderId="1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31" fillId="38" borderId="14" xfId="0" applyFont="1" applyFill="1" applyBorder="1" applyAlignment="1">
      <alignment horizontal="center" vertical="center"/>
    </xf>
    <xf numFmtId="0" fontId="28" fillId="0" borderId="16" xfId="0" applyFont="1" applyBorder="1"/>
    <xf numFmtId="0" fontId="28" fillId="0" borderId="15" xfId="0" applyFont="1" applyBorder="1"/>
    <xf numFmtId="0" fontId="31" fillId="38" borderId="16" xfId="0" applyFont="1" applyFill="1" applyBorder="1" applyAlignment="1">
      <alignment horizontal="center" vertical="center"/>
    </xf>
    <xf numFmtId="0" fontId="31" fillId="38" borderId="15" xfId="0" applyFont="1" applyFill="1" applyBorder="1" applyAlignment="1">
      <alignment horizontal="center" vertical="center"/>
    </xf>
    <xf numFmtId="0" fontId="33" fillId="42" borderId="10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27" fillId="42" borderId="10" xfId="0" applyFont="1" applyFill="1" applyBorder="1" applyAlignment="1">
      <alignment horizontal="center" vertical="center"/>
    </xf>
    <xf numFmtId="0" fontId="29" fillId="38" borderId="13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4" fillId="42" borderId="10" xfId="0" applyFont="1" applyFill="1" applyBorder="1" applyAlignment="1">
      <alignment horizontal="center" vertical="center"/>
    </xf>
    <xf numFmtId="14" fontId="36" fillId="0" borderId="10" xfId="0" applyNumberFormat="1" applyFont="1" applyBorder="1" applyAlignment="1">
      <alignment horizontal="center" vertical="center" wrapText="1"/>
    </xf>
    <xf numFmtId="0" fontId="34" fillId="35" borderId="1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4" fontId="34" fillId="0" borderId="14" xfId="0" applyNumberFormat="1" applyFont="1" applyBorder="1" applyAlignment="1">
      <alignment horizontal="center" vertical="center" wrapText="1"/>
    </xf>
    <xf numFmtId="14" fontId="34" fillId="0" borderId="16" xfId="0" applyNumberFormat="1" applyFont="1" applyBorder="1" applyAlignment="1">
      <alignment horizontal="center" vertical="center" wrapText="1"/>
    </xf>
    <xf numFmtId="14" fontId="34" fillId="0" borderId="15" xfId="0" applyNumberFormat="1" applyFont="1" applyBorder="1" applyAlignment="1">
      <alignment horizontal="center" vertical="center" wrapText="1"/>
    </xf>
    <xf numFmtId="0" fontId="36" fillId="42" borderId="1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14" fontId="34" fillId="0" borderId="10" xfId="0" applyNumberFormat="1" applyFont="1" applyBorder="1" applyAlignment="1">
      <alignment horizontal="center" vertical="center" wrapText="1"/>
    </xf>
    <xf numFmtId="0" fontId="39" fillId="39" borderId="14" xfId="0" applyFont="1" applyFill="1" applyBorder="1" applyAlignment="1">
      <alignment horizontal="center" vertical="center"/>
    </xf>
    <xf numFmtId="0" fontId="39" fillId="39" borderId="16" xfId="0" applyFont="1" applyFill="1" applyBorder="1" applyAlignment="1">
      <alignment horizontal="center" vertical="center"/>
    </xf>
    <xf numFmtId="0" fontId="39" fillId="39" borderId="15" xfId="0" applyFont="1" applyFill="1" applyBorder="1" applyAlignment="1">
      <alignment horizontal="center" vertical="center"/>
    </xf>
    <xf numFmtId="0" fontId="39" fillId="39" borderId="14" xfId="0" quotePrefix="1" applyFont="1" applyFill="1" applyBorder="1" applyAlignment="1">
      <alignment horizontal="center" vertical="center"/>
    </xf>
    <xf numFmtId="0" fontId="39" fillId="39" borderId="16" xfId="0" quotePrefix="1" applyFont="1" applyFill="1" applyBorder="1" applyAlignment="1">
      <alignment horizontal="center" vertical="center"/>
    </xf>
    <xf numFmtId="0" fontId="39" fillId="39" borderId="15" xfId="0" quotePrefix="1" applyFont="1" applyFill="1" applyBorder="1" applyAlignment="1">
      <alignment horizontal="center" vertical="center"/>
    </xf>
    <xf numFmtId="17" fontId="24" fillId="0" borderId="14" xfId="0" applyNumberFormat="1" applyFont="1" applyBorder="1" applyAlignment="1">
      <alignment horizontal="center" vertical="center"/>
    </xf>
    <xf numFmtId="17" fontId="24" fillId="0" borderId="16" xfId="0" applyNumberFormat="1" applyFont="1" applyBorder="1" applyAlignment="1">
      <alignment horizontal="center" vertical="center"/>
    </xf>
    <xf numFmtId="17" fontId="24" fillId="0" borderId="15" xfId="0" applyNumberFormat="1" applyFont="1" applyBorder="1" applyAlignment="1">
      <alignment horizontal="center" vertical="center"/>
    </xf>
    <xf numFmtId="17" fontId="40" fillId="44" borderId="14" xfId="0" applyNumberFormat="1" applyFont="1" applyFill="1" applyBorder="1" applyAlignment="1">
      <alignment horizontal="center" vertical="center"/>
    </xf>
    <xf numFmtId="17" fontId="40" fillId="44" borderId="16" xfId="0" applyNumberFormat="1" applyFont="1" applyFill="1" applyBorder="1" applyAlignment="1">
      <alignment horizontal="center" vertical="center"/>
    </xf>
    <xf numFmtId="17" fontId="40" fillId="44" borderId="15" xfId="0" applyNumberFormat="1" applyFont="1" applyFill="1" applyBorder="1" applyAlignment="1">
      <alignment horizontal="center" vertical="center"/>
    </xf>
    <xf numFmtId="0" fontId="27" fillId="45" borderId="11" xfId="0" applyFont="1" applyFill="1" applyBorder="1" applyAlignment="1">
      <alignment horizontal="center" vertical="center"/>
    </xf>
    <xf numFmtId="0" fontId="27" fillId="45" borderId="12" xfId="0" applyFont="1" applyFill="1" applyBorder="1" applyAlignment="1">
      <alignment horizontal="center" vertical="center"/>
    </xf>
    <xf numFmtId="0" fontId="27" fillId="45" borderId="13" xfId="0" applyFont="1" applyFill="1" applyBorder="1" applyAlignment="1">
      <alignment horizontal="center" vertical="center"/>
    </xf>
    <xf numFmtId="0" fontId="39" fillId="39" borderId="14" xfId="0" applyFont="1" applyFill="1" applyBorder="1" applyAlignment="1">
      <alignment horizontal="center" vertical="center" wrapText="1"/>
    </xf>
    <xf numFmtId="0" fontId="39" fillId="39" borderId="16" xfId="0" applyFont="1" applyFill="1" applyBorder="1" applyAlignment="1">
      <alignment horizontal="center" vertical="center" wrapText="1"/>
    </xf>
    <xf numFmtId="0" fontId="39" fillId="39" borderId="15" xfId="0" applyFont="1" applyFill="1" applyBorder="1" applyAlignment="1">
      <alignment horizontal="center" vertical="center" wrapText="1"/>
    </xf>
    <xf numFmtId="0" fontId="39" fillId="39" borderId="14" xfId="0" quotePrefix="1" applyFont="1" applyFill="1" applyBorder="1" applyAlignment="1">
      <alignment horizontal="center" vertical="center" wrapText="1"/>
    </xf>
    <xf numFmtId="0" fontId="40" fillId="44" borderId="14" xfId="0" applyFont="1" applyFill="1" applyBorder="1" applyAlignment="1">
      <alignment horizontal="center" vertical="center"/>
    </xf>
    <xf numFmtId="0" fontId="40" fillId="44" borderId="16" xfId="0" applyFont="1" applyFill="1" applyBorder="1" applyAlignment="1">
      <alignment horizontal="center" vertical="center"/>
    </xf>
    <xf numFmtId="0" fontId="40" fillId="44" borderId="15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41" borderId="11" xfId="0" applyFont="1" applyFill="1" applyBorder="1" applyAlignment="1">
      <alignment horizontal="center"/>
    </xf>
    <xf numFmtId="0" fontId="24" fillId="41" borderId="12" xfId="0" applyFont="1" applyFill="1" applyBorder="1" applyAlignment="1">
      <alignment horizontal="center"/>
    </xf>
    <xf numFmtId="0" fontId="24" fillId="41" borderId="13" xfId="0" applyFont="1" applyFill="1" applyBorder="1" applyAlignment="1">
      <alignment horizontal="center"/>
    </xf>
    <xf numFmtId="17" fontId="40" fillId="44" borderId="16" xfId="0" quotePrefix="1" applyNumberFormat="1" applyFont="1" applyFill="1" applyBorder="1" applyAlignment="1">
      <alignment horizontal="center" vertical="center"/>
    </xf>
    <xf numFmtId="0" fontId="24" fillId="41" borderId="11" xfId="0" applyFont="1" applyFill="1" applyBorder="1" applyAlignment="1">
      <alignment horizontal="center" vertical="center"/>
    </xf>
    <xf numFmtId="0" fontId="24" fillId="41" borderId="12" xfId="0" applyFont="1" applyFill="1" applyBorder="1" applyAlignment="1">
      <alignment horizontal="center" vertical="center"/>
    </xf>
    <xf numFmtId="0" fontId="24" fillId="41" borderId="13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9" fillId="34" borderId="14" xfId="0" applyFont="1" applyFill="1" applyBorder="1" applyAlignment="1">
      <alignment horizontal="center" vertical="center"/>
    </xf>
    <xf numFmtId="0" fontId="39" fillId="34" borderId="15" xfId="0" applyFont="1" applyFill="1" applyBorder="1" applyAlignment="1">
      <alignment horizontal="center" vertical="center"/>
    </xf>
    <xf numFmtId="0" fontId="39" fillId="34" borderId="14" xfId="0" quotePrefix="1" applyFont="1" applyFill="1" applyBorder="1" applyAlignment="1">
      <alignment horizontal="center" vertical="center"/>
    </xf>
    <xf numFmtId="0" fontId="39" fillId="34" borderId="15" xfId="0" quotePrefix="1" applyFont="1" applyFill="1" applyBorder="1" applyAlignment="1">
      <alignment horizontal="center" vertical="center"/>
    </xf>
    <xf numFmtId="16" fontId="40" fillId="44" borderId="14" xfId="0" applyNumberFormat="1" applyFont="1" applyFill="1" applyBorder="1" applyAlignment="1">
      <alignment horizontal="center" vertical="center"/>
    </xf>
    <xf numFmtId="16" fontId="40" fillId="44" borderId="15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46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10" xfId="0" applyFont="1" applyBorder="1" applyAlignment="1">
      <alignment horizontal="left" vertical="center" wrapText="1"/>
    </xf>
    <xf numFmtId="0" fontId="44" fillId="0" borderId="10" xfId="0" applyFont="1" applyBorder="1" applyAlignment="1">
      <alignment horizontal="justify" vertical="center" wrapText="1"/>
    </xf>
    <xf numFmtId="4" fontId="44" fillId="0" borderId="10" xfId="0" applyNumberFormat="1" applyFont="1" applyBorder="1" applyAlignment="1">
      <alignment horizontal="center" vertical="center"/>
    </xf>
    <xf numFmtId="14" fontId="44" fillId="0" borderId="10" xfId="0" applyNumberFormat="1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3" fontId="44" fillId="0" borderId="10" xfId="0" applyNumberFormat="1" applyFont="1" applyBorder="1" applyAlignment="1">
      <alignment horizontal="center" vertical="center" wrapText="1"/>
    </xf>
    <xf numFmtId="4" fontId="44" fillId="0" borderId="10" xfId="0" applyNumberFormat="1" applyFont="1" applyBorder="1" applyAlignment="1">
      <alignment horizontal="center" vertical="center" wrapText="1"/>
    </xf>
    <xf numFmtId="0" fontId="44" fillId="0" borderId="10" xfId="0" applyFont="1" applyBorder="1" applyAlignment="1">
      <alignment horizontal="left" vertical="center"/>
    </xf>
    <xf numFmtId="14" fontId="44" fillId="0" borderId="10" xfId="0" applyNumberFormat="1" applyFont="1" applyBorder="1" applyAlignment="1">
      <alignment horizontal="center" vertical="center" wrapText="1"/>
    </xf>
  </cellXfs>
  <cellStyles count="4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3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2</xdr:row>
      <xdr:rowOff>238125</xdr:rowOff>
    </xdr:from>
    <xdr:to>
      <xdr:col>3</xdr:col>
      <xdr:colOff>804862</xdr:colOff>
      <xdr:row>3</xdr:row>
      <xdr:rowOff>3175</xdr:rowOff>
    </xdr:to>
    <xdr:pic>
      <xdr:nvPicPr>
        <xdr:cNvPr id="2" name="Imagem 1" descr="H:\Publico_ASC\marca Sec Controladora Geral do Estad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25" y="238125"/>
          <a:ext cx="3548062" cy="146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10</xdr:col>
      <xdr:colOff>47625</xdr:colOff>
      <xdr:row>0</xdr:row>
      <xdr:rowOff>133350</xdr:rowOff>
    </xdr:from>
    <xdr:ext cx="3428140" cy="733424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9950" y="133350"/>
          <a:ext cx="3428140" cy="733424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66676</xdr:rowOff>
    </xdr:from>
    <xdr:to>
      <xdr:col>1</xdr:col>
      <xdr:colOff>1228725</xdr:colOff>
      <xdr:row>4</xdr:row>
      <xdr:rowOff>95615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6"/>
          <a:ext cx="2105025" cy="819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M22" sqref="M22"/>
    </sheetView>
  </sheetViews>
  <sheetFormatPr defaultRowHeight="15" x14ac:dyDescent="0.25"/>
  <cols>
    <col min="1" max="1" width="6.7109375" style="1" customWidth="1"/>
    <col min="2" max="2" width="33.85546875" style="1" customWidth="1"/>
    <col min="3" max="3" width="14.7109375" style="1" customWidth="1"/>
    <col min="4" max="5" width="12.7109375" style="1" customWidth="1"/>
    <col min="6" max="9" width="14.7109375" style="1" customWidth="1"/>
    <col min="10" max="11" width="4" style="1" customWidth="1"/>
    <col min="12" max="12" width="8.140625" style="1" customWidth="1"/>
    <col min="13" max="14" width="4" style="1" customWidth="1"/>
    <col min="15" max="15" width="9.140625" style="1"/>
    <col min="16" max="16" width="10.5703125" style="80" bestFit="1" customWidth="1"/>
    <col min="17" max="19" width="9.140625" style="1"/>
    <col min="20" max="20" width="10.7109375" style="1" customWidth="1"/>
    <col min="21" max="21" width="14.42578125" style="1" customWidth="1"/>
    <col min="22" max="22" width="9.140625" style="1"/>
    <col min="23" max="23" width="11.28515625" style="1" customWidth="1"/>
    <col min="24" max="16384" width="9.140625" style="1"/>
  </cols>
  <sheetData>
    <row r="1" spans="1:16" x14ac:dyDescent="0.25">
      <c r="B1" s="209" t="s">
        <v>0</v>
      </c>
      <c r="C1" s="209"/>
      <c r="D1" s="209"/>
      <c r="E1" s="209"/>
      <c r="F1" s="209"/>
      <c r="G1" s="209"/>
      <c r="H1" s="209"/>
      <c r="I1" s="209"/>
    </row>
    <row r="2" spans="1:16" x14ac:dyDescent="0.25">
      <c r="B2" s="209" t="s">
        <v>1</v>
      </c>
      <c r="C2" s="209"/>
      <c r="D2" s="209"/>
      <c r="E2" s="209"/>
      <c r="F2" s="209"/>
      <c r="G2" s="209"/>
      <c r="H2" s="209"/>
      <c r="I2" s="209"/>
    </row>
    <row r="3" spans="1:16" x14ac:dyDescent="0.25">
      <c r="B3" s="209" t="s">
        <v>2</v>
      </c>
      <c r="C3" s="209"/>
      <c r="D3" s="209"/>
      <c r="E3" s="209"/>
      <c r="F3" s="209"/>
      <c r="G3" s="209"/>
      <c r="H3" s="209"/>
      <c r="I3" s="209"/>
    </row>
    <row r="4" spans="1:16" ht="12" customHeight="1" x14ac:dyDescent="0.25">
      <c r="B4" s="2"/>
      <c r="C4" s="3"/>
      <c r="D4" s="4"/>
      <c r="E4" s="4"/>
      <c r="F4" s="4"/>
      <c r="G4" s="4"/>
      <c r="H4" s="4"/>
      <c r="I4" s="4"/>
    </row>
    <row r="5" spans="1:16" x14ac:dyDescent="0.25">
      <c r="A5" s="27" t="s">
        <v>37</v>
      </c>
      <c r="B5" s="5" t="s">
        <v>28</v>
      </c>
      <c r="C5" s="5" t="s">
        <v>29</v>
      </c>
      <c r="D5" s="26" t="s">
        <v>30</v>
      </c>
      <c r="E5" s="26" t="s">
        <v>31</v>
      </c>
      <c r="F5" s="26" t="s">
        <v>32</v>
      </c>
      <c r="G5" s="29" t="s">
        <v>33</v>
      </c>
      <c r="H5" s="5" t="s">
        <v>34</v>
      </c>
      <c r="I5" s="5" t="s">
        <v>35</v>
      </c>
      <c r="L5" s="80">
        <v>211.17</v>
      </c>
      <c r="P5" s="80">
        <v>27000</v>
      </c>
    </row>
    <row r="6" spans="1:16" x14ac:dyDescent="0.25">
      <c r="A6" s="28">
        <v>1</v>
      </c>
      <c r="B6" s="12" t="s">
        <v>26</v>
      </c>
      <c r="C6" s="39" t="s">
        <v>10</v>
      </c>
      <c r="D6" s="7">
        <v>0</v>
      </c>
      <c r="E6" s="7">
        <v>0</v>
      </c>
      <c r="F6" s="8">
        <v>41783</v>
      </c>
      <c r="G6" s="9">
        <v>53.64</v>
      </c>
      <c r="H6" s="10">
        <v>0</v>
      </c>
      <c r="I6" s="11">
        <f t="shared" ref="I6:I12" si="0">G6-H6</f>
        <v>53.64</v>
      </c>
      <c r="L6" s="80">
        <v>38.56</v>
      </c>
      <c r="O6" s="1">
        <v>18</v>
      </c>
      <c r="P6" s="80">
        <v>18000</v>
      </c>
    </row>
    <row r="7" spans="1:16" x14ac:dyDescent="0.25">
      <c r="A7" s="28">
        <v>2</v>
      </c>
      <c r="B7" s="12" t="s">
        <v>27</v>
      </c>
      <c r="C7" s="39" t="s">
        <v>11</v>
      </c>
      <c r="D7" s="7">
        <v>0</v>
      </c>
      <c r="E7" s="7">
        <v>0</v>
      </c>
      <c r="F7" s="8">
        <v>41783</v>
      </c>
      <c r="G7" s="9">
        <v>332.93</v>
      </c>
      <c r="H7" s="10">
        <v>53.64</v>
      </c>
      <c r="I7" s="11">
        <f t="shared" si="0"/>
        <v>279.29000000000002</v>
      </c>
      <c r="L7" s="80">
        <v>17.989999999999998</v>
      </c>
      <c r="P7" s="80">
        <f>SUM(P5:P6)</f>
        <v>45000</v>
      </c>
    </row>
    <row r="8" spans="1:16" x14ac:dyDescent="0.25">
      <c r="A8" s="28">
        <v>3</v>
      </c>
      <c r="B8" s="13" t="s">
        <v>3</v>
      </c>
      <c r="C8" s="39" t="s">
        <v>12</v>
      </c>
      <c r="D8" s="7">
        <v>1.4375</v>
      </c>
      <c r="E8" s="7">
        <v>0</v>
      </c>
      <c r="F8" s="8">
        <v>41783</v>
      </c>
      <c r="G8" s="9">
        <v>182.39</v>
      </c>
      <c r="H8" s="10">
        <v>53.64</v>
      </c>
      <c r="I8" s="11">
        <f t="shared" si="0"/>
        <v>128.75</v>
      </c>
      <c r="L8" s="80">
        <v>73.39</v>
      </c>
      <c r="P8" s="80">
        <v>25000</v>
      </c>
    </row>
    <row r="9" spans="1:16" x14ac:dyDescent="0.25">
      <c r="A9" s="28">
        <v>4</v>
      </c>
      <c r="B9" s="13" t="s">
        <v>3</v>
      </c>
      <c r="C9" s="39" t="s">
        <v>13</v>
      </c>
      <c r="D9" s="7">
        <v>2.2375000000000003</v>
      </c>
      <c r="E9" s="7">
        <v>0</v>
      </c>
      <c r="F9" s="8">
        <v>41783</v>
      </c>
      <c r="G9" s="9">
        <v>196.54</v>
      </c>
      <c r="H9" s="10">
        <v>53.64</v>
      </c>
      <c r="I9" s="11">
        <f t="shared" si="0"/>
        <v>142.89999999999998</v>
      </c>
      <c r="L9" s="80">
        <v>223.29</v>
      </c>
      <c r="P9" s="80">
        <f>P7-P8</f>
        <v>20000</v>
      </c>
    </row>
    <row r="10" spans="1:16" x14ac:dyDescent="0.25">
      <c r="A10" s="28">
        <v>5</v>
      </c>
      <c r="B10" s="13" t="s">
        <v>14</v>
      </c>
      <c r="C10" s="39" t="s">
        <v>15</v>
      </c>
      <c r="D10" s="7">
        <v>2.9</v>
      </c>
      <c r="E10" s="7">
        <v>0</v>
      </c>
      <c r="F10" s="8">
        <v>41783</v>
      </c>
      <c r="G10" s="9">
        <v>94.1</v>
      </c>
      <c r="H10" s="10">
        <v>53.64</v>
      </c>
      <c r="I10" s="11">
        <f t="shared" si="0"/>
        <v>40.459999999999994</v>
      </c>
      <c r="L10" s="80">
        <f>SUM(L5:L9)</f>
        <v>564.4</v>
      </c>
    </row>
    <row r="11" spans="1:16" x14ac:dyDescent="0.25">
      <c r="A11" s="28">
        <v>6</v>
      </c>
      <c r="B11" s="13" t="s">
        <v>3</v>
      </c>
      <c r="C11" s="39" t="s">
        <v>9</v>
      </c>
      <c r="D11" s="7">
        <v>0.60416666666666663</v>
      </c>
      <c r="E11" s="7">
        <v>0</v>
      </c>
      <c r="F11" s="8">
        <v>41783</v>
      </c>
      <c r="G11" s="9">
        <v>308.92</v>
      </c>
      <c r="H11" s="10">
        <v>53.64</v>
      </c>
      <c r="I11" s="11">
        <f t="shared" si="0"/>
        <v>255.28000000000003</v>
      </c>
      <c r="L11" s="80">
        <v>574</v>
      </c>
    </row>
    <row r="12" spans="1:16" x14ac:dyDescent="0.25">
      <c r="A12" s="28">
        <v>7</v>
      </c>
      <c r="B12" s="13" t="s">
        <v>36</v>
      </c>
      <c r="C12" s="39" t="s">
        <v>16</v>
      </c>
      <c r="D12" s="7">
        <v>0</v>
      </c>
      <c r="E12" s="7">
        <v>0</v>
      </c>
      <c r="F12" s="8">
        <v>0</v>
      </c>
      <c r="G12" s="9">
        <v>63.36</v>
      </c>
      <c r="H12" s="10">
        <v>53.64</v>
      </c>
      <c r="I12" s="11">
        <f t="shared" si="0"/>
        <v>9.7199999999999989</v>
      </c>
      <c r="L12" s="81">
        <f>L11-L10</f>
        <v>9.6000000000000227</v>
      </c>
      <c r="P12" s="80">
        <v>25000</v>
      </c>
    </row>
    <row r="13" spans="1:16" x14ac:dyDescent="0.25">
      <c r="A13" s="38">
        <v>8</v>
      </c>
      <c r="B13" s="31" t="s">
        <v>3</v>
      </c>
      <c r="C13" s="32" t="s">
        <v>4</v>
      </c>
      <c r="D13" s="33">
        <v>0</v>
      </c>
      <c r="E13" s="33">
        <v>0</v>
      </c>
      <c r="F13" s="34">
        <v>41783</v>
      </c>
      <c r="G13" s="35">
        <v>0</v>
      </c>
      <c r="H13" s="36">
        <v>0</v>
      </c>
      <c r="I13" s="37">
        <f t="shared" ref="I13:I24" si="1">G13-H13</f>
        <v>0</v>
      </c>
      <c r="P13" s="80">
        <v>18000</v>
      </c>
    </row>
    <row r="14" spans="1:16" x14ac:dyDescent="0.25">
      <c r="A14" s="38">
        <v>9</v>
      </c>
      <c r="B14" s="31" t="s">
        <v>3</v>
      </c>
      <c r="C14" s="32" t="s">
        <v>5</v>
      </c>
      <c r="D14" s="33">
        <v>0</v>
      </c>
      <c r="E14" s="33">
        <v>0</v>
      </c>
      <c r="F14" s="34">
        <v>41783</v>
      </c>
      <c r="G14" s="35">
        <v>0</v>
      </c>
      <c r="H14" s="36">
        <v>0</v>
      </c>
      <c r="I14" s="37">
        <f t="shared" si="1"/>
        <v>0</v>
      </c>
      <c r="P14" s="80">
        <f>P12-P13</f>
        <v>7000</v>
      </c>
    </row>
    <row r="15" spans="1:16" x14ac:dyDescent="0.25">
      <c r="A15" s="38">
        <v>10</v>
      </c>
      <c r="B15" s="31" t="s">
        <v>3</v>
      </c>
      <c r="C15" s="32" t="s">
        <v>6</v>
      </c>
      <c r="D15" s="33">
        <v>0</v>
      </c>
      <c r="E15" s="33">
        <v>0</v>
      </c>
      <c r="F15" s="34">
        <v>41783</v>
      </c>
      <c r="G15" s="35">
        <v>0</v>
      </c>
      <c r="H15" s="36">
        <v>0</v>
      </c>
      <c r="I15" s="37">
        <f t="shared" si="1"/>
        <v>0</v>
      </c>
    </row>
    <row r="16" spans="1:16" x14ac:dyDescent="0.25">
      <c r="A16" s="38">
        <v>11</v>
      </c>
      <c r="B16" s="31" t="s">
        <v>3</v>
      </c>
      <c r="C16" s="32" t="s">
        <v>7</v>
      </c>
      <c r="D16" s="33">
        <v>0</v>
      </c>
      <c r="E16" s="33">
        <v>0</v>
      </c>
      <c r="F16" s="34">
        <v>41783</v>
      </c>
      <c r="G16" s="35">
        <v>0</v>
      </c>
      <c r="H16" s="36">
        <v>0</v>
      </c>
      <c r="I16" s="37">
        <f t="shared" si="1"/>
        <v>0</v>
      </c>
    </row>
    <row r="17" spans="1:16" x14ac:dyDescent="0.25">
      <c r="A17" s="38">
        <v>12</v>
      </c>
      <c r="B17" s="31" t="s">
        <v>3</v>
      </c>
      <c r="C17" s="32" t="s">
        <v>8</v>
      </c>
      <c r="D17" s="33">
        <v>0</v>
      </c>
      <c r="E17" s="33">
        <v>0</v>
      </c>
      <c r="F17" s="34">
        <v>41783</v>
      </c>
      <c r="G17" s="35">
        <v>0</v>
      </c>
      <c r="H17" s="36">
        <v>0</v>
      </c>
      <c r="I17" s="37">
        <f t="shared" si="1"/>
        <v>0</v>
      </c>
    </row>
    <row r="18" spans="1:16" x14ac:dyDescent="0.25">
      <c r="A18" s="38">
        <v>13</v>
      </c>
      <c r="B18" s="31" t="s">
        <v>3</v>
      </c>
      <c r="C18" s="32" t="s">
        <v>17</v>
      </c>
      <c r="D18" s="33">
        <v>0</v>
      </c>
      <c r="E18" s="33">
        <v>0</v>
      </c>
      <c r="F18" s="34">
        <v>41783</v>
      </c>
      <c r="G18" s="35">
        <v>0</v>
      </c>
      <c r="H18" s="36">
        <v>0</v>
      </c>
      <c r="I18" s="37">
        <f t="shared" ref="I18:I20" si="2">G18-H18</f>
        <v>0</v>
      </c>
    </row>
    <row r="19" spans="1:16" x14ac:dyDescent="0.25">
      <c r="A19" s="38">
        <v>14</v>
      </c>
      <c r="B19" s="31" t="s">
        <v>14</v>
      </c>
      <c r="C19" s="32" t="s">
        <v>18</v>
      </c>
      <c r="D19" s="33">
        <v>0</v>
      </c>
      <c r="E19" s="33">
        <v>0</v>
      </c>
      <c r="F19" s="34">
        <v>41783</v>
      </c>
      <c r="G19" s="35">
        <v>0</v>
      </c>
      <c r="H19" s="36">
        <v>0</v>
      </c>
      <c r="I19" s="37">
        <f t="shared" si="2"/>
        <v>0</v>
      </c>
    </row>
    <row r="20" spans="1:16" x14ac:dyDescent="0.25">
      <c r="A20" s="38">
        <v>15</v>
      </c>
      <c r="B20" s="31" t="s">
        <v>14</v>
      </c>
      <c r="C20" s="32" t="s">
        <v>19</v>
      </c>
      <c r="D20" s="33">
        <v>0</v>
      </c>
      <c r="E20" s="33">
        <v>0</v>
      </c>
      <c r="F20" s="34">
        <v>41783</v>
      </c>
      <c r="G20" s="35">
        <v>0</v>
      </c>
      <c r="H20" s="36">
        <v>0</v>
      </c>
      <c r="I20" s="37">
        <f t="shared" si="2"/>
        <v>0</v>
      </c>
    </row>
    <row r="21" spans="1:16" s="25" customFormat="1" x14ac:dyDescent="0.25">
      <c r="A21" s="205"/>
      <c r="B21" s="206"/>
      <c r="C21" s="206"/>
      <c r="D21" s="206"/>
      <c r="E21" s="206"/>
      <c r="F21" s="206"/>
      <c r="G21" s="206"/>
      <c r="H21" s="206"/>
      <c r="I21" s="207"/>
      <c r="P21" s="82"/>
    </row>
    <row r="22" spans="1:16" x14ac:dyDescent="0.25">
      <c r="A22" s="28">
        <v>1</v>
      </c>
      <c r="B22" s="13" t="s">
        <v>20</v>
      </c>
      <c r="C22" s="6" t="s">
        <v>21</v>
      </c>
      <c r="D22" s="7">
        <v>0.3666666666666667</v>
      </c>
      <c r="E22" s="7">
        <v>0</v>
      </c>
      <c r="F22" s="8">
        <v>41783</v>
      </c>
      <c r="G22" s="9">
        <v>68.59</v>
      </c>
      <c r="H22" s="10">
        <v>53.64</v>
      </c>
      <c r="I22" s="11">
        <f t="shared" si="1"/>
        <v>14.950000000000003</v>
      </c>
    </row>
    <row r="23" spans="1:16" x14ac:dyDescent="0.25">
      <c r="A23" s="28">
        <v>2</v>
      </c>
      <c r="B23" s="13" t="s">
        <v>22</v>
      </c>
      <c r="C23" s="6" t="s">
        <v>23</v>
      </c>
      <c r="D23" s="7">
        <v>0</v>
      </c>
      <c r="E23" s="7">
        <v>0</v>
      </c>
      <c r="F23" s="8">
        <v>41783</v>
      </c>
      <c r="G23" s="9">
        <v>78.86</v>
      </c>
      <c r="H23" s="10">
        <v>53.64</v>
      </c>
      <c r="I23" s="11">
        <f t="shared" si="1"/>
        <v>25.22</v>
      </c>
    </row>
    <row r="24" spans="1:16" x14ac:dyDescent="0.25">
      <c r="A24" s="28">
        <v>3</v>
      </c>
      <c r="B24" s="13" t="s">
        <v>24</v>
      </c>
      <c r="C24" s="6" t="s">
        <v>25</v>
      </c>
      <c r="D24" s="7">
        <v>2.0166666666666666</v>
      </c>
      <c r="E24" s="7">
        <v>0</v>
      </c>
      <c r="F24" s="8">
        <v>41783</v>
      </c>
      <c r="G24" s="9">
        <v>74.930000000000007</v>
      </c>
      <c r="H24" s="10">
        <v>53.64</v>
      </c>
      <c r="I24" s="11">
        <f t="shared" si="1"/>
        <v>21.290000000000006</v>
      </c>
    </row>
    <row r="25" spans="1:16" x14ac:dyDescent="0.25">
      <c r="A25" s="28"/>
      <c r="B25" s="208"/>
      <c r="C25" s="208"/>
      <c r="D25" s="14">
        <f>SUM(D13:D24)</f>
        <v>2.3833333333333333</v>
      </c>
      <c r="E25" s="14">
        <f>SUM(E13:E24)</f>
        <v>0</v>
      </c>
      <c r="F25" s="15"/>
      <c r="G25" s="30">
        <f>SUM(G13:G24)</f>
        <v>222.38</v>
      </c>
      <c r="H25" s="16">
        <f>SUM(H13:H24)</f>
        <v>160.92000000000002</v>
      </c>
      <c r="I25" s="16">
        <f>SUM(I13:I24)</f>
        <v>61.460000000000008</v>
      </c>
    </row>
    <row r="26" spans="1:16" x14ac:dyDescent="0.25">
      <c r="B26" s="17"/>
      <c r="C26" s="18"/>
      <c r="D26" s="19"/>
      <c r="E26" s="20"/>
      <c r="F26" s="19"/>
      <c r="G26" s="19"/>
      <c r="H26" s="19"/>
      <c r="I26" s="19"/>
    </row>
    <row r="27" spans="1:16" x14ac:dyDescent="0.25">
      <c r="B27" s="21"/>
      <c r="C27" s="22"/>
      <c r="D27" s="23"/>
      <c r="E27" s="24"/>
      <c r="F27" s="19"/>
      <c r="G27" s="19"/>
      <c r="H27" s="19"/>
      <c r="I27" s="19"/>
    </row>
  </sheetData>
  <mergeCells count="5">
    <mergeCell ref="A21:I21"/>
    <mergeCell ref="B25:C25"/>
    <mergeCell ref="B1:I1"/>
    <mergeCell ref="B2:I2"/>
    <mergeCell ref="B3:I3"/>
  </mergeCells>
  <printOptions horizontalCentered="1"/>
  <pageMargins left="0" right="0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sqref="A1:J1"/>
    </sheetView>
  </sheetViews>
  <sheetFormatPr defaultRowHeight="12" x14ac:dyDescent="0.2"/>
  <cols>
    <col min="1" max="1" width="9.140625" style="40" customWidth="1"/>
    <col min="2" max="7" width="9.140625" style="40"/>
    <col min="8" max="8" width="11" style="40" customWidth="1"/>
    <col min="9" max="9" width="9.140625" style="40"/>
    <col min="10" max="10" width="9.5703125" style="40" customWidth="1"/>
    <col min="11" max="16384" width="9.140625" style="40"/>
  </cols>
  <sheetData>
    <row r="1" spans="1:10" x14ac:dyDescent="0.2">
      <c r="A1" s="213" t="s">
        <v>38</v>
      </c>
      <c r="B1" s="213"/>
      <c r="C1" s="213"/>
      <c r="D1" s="213"/>
      <c r="E1" s="213"/>
      <c r="F1" s="213"/>
      <c r="G1" s="213"/>
      <c r="H1" s="213"/>
      <c r="I1" s="213"/>
      <c r="J1" s="213"/>
    </row>
    <row r="3" spans="1:10" x14ac:dyDescent="0.2">
      <c r="A3" s="213" t="s">
        <v>42</v>
      </c>
      <c r="B3" s="213"/>
      <c r="C3" s="213"/>
      <c r="D3" s="213"/>
      <c r="E3" s="213"/>
      <c r="F3" s="213"/>
      <c r="G3" s="213"/>
      <c r="H3" s="213"/>
      <c r="I3" s="213"/>
      <c r="J3" s="213"/>
    </row>
    <row r="5" spans="1:10" x14ac:dyDescent="0.2">
      <c r="A5" s="213" t="s">
        <v>39</v>
      </c>
      <c r="B5" s="213"/>
      <c r="C5" s="213"/>
      <c r="D5" s="213"/>
      <c r="E5" s="213"/>
      <c r="F5" s="213"/>
      <c r="G5" s="213"/>
      <c r="H5" s="213"/>
      <c r="I5" s="213"/>
      <c r="J5" s="213"/>
    </row>
    <row r="7" spans="1:10" x14ac:dyDescent="0.2">
      <c r="A7" s="214" t="s">
        <v>54</v>
      </c>
      <c r="B7" s="214"/>
      <c r="C7" s="214"/>
      <c r="D7" s="214"/>
      <c r="E7" s="214"/>
      <c r="F7" s="214"/>
      <c r="G7" s="214"/>
      <c r="H7" s="214"/>
      <c r="I7" s="214"/>
      <c r="J7" s="214"/>
    </row>
    <row r="10" spans="1:10" x14ac:dyDescent="0.2">
      <c r="A10" s="47" t="s">
        <v>40</v>
      </c>
      <c r="B10" s="215" t="s">
        <v>48</v>
      </c>
      <c r="C10" s="215"/>
      <c r="D10" s="215"/>
    </row>
    <row r="12" spans="1:10" x14ac:dyDescent="0.2">
      <c r="A12" s="211" t="s">
        <v>51</v>
      </c>
      <c r="B12" s="210"/>
      <c r="C12" s="210"/>
      <c r="D12" s="210"/>
      <c r="E12" s="210" t="s">
        <v>52</v>
      </c>
      <c r="F12" s="210"/>
      <c r="G12" s="41"/>
      <c r="H12" s="41" t="s">
        <v>43</v>
      </c>
      <c r="I12" s="42" t="s">
        <v>47</v>
      </c>
      <c r="J12" s="43"/>
    </row>
    <row r="14" spans="1:10" x14ac:dyDescent="0.2">
      <c r="A14" s="46" t="s">
        <v>41</v>
      </c>
      <c r="B14" s="210" t="s">
        <v>49</v>
      </c>
      <c r="C14" s="210"/>
      <c r="D14" s="42"/>
      <c r="E14" s="42"/>
      <c r="F14" s="45" t="s">
        <v>53</v>
      </c>
      <c r="G14" s="42" t="s">
        <v>50</v>
      </c>
      <c r="H14" s="42"/>
      <c r="I14" s="42"/>
      <c r="J14" s="43"/>
    </row>
    <row r="16" spans="1:10" ht="48.75" customHeight="1" x14ac:dyDescent="0.2">
      <c r="A16" s="212" t="s">
        <v>45</v>
      </c>
      <c r="B16" s="212"/>
      <c r="C16" s="212"/>
      <c r="D16" s="212"/>
      <c r="E16" s="212"/>
      <c r="F16" s="212"/>
      <c r="G16" s="212"/>
      <c r="H16" s="212"/>
      <c r="I16" s="212"/>
      <c r="J16" s="212"/>
    </row>
    <row r="17" spans="1:10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</row>
    <row r="18" spans="1:10" ht="39.75" customHeight="1" x14ac:dyDescent="0.2">
      <c r="A18" s="216" t="s">
        <v>55</v>
      </c>
      <c r="B18" s="216"/>
      <c r="C18" s="216"/>
      <c r="D18" s="216"/>
      <c r="E18" s="216"/>
      <c r="F18" s="216"/>
      <c r="G18" s="216"/>
      <c r="H18" s="216"/>
      <c r="I18" s="216"/>
      <c r="J18" s="216"/>
    </row>
    <row r="20" spans="1:10" ht="39" customHeight="1" x14ac:dyDescent="0.2">
      <c r="A20" s="212" t="s">
        <v>44</v>
      </c>
      <c r="B20" s="212"/>
      <c r="C20" s="212"/>
      <c r="D20" s="212"/>
      <c r="E20" s="212"/>
      <c r="F20" s="212"/>
      <c r="G20" s="212"/>
      <c r="H20" s="212"/>
      <c r="I20" s="212"/>
      <c r="J20" s="212"/>
    </row>
    <row r="23" spans="1:10" ht="27" customHeight="1" x14ac:dyDescent="0.2">
      <c r="A23" s="216" t="s">
        <v>56</v>
      </c>
      <c r="B23" s="216"/>
      <c r="C23" s="216"/>
      <c r="D23" s="216"/>
      <c r="E23" s="216"/>
      <c r="F23" s="216"/>
      <c r="G23" s="216"/>
      <c r="H23" s="216"/>
      <c r="I23" s="216"/>
      <c r="J23" s="216"/>
    </row>
    <row r="27" spans="1:10" x14ac:dyDescent="0.2">
      <c r="A27" s="215" t="s">
        <v>58</v>
      </c>
      <c r="B27" s="215"/>
      <c r="C27" s="215"/>
      <c r="D27" s="215"/>
      <c r="E27" s="215"/>
      <c r="F27" s="215"/>
      <c r="G27" s="215"/>
      <c r="H27" s="215"/>
    </row>
    <row r="28" spans="1:10" x14ac:dyDescent="0.2">
      <c r="A28" s="215" t="s">
        <v>59</v>
      </c>
      <c r="B28" s="215"/>
      <c r="C28" s="215"/>
    </row>
    <row r="31" spans="1:10" x14ac:dyDescent="0.2">
      <c r="A31" s="213" t="s">
        <v>46</v>
      </c>
      <c r="B31" s="213"/>
      <c r="C31" s="213"/>
      <c r="D31" s="213"/>
      <c r="E31" s="213"/>
      <c r="F31" s="213"/>
      <c r="G31" s="213"/>
      <c r="H31" s="213"/>
      <c r="I31" s="213"/>
      <c r="J31" s="213"/>
    </row>
    <row r="34" spans="1:10" x14ac:dyDescent="0.2">
      <c r="A34" s="213" t="s">
        <v>57</v>
      </c>
      <c r="B34" s="213"/>
      <c r="C34" s="213"/>
      <c r="D34" s="213"/>
      <c r="E34" s="213"/>
      <c r="F34" s="213"/>
      <c r="G34" s="213"/>
      <c r="H34" s="213"/>
      <c r="I34" s="213"/>
      <c r="J34" s="213"/>
    </row>
    <row r="35" spans="1:10" x14ac:dyDescent="0.2">
      <c r="A35" s="214" t="s">
        <v>48</v>
      </c>
      <c r="B35" s="214"/>
      <c r="C35" s="214"/>
      <c r="D35" s="214"/>
      <c r="E35" s="214"/>
      <c r="F35" s="214"/>
      <c r="G35" s="214"/>
      <c r="H35" s="214"/>
      <c r="I35" s="214"/>
      <c r="J35" s="214"/>
    </row>
  </sheetData>
  <mergeCells count="17">
    <mergeCell ref="A34:J34"/>
    <mergeCell ref="A28:C28"/>
    <mergeCell ref="A31:J31"/>
    <mergeCell ref="A35:J35"/>
    <mergeCell ref="B14:C14"/>
    <mergeCell ref="A27:H27"/>
    <mergeCell ref="A18:J18"/>
    <mergeCell ref="A23:J23"/>
    <mergeCell ref="E12:F12"/>
    <mergeCell ref="A12:D12"/>
    <mergeCell ref="A16:J16"/>
    <mergeCell ref="A20:J20"/>
    <mergeCell ref="A1:J1"/>
    <mergeCell ref="A3:J3"/>
    <mergeCell ref="A5:J5"/>
    <mergeCell ref="A7:J7"/>
    <mergeCell ref="B10:D10"/>
  </mergeCells>
  <printOptions horizontalCentered="1"/>
  <pageMargins left="0.11811023622047245" right="0.11811023622047245" top="0.78740157480314965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3"/>
  <sheetViews>
    <sheetView workbookViewId="0">
      <selection activeCell="N13" sqref="N13"/>
    </sheetView>
  </sheetViews>
  <sheetFormatPr defaultRowHeight="14.25" x14ac:dyDescent="0.25"/>
  <cols>
    <col min="1" max="1" width="15.5703125" style="48" customWidth="1"/>
    <col min="2" max="2" width="19" style="48" customWidth="1"/>
    <col min="3" max="3" width="6.140625" style="48" customWidth="1"/>
    <col min="4" max="4" width="7.28515625" style="48" customWidth="1"/>
    <col min="5" max="5" width="10.140625" style="48" customWidth="1"/>
    <col min="6" max="7" width="4.7109375" style="48" customWidth="1"/>
    <col min="8" max="8" width="10.5703125" style="48" customWidth="1"/>
    <col min="9" max="9" width="12.7109375" style="54" customWidth="1"/>
    <col min="10" max="10" width="15" style="54" customWidth="1"/>
    <col min="11" max="11" width="8.5703125" style="54" customWidth="1"/>
    <col min="12" max="12" width="12.7109375" style="54" customWidth="1"/>
    <col min="13" max="13" width="9.140625" style="48"/>
    <col min="14" max="14" width="16.85546875" style="48" customWidth="1"/>
    <col min="15" max="15" width="19.28515625" style="48" customWidth="1"/>
    <col min="16" max="16" width="12.140625" style="48" customWidth="1"/>
    <col min="17" max="17" width="11.28515625" style="48" customWidth="1"/>
    <col min="18" max="18" width="12" style="48" customWidth="1"/>
    <col min="19" max="19" width="16.28515625" style="48" customWidth="1"/>
    <col min="20" max="16384" width="9.140625" style="48"/>
  </cols>
  <sheetData>
    <row r="2" spans="1:22" ht="15.75" x14ac:dyDescent="0.25">
      <c r="A2" s="238" t="s">
        <v>102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N2" s="234" t="s">
        <v>90</v>
      </c>
      <c r="O2" s="234"/>
      <c r="P2" s="234"/>
      <c r="Q2" s="234"/>
      <c r="R2" s="234"/>
      <c r="S2" s="234"/>
    </row>
    <row r="3" spans="1:22" ht="34.5" customHeight="1" x14ac:dyDescent="0.25">
      <c r="A3" s="49" t="s">
        <v>60</v>
      </c>
      <c r="B3" s="49" t="s">
        <v>61</v>
      </c>
      <c r="C3" s="49" t="s">
        <v>62</v>
      </c>
      <c r="D3" s="49" t="s">
        <v>63</v>
      </c>
      <c r="E3" s="49" t="s">
        <v>64</v>
      </c>
      <c r="F3" s="49" t="s">
        <v>65</v>
      </c>
      <c r="G3" s="49" t="s">
        <v>66</v>
      </c>
      <c r="H3" s="49" t="s">
        <v>67</v>
      </c>
      <c r="I3" s="49" t="s">
        <v>68</v>
      </c>
      <c r="J3" s="50" t="s">
        <v>33</v>
      </c>
      <c r="K3" s="49" t="s">
        <v>69</v>
      </c>
      <c r="L3" s="73" t="s">
        <v>104</v>
      </c>
      <c r="N3" s="49" t="s">
        <v>60</v>
      </c>
      <c r="O3" s="49" t="s">
        <v>91</v>
      </c>
      <c r="P3" s="49" t="s">
        <v>92</v>
      </c>
      <c r="Q3" s="49" t="s">
        <v>93</v>
      </c>
      <c r="R3" s="49" t="s">
        <v>94</v>
      </c>
      <c r="S3" s="49" t="s">
        <v>95</v>
      </c>
    </row>
    <row r="4" spans="1:22" x14ac:dyDescent="0.25">
      <c r="A4" s="229" t="s">
        <v>101</v>
      </c>
      <c r="B4" s="225" t="s">
        <v>70</v>
      </c>
      <c r="C4" s="229" t="s">
        <v>71</v>
      </c>
      <c r="D4" s="51">
        <v>4946</v>
      </c>
      <c r="E4" s="51">
        <v>494013</v>
      </c>
      <c r="F4" s="51">
        <v>8</v>
      </c>
      <c r="G4" s="51">
        <v>1</v>
      </c>
      <c r="H4" s="51">
        <v>201312</v>
      </c>
      <c r="I4" s="52">
        <v>41659</v>
      </c>
      <c r="J4" s="53" t="s">
        <v>72</v>
      </c>
      <c r="K4" s="51">
        <v>0</v>
      </c>
      <c r="L4" s="74"/>
      <c r="N4" s="220" t="s">
        <v>101</v>
      </c>
      <c r="O4" s="222" t="s">
        <v>70</v>
      </c>
      <c r="P4" s="51">
        <v>2610044374</v>
      </c>
      <c r="Q4" s="51">
        <v>492875911</v>
      </c>
      <c r="R4" s="57">
        <v>41674</v>
      </c>
      <c r="S4" s="51" t="s">
        <v>96</v>
      </c>
    </row>
    <row r="5" spans="1:22" x14ac:dyDescent="0.25">
      <c r="A5" s="232"/>
      <c r="B5" s="226"/>
      <c r="C5" s="232"/>
      <c r="D5" s="51">
        <v>4935</v>
      </c>
      <c r="E5" s="51">
        <v>37223709</v>
      </c>
      <c r="F5" s="51">
        <v>0</v>
      </c>
      <c r="G5" s="51">
        <v>3</v>
      </c>
      <c r="H5" s="51">
        <v>201312</v>
      </c>
      <c r="I5" s="52">
        <v>41659</v>
      </c>
      <c r="J5" s="53" t="s">
        <v>82</v>
      </c>
      <c r="K5" s="51">
        <v>310920</v>
      </c>
      <c r="L5" s="74"/>
      <c r="N5" s="221"/>
      <c r="O5" s="222"/>
      <c r="P5" s="51">
        <v>2918287923</v>
      </c>
      <c r="Q5" s="51">
        <v>492877681</v>
      </c>
      <c r="R5" s="57">
        <v>41674</v>
      </c>
      <c r="S5" s="51" t="s">
        <v>97</v>
      </c>
    </row>
    <row r="6" spans="1:22" x14ac:dyDescent="0.25">
      <c r="A6" s="232"/>
      <c r="B6" s="226"/>
      <c r="C6" s="232"/>
      <c r="D6" s="51">
        <v>4959</v>
      </c>
      <c r="E6" s="51">
        <v>34294733</v>
      </c>
      <c r="F6" s="51">
        <v>0</v>
      </c>
      <c r="G6" s="51">
        <v>1</v>
      </c>
      <c r="H6" s="51">
        <v>201312</v>
      </c>
      <c r="I6" s="52">
        <v>41663</v>
      </c>
      <c r="J6" s="53" t="s">
        <v>76</v>
      </c>
      <c r="K6" s="51">
        <v>362975</v>
      </c>
      <c r="L6" s="74"/>
      <c r="N6" s="221"/>
      <c r="O6" s="222"/>
      <c r="P6" s="51">
        <v>2918287923</v>
      </c>
      <c r="Q6" s="51">
        <v>507900601</v>
      </c>
      <c r="R6" s="57">
        <v>41763</v>
      </c>
      <c r="S6" s="51" t="s">
        <v>98</v>
      </c>
    </row>
    <row r="7" spans="1:22" x14ac:dyDescent="0.25">
      <c r="A7" s="232"/>
      <c r="B7" s="226"/>
      <c r="C7" s="232"/>
      <c r="D7" s="51">
        <v>4935</v>
      </c>
      <c r="E7" s="51">
        <v>37217319</v>
      </c>
      <c r="F7" s="51">
        <v>0</v>
      </c>
      <c r="G7" s="51">
        <v>1</v>
      </c>
      <c r="H7" s="51">
        <v>201312</v>
      </c>
      <c r="I7" s="52">
        <v>41663</v>
      </c>
      <c r="J7" s="53" t="s">
        <v>78</v>
      </c>
      <c r="K7" s="51">
        <v>310544</v>
      </c>
      <c r="L7" s="74"/>
      <c r="N7" s="221"/>
      <c r="O7" s="222"/>
      <c r="P7" s="51">
        <v>2610044374</v>
      </c>
      <c r="Q7" s="51">
        <v>507890429</v>
      </c>
      <c r="R7" s="57">
        <v>41763</v>
      </c>
      <c r="S7" s="51" t="s">
        <v>96</v>
      </c>
      <c r="U7" s="56"/>
    </row>
    <row r="8" spans="1:22" ht="15" x14ac:dyDescent="0.25">
      <c r="A8" s="232"/>
      <c r="B8" s="226"/>
      <c r="C8" s="232"/>
      <c r="D8" s="51">
        <v>4935</v>
      </c>
      <c r="E8" s="51">
        <v>37217399</v>
      </c>
      <c r="F8" s="51">
        <v>0</v>
      </c>
      <c r="G8" s="51">
        <v>1</v>
      </c>
      <c r="H8" s="51">
        <v>201312</v>
      </c>
      <c r="I8" s="52">
        <v>41663</v>
      </c>
      <c r="J8" s="53" t="s">
        <v>79</v>
      </c>
      <c r="K8" s="51">
        <v>310551</v>
      </c>
      <c r="L8" s="74"/>
      <c r="N8" s="235" t="s">
        <v>103</v>
      </c>
      <c r="O8" s="236"/>
      <c r="P8" s="236"/>
      <c r="Q8" s="236"/>
      <c r="R8" s="237"/>
      <c r="S8" s="79">
        <v>850.98</v>
      </c>
      <c r="U8" s="56"/>
    </row>
    <row r="9" spans="1:22" x14ac:dyDescent="0.25">
      <c r="A9" s="232"/>
      <c r="B9" s="226"/>
      <c r="C9" s="232"/>
      <c r="D9" s="51">
        <v>4935</v>
      </c>
      <c r="E9" s="51">
        <v>37223377</v>
      </c>
      <c r="F9" s="51">
        <v>0</v>
      </c>
      <c r="G9" s="51">
        <v>1</v>
      </c>
      <c r="H9" s="51">
        <v>201312</v>
      </c>
      <c r="I9" s="52">
        <v>41663</v>
      </c>
      <c r="J9" s="53" t="s">
        <v>80</v>
      </c>
      <c r="K9" s="51">
        <v>310908</v>
      </c>
      <c r="L9" s="74"/>
      <c r="U9" s="56"/>
      <c r="V9" s="54"/>
    </row>
    <row r="10" spans="1:22" x14ac:dyDescent="0.25">
      <c r="A10" s="232"/>
      <c r="B10" s="226"/>
      <c r="C10" s="232"/>
      <c r="D10" s="51">
        <v>4935</v>
      </c>
      <c r="E10" s="51">
        <v>37223489</v>
      </c>
      <c r="F10" s="51">
        <v>0</v>
      </c>
      <c r="G10" s="51">
        <v>1</v>
      </c>
      <c r="H10" s="51">
        <v>201312</v>
      </c>
      <c r="I10" s="52">
        <v>41663</v>
      </c>
      <c r="J10" s="53" t="s">
        <v>81</v>
      </c>
      <c r="K10" s="51">
        <v>310913</v>
      </c>
      <c r="L10" s="74"/>
      <c r="U10" s="56"/>
      <c r="V10" s="54"/>
    </row>
    <row r="11" spans="1:22" x14ac:dyDescent="0.25">
      <c r="A11" s="232"/>
      <c r="B11" s="226"/>
      <c r="C11" s="232"/>
      <c r="D11" s="51">
        <v>4935</v>
      </c>
      <c r="E11" s="51">
        <v>37223998</v>
      </c>
      <c r="F11" s="51">
        <v>0</v>
      </c>
      <c r="G11" s="51">
        <v>1</v>
      </c>
      <c r="H11" s="51">
        <v>201312</v>
      </c>
      <c r="I11" s="52">
        <v>41663</v>
      </c>
      <c r="J11" s="53" t="s">
        <v>84</v>
      </c>
      <c r="K11" s="51">
        <v>310941</v>
      </c>
      <c r="L11" s="74"/>
      <c r="V11" s="54"/>
    </row>
    <row r="12" spans="1:22" x14ac:dyDescent="0.25">
      <c r="A12" s="232"/>
      <c r="B12" s="226"/>
      <c r="C12" s="232"/>
      <c r="D12" s="51">
        <v>4935</v>
      </c>
      <c r="E12" s="51">
        <v>37224318</v>
      </c>
      <c r="F12" s="51">
        <v>0</v>
      </c>
      <c r="G12" s="51">
        <v>1</v>
      </c>
      <c r="H12" s="51">
        <v>201312</v>
      </c>
      <c r="I12" s="52">
        <v>41663</v>
      </c>
      <c r="J12" s="53" t="s">
        <v>85</v>
      </c>
      <c r="K12" s="51">
        <v>310955</v>
      </c>
      <c r="L12" s="74"/>
      <c r="V12" s="54"/>
    </row>
    <row r="13" spans="1:22" x14ac:dyDescent="0.25">
      <c r="A13" s="232"/>
      <c r="B13" s="226"/>
      <c r="C13" s="232"/>
      <c r="D13" s="51">
        <v>4938</v>
      </c>
      <c r="E13" s="51">
        <v>37625301</v>
      </c>
      <c r="F13" s="51">
        <v>0</v>
      </c>
      <c r="G13" s="51">
        <v>1</v>
      </c>
      <c r="H13" s="51">
        <v>201312</v>
      </c>
      <c r="I13" s="52">
        <v>41663</v>
      </c>
      <c r="J13" s="53" t="s">
        <v>86</v>
      </c>
      <c r="K13" s="51">
        <v>314215</v>
      </c>
      <c r="L13" s="74"/>
      <c r="V13" s="58"/>
    </row>
    <row r="14" spans="1:22" x14ac:dyDescent="0.25">
      <c r="A14" s="232"/>
      <c r="B14" s="226"/>
      <c r="C14" s="232"/>
      <c r="D14" s="51">
        <v>4973</v>
      </c>
      <c r="E14" s="51">
        <v>38481270</v>
      </c>
      <c r="F14" s="51">
        <v>0</v>
      </c>
      <c r="G14" s="51">
        <v>1</v>
      </c>
      <c r="H14" s="51">
        <v>201312</v>
      </c>
      <c r="I14" s="52">
        <v>41663</v>
      </c>
      <c r="J14" s="53" t="s">
        <v>87</v>
      </c>
      <c r="K14" s="51">
        <v>368487</v>
      </c>
      <c r="L14" s="74"/>
    </row>
    <row r="15" spans="1:22" x14ac:dyDescent="0.25">
      <c r="A15" s="232"/>
      <c r="B15" s="226"/>
      <c r="C15" s="232"/>
      <c r="D15" s="51">
        <v>4957</v>
      </c>
      <c r="E15" s="51">
        <v>38610420</v>
      </c>
      <c r="F15" s="51">
        <v>0</v>
      </c>
      <c r="G15" s="51">
        <v>1</v>
      </c>
      <c r="H15" s="51">
        <v>201312</v>
      </c>
      <c r="I15" s="52">
        <v>41663</v>
      </c>
      <c r="J15" s="53" t="s">
        <v>88</v>
      </c>
      <c r="K15" s="51">
        <v>359516</v>
      </c>
      <c r="L15" s="74"/>
    </row>
    <row r="16" spans="1:22" x14ac:dyDescent="0.25">
      <c r="A16" s="233"/>
      <c r="B16" s="227"/>
      <c r="C16" s="233"/>
      <c r="D16" s="51">
        <v>4956</v>
      </c>
      <c r="E16" s="51">
        <v>38710385</v>
      </c>
      <c r="F16" s="51">
        <v>0</v>
      </c>
      <c r="G16" s="51">
        <v>1</v>
      </c>
      <c r="H16" s="51">
        <v>201312</v>
      </c>
      <c r="I16" s="52">
        <v>41663</v>
      </c>
      <c r="J16" s="53" t="s">
        <v>89</v>
      </c>
      <c r="K16" s="51">
        <v>358789</v>
      </c>
      <c r="L16" s="74"/>
    </row>
    <row r="17" spans="1:14" s="60" customFormat="1" x14ac:dyDescent="0.25">
      <c r="A17" s="223" t="s">
        <v>99</v>
      </c>
      <c r="B17" s="224"/>
      <c r="C17" s="224"/>
      <c r="D17" s="224"/>
      <c r="E17" s="224"/>
      <c r="F17" s="224"/>
      <c r="G17" s="224"/>
      <c r="H17" s="224"/>
      <c r="I17" s="224"/>
      <c r="J17" s="78">
        <v>2832.7</v>
      </c>
      <c r="K17" s="56"/>
      <c r="L17" s="59"/>
      <c r="N17" s="59"/>
    </row>
    <row r="18" spans="1:14" s="60" customFormat="1" x14ac:dyDescent="0.25">
      <c r="A18" s="56"/>
      <c r="B18" s="56"/>
      <c r="C18" s="56"/>
      <c r="D18" s="56"/>
      <c r="E18" s="56"/>
      <c r="F18" s="56"/>
      <c r="G18" s="56"/>
      <c r="H18" s="56"/>
      <c r="I18" s="61"/>
      <c r="J18" s="62"/>
      <c r="K18" s="56"/>
      <c r="L18" s="59"/>
    </row>
    <row r="19" spans="1:14" s="60" customFormat="1" ht="15.75" x14ac:dyDescent="0.25">
      <c r="A19" s="238" t="s">
        <v>102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</row>
    <row r="20" spans="1:14" s="60" customFormat="1" ht="22.5" x14ac:dyDescent="0.25">
      <c r="A20" s="49" t="s">
        <v>60</v>
      </c>
      <c r="B20" s="49" t="s">
        <v>61</v>
      </c>
      <c r="C20" s="49" t="s">
        <v>62</v>
      </c>
      <c r="D20" s="49" t="s">
        <v>63</v>
      </c>
      <c r="E20" s="49" t="s">
        <v>64</v>
      </c>
      <c r="F20" s="49" t="s">
        <v>65</v>
      </c>
      <c r="G20" s="49" t="s">
        <v>66</v>
      </c>
      <c r="H20" s="49" t="s">
        <v>67</v>
      </c>
      <c r="I20" s="49" t="s">
        <v>68</v>
      </c>
      <c r="J20" s="50" t="s">
        <v>33</v>
      </c>
      <c r="K20" s="49" t="s">
        <v>69</v>
      </c>
      <c r="L20" s="73" t="s">
        <v>104</v>
      </c>
    </row>
    <row r="21" spans="1:14" ht="37.5" customHeight="1" x14ac:dyDescent="0.25">
      <c r="A21" s="51" t="s">
        <v>101</v>
      </c>
      <c r="B21" s="63" t="s">
        <v>70</v>
      </c>
      <c r="C21" s="51" t="s">
        <v>71</v>
      </c>
      <c r="D21" s="51">
        <v>4946</v>
      </c>
      <c r="E21" s="51">
        <v>494163</v>
      </c>
      <c r="F21" s="51">
        <v>8</v>
      </c>
      <c r="G21" s="51">
        <v>1</v>
      </c>
      <c r="H21" s="51">
        <v>201312</v>
      </c>
      <c r="I21" s="64">
        <v>41722</v>
      </c>
      <c r="J21" s="53" t="s">
        <v>73</v>
      </c>
      <c r="K21" s="51">
        <v>0</v>
      </c>
      <c r="L21" s="74"/>
    </row>
    <row r="22" spans="1:14" x14ac:dyDescent="0.25">
      <c r="A22" s="223" t="s">
        <v>99</v>
      </c>
      <c r="B22" s="224"/>
      <c r="C22" s="224"/>
      <c r="D22" s="224"/>
      <c r="E22" s="224"/>
      <c r="F22" s="224"/>
      <c r="G22" s="224"/>
      <c r="H22" s="224"/>
      <c r="I22" s="239"/>
      <c r="J22" s="77">
        <v>3162.57</v>
      </c>
      <c r="K22" s="51"/>
      <c r="L22" s="74"/>
    </row>
    <row r="23" spans="1:14" x14ac:dyDescent="0.25">
      <c r="A23" s="56"/>
      <c r="B23" s="56"/>
      <c r="C23" s="56"/>
      <c r="D23" s="56"/>
      <c r="E23" s="56"/>
      <c r="F23" s="56"/>
      <c r="G23" s="65"/>
      <c r="H23" s="65"/>
      <c r="I23" s="66"/>
      <c r="J23" s="67"/>
      <c r="K23" s="56"/>
    </row>
    <row r="24" spans="1:14" ht="15.75" x14ac:dyDescent="0.25">
      <c r="A24" s="238" t="s">
        <v>102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</row>
    <row r="25" spans="1:14" ht="22.5" x14ac:dyDescent="0.25">
      <c r="A25" s="49" t="s">
        <v>60</v>
      </c>
      <c r="B25" s="49" t="s">
        <v>61</v>
      </c>
      <c r="C25" s="49" t="s">
        <v>62</v>
      </c>
      <c r="D25" s="49" t="s">
        <v>63</v>
      </c>
      <c r="E25" s="49" t="s">
        <v>64</v>
      </c>
      <c r="F25" s="49" t="s">
        <v>65</v>
      </c>
      <c r="G25" s="49" t="s">
        <v>66</v>
      </c>
      <c r="H25" s="49" t="s">
        <v>67</v>
      </c>
      <c r="I25" s="49" t="s">
        <v>68</v>
      </c>
      <c r="J25" s="50" t="s">
        <v>33</v>
      </c>
      <c r="K25" s="49" t="s">
        <v>69</v>
      </c>
      <c r="L25" s="73" t="s">
        <v>104</v>
      </c>
    </row>
    <row r="26" spans="1:14" x14ac:dyDescent="0.25">
      <c r="A26" s="229" t="s">
        <v>101</v>
      </c>
      <c r="B26" s="225" t="s">
        <v>70</v>
      </c>
      <c r="C26" s="229" t="s">
        <v>71</v>
      </c>
      <c r="D26" s="51">
        <v>4946</v>
      </c>
      <c r="E26" s="51">
        <v>32242880</v>
      </c>
      <c r="F26" s="51">
        <v>0</v>
      </c>
      <c r="G26" s="51">
        <v>4</v>
      </c>
      <c r="H26" s="51">
        <v>201403</v>
      </c>
      <c r="I26" s="68">
        <v>41730</v>
      </c>
      <c r="J26" s="53" t="s">
        <v>75</v>
      </c>
      <c r="K26" s="51">
        <v>297411</v>
      </c>
      <c r="L26" s="74"/>
    </row>
    <row r="27" spans="1:14" x14ac:dyDescent="0.25">
      <c r="A27" s="230"/>
      <c r="B27" s="226"/>
      <c r="C27" s="232"/>
      <c r="D27" s="51">
        <v>4959</v>
      </c>
      <c r="E27" s="51">
        <v>34945204</v>
      </c>
      <c r="F27" s="51">
        <v>0</v>
      </c>
      <c r="G27" s="51">
        <v>1</v>
      </c>
      <c r="H27" s="51">
        <v>201403</v>
      </c>
      <c r="I27" s="68">
        <v>41730</v>
      </c>
      <c r="J27" s="53" t="s">
        <v>77</v>
      </c>
      <c r="K27" s="51">
        <v>345290</v>
      </c>
      <c r="L27" s="74"/>
    </row>
    <row r="28" spans="1:14" x14ac:dyDescent="0.25">
      <c r="A28" s="230"/>
      <c r="B28" s="226"/>
      <c r="C28" s="232"/>
      <c r="D28" s="51">
        <v>4935</v>
      </c>
      <c r="E28" s="51">
        <v>37223709</v>
      </c>
      <c r="F28" s="51">
        <v>0</v>
      </c>
      <c r="G28" s="51">
        <v>3</v>
      </c>
      <c r="H28" s="51">
        <v>201403</v>
      </c>
      <c r="I28" s="68">
        <v>41749</v>
      </c>
      <c r="J28" s="53" t="s">
        <v>83</v>
      </c>
      <c r="K28" s="51">
        <v>288488</v>
      </c>
      <c r="L28" s="74"/>
      <c r="N28" s="54"/>
    </row>
    <row r="29" spans="1:14" x14ac:dyDescent="0.25">
      <c r="A29" s="231"/>
      <c r="B29" s="227"/>
      <c r="C29" s="233"/>
      <c r="D29" s="51">
        <v>4946</v>
      </c>
      <c r="E29" s="51">
        <v>494970</v>
      </c>
      <c r="F29" s="51">
        <v>8</v>
      </c>
      <c r="G29" s="51">
        <v>1</v>
      </c>
      <c r="H29" s="51">
        <v>201403</v>
      </c>
      <c r="I29" s="68">
        <v>41751</v>
      </c>
      <c r="J29" s="69" t="s">
        <v>74</v>
      </c>
      <c r="K29" s="51">
        <v>0</v>
      </c>
      <c r="L29" s="74"/>
      <c r="N29" s="54"/>
    </row>
    <row r="30" spans="1:14" x14ac:dyDescent="0.25">
      <c r="A30" s="223" t="s">
        <v>99</v>
      </c>
      <c r="B30" s="224"/>
      <c r="C30" s="224"/>
      <c r="D30" s="224"/>
      <c r="E30" s="224"/>
      <c r="F30" s="224"/>
      <c r="G30" s="224"/>
      <c r="H30" s="224"/>
      <c r="I30" s="224"/>
      <c r="J30" s="75">
        <v>1929.26</v>
      </c>
      <c r="N30" s="54"/>
    </row>
    <row r="31" spans="1:14" x14ac:dyDescent="0.25">
      <c r="A31" s="228" t="s">
        <v>100</v>
      </c>
      <c r="B31" s="228"/>
      <c r="C31" s="228"/>
      <c r="D31" s="228"/>
      <c r="E31" s="228"/>
      <c r="F31" s="228"/>
      <c r="G31" s="228"/>
      <c r="H31" s="228"/>
      <c r="I31" s="228"/>
      <c r="J31" s="76">
        <f>J17+J22+J30</f>
        <v>7924.5300000000007</v>
      </c>
      <c r="N31" s="54"/>
    </row>
    <row r="33" spans="1:11" x14ac:dyDescent="0.25">
      <c r="A33" s="56"/>
      <c r="B33" s="56"/>
      <c r="C33" s="56"/>
      <c r="D33" s="56"/>
      <c r="E33" s="56"/>
      <c r="F33" s="56"/>
      <c r="G33" s="56"/>
      <c r="H33" s="56"/>
      <c r="I33" s="61"/>
      <c r="J33" s="62"/>
      <c r="K33" s="56"/>
    </row>
    <row r="34" spans="1:11" x14ac:dyDescent="0.25">
      <c r="A34" s="56"/>
      <c r="B34" s="56"/>
      <c r="C34" s="56"/>
      <c r="D34" s="56"/>
      <c r="E34" s="56"/>
      <c r="F34" s="56"/>
      <c r="G34" s="56"/>
      <c r="H34" s="56"/>
      <c r="I34" s="61"/>
      <c r="J34" s="62"/>
      <c r="K34" s="56"/>
    </row>
    <row r="35" spans="1:11" x14ac:dyDescent="0.25">
      <c r="A35" s="56"/>
      <c r="B35" s="56"/>
      <c r="C35" s="56"/>
      <c r="D35" s="56"/>
      <c r="E35" s="56"/>
      <c r="F35" s="56"/>
      <c r="G35" s="56"/>
      <c r="H35" s="56"/>
      <c r="I35" s="61"/>
      <c r="J35" s="62"/>
      <c r="K35" s="56"/>
    </row>
    <row r="36" spans="1:11" x14ac:dyDescent="0.25">
      <c r="A36" s="56"/>
      <c r="B36" s="56"/>
      <c r="C36" s="56"/>
      <c r="D36" s="56"/>
      <c r="E36" s="56"/>
      <c r="F36" s="56"/>
      <c r="G36" s="56"/>
      <c r="H36" s="56"/>
      <c r="I36" s="61"/>
      <c r="J36" s="62"/>
      <c r="K36" s="56"/>
    </row>
    <row r="37" spans="1:11" x14ac:dyDescent="0.25">
      <c r="A37" s="56"/>
      <c r="B37" s="56"/>
      <c r="C37" s="56"/>
      <c r="D37" s="56"/>
      <c r="E37" s="56"/>
      <c r="F37" s="56"/>
      <c r="G37" s="56"/>
      <c r="H37" s="56"/>
      <c r="I37" s="61"/>
      <c r="J37" s="62"/>
      <c r="K37" s="56"/>
    </row>
    <row r="38" spans="1:11" x14ac:dyDescent="0.25">
      <c r="A38" s="56"/>
      <c r="B38" s="56"/>
      <c r="C38" s="56"/>
      <c r="D38" s="56"/>
      <c r="E38" s="56"/>
      <c r="F38" s="56"/>
      <c r="G38" s="56"/>
      <c r="H38" s="56"/>
      <c r="I38" s="61"/>
      <c r="J38" s="62"/>
      <c r="K38" s="56"/>
    </row>
    <row r="39" spans="1:11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1"/>
      <c r="K39" s="70"/>
    </row>
    <row r="40" spans="1:11" x14ac:dyDescent="0.25">
      <c r="I40" s="48"/>
      <c r="K40" s="48"/>
    </row>
    <row r="41" spans="1:11" x14ac:dyDescent="0.25">
      <c r="A41" s="55"/>
      <c r="I41" s="48"/>
      <c r="K41" s="48"/>
    </row>
    <row r="42" spans="1:11" x14ac:dyDescent="0.25">
      <c r="I42" s="48"/>
      <c r="K42" s="48"/>
    </row>
    <row r="43" spans="1:11" x14ac:dyDescent="0.25">
      <c r="A43" s="55"/>
      <c r="I43" s="48"/>
      <c r="K43" s="48"/>
    </row>
    <row r="44" spans="1:11" x14ac:dyDescent="0.25">
      <c r="I44" s="48"/>
      <c r="K44" s="48"/>
    </row>
    <row r="45" spans="1:11" x14ac:dyDescent="0.25">
      <c r="A45" s="55"/>
      <c r="I45" s="48"/>
      <c r="K45" s="48"/>
    </row>
    <row r="46" spans="1:11" x14ac:dyDescent="0.25">
      <c r="I46" s="48"/>
      <c r="K46" s="48"/>
    </row>
    <row r="47" spans="1:11" x14ac:dyDescent="0.25">
      <c r="A47" s="72" t="s">
        <v>60</v>
      </c>
      <c r="B47" s="72" t="s">
        <v>91</v>
      </c>
      <c r="C47" s="72" t="s">
        <v>92</v>
      </c>
      <c r="D47" s="72" t="s">
        <v>93</v>
      </c>
      <c r="E47" s="72" t="s">
        <v>94</v>
      </c>
      <c r="F47" s="72" t="s">
        <v>95</v>
      </c>
      <c r="G47" s="60"/>
      <c r="I47" s="48"/>
      <c r="K47" s="48"/>
    </row>
    <row r="48" spans="1:11" ht="32.25" customHeight="1" x14ac:dyDescent="0.25">
      <c r="A48" s="217" t="s">
        <v>101</v>
      </c>
      <c r="B48" s="219" t="s">
        <v>70</v>
      </c>
      <c r="C48" s="56">
        <v>2610044374</v>
      </c>
      <c r="D48" s="56">
        <v>492875911</v>
      </c>
      <c r="E48" s="61">
        <v>41674</v>
      </c>
      <c r="F48" s="56" t="s">
        <v>96</v>
      </c>
      <c r="G48" s="60"/>
      <c r="I48" s="48"/>
      <c r="K48" s="48"/>
    </row>
    <row r="49" spans="1:11" x14ac:dyDescent="0.25">
      <c r="A49" s="218"/>
      <c r="B49" s="219"/>
      <c r="C49" s="56">
        <v>2918287923</v>
      </c>
      <c r="D49" s="56">
        <v>492877681</v>
      </c>
      <c r="E49" s="61">
        <v>41674</v>
      </c>
      <c r="F49" s="56" t="s">
        <v>97</v>
      </c>
      <c r="G49" s="60"/>
      <c r="I49" s="48"/>
      <c r="K49" s="48"/>
    </row>
    <row r="50" spans="1:11" x14ac:dyDescent="0.25">
      <c r="A50" s="218"/>
      <c r="B50" s="219"/>
      <c r="C50" s="56">
        <v>2918287923</v>
      </c>
      <c r="D50" s="56">
        <v>507900601</v>
      </c>
      <c r="E50" s="61">
        <v>41763</v>
      </c>
      <c r="F50" s="56" t="s">
        <v>98</v>
      </c>
      <c r="G50" s="60"/>
      <c r="I50" s="48"/>
      <c r="K50" s="48"/>
    </row>
    <row r="51" spans="1:11" x14ac:dyDescent="0.25">
      <c r="A51" s="218"/>
      <c r="B51" s="219"/>
      <c r="C51" s="56">
        <v>2610044374</v>
      </c>
      <c r="D51" s="56">
        <v>507890429</v>
      </c>
      <c r="E51" s="61">
        <v>41763</v>
      </c>
      <c r="F51" s="56" t="s">
        <v>96</v>
      </c>
      <c r="G51" s="60"/>
      <c r="I51" s="48"/>
      <c r="K51" s="48"/>
    </row>
    <row r="52" spans="1:11" x14ac:dyDescent="0.25">
      <c r="F52" s="48">
        <f ca="1">SUM(F48:F52)</f>
        <v>0</v>
      </c>
      <c r="I52" s="48"/>
      <c r="K52" s="48"/>
    </row>
    <row r="53" spans="1:11" x14ac:dyDescent="0.25">
      <c r="A53" s="55"/>
      <c r="I53" s="48"/>
      <c r="K53" s="48"/>
    </row>
  </sheetData>
  <mergeCells count="19">
    <mergeCell ref="N2:S2"/>
    <mergeCell ref="N8:R8"/>
    <mergeCell ref="A2:L2"/>
    <mergeCell ref="A24:L24"/>
    <mergeCell ref="A22:I22"/>
    <mergeCell ref="A17:I17"/>
    <mergeCell ref="B4:B16"/>
    <mergeCell ref="A4:A16"/>
    <mergeCell ref="C4:C16"/>
    <mergeCell ref="A19:L19"/>
    <mergeCell ref="A48:A51"/>
    <mergeCell ref="B48:B51"/>
    <mergeCell ref="N4:N7"/>
    <mergeCell ref="O4:O7"/>
    <mergeCell ref="A30:I30"/>
    <mergeCell ref="B26:B29"/>
    <mergeCell ref="A31:I31"/>
    <mergeCell ref="A26:A29"/>
    <mergeCell ref="C26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25"/>
  <sheetViews>
    <sheetView topLeftCell="B1" workbookViewId="0">
      <selection activeCell="N6" sqref="N6:N17"/>
    </sheetView>
  </sheetViews>
  <sheetFormatPr defaultRowHeight="14.25" x14ac:dyDescent="0.25"/>
  <cols>
    <col min="1" max="1" width="3.7109375" style="84" customWidth="1"/>
    <col min="2" max="2" width="13.7109375" style="84" customWidth="1"/>
    <col min="3" max="3" width="15.140625" style="84" customWidth="1"/>
    <col min="4" max="4" width="13.7109375" style="97" customWidth="1"/>
    <col min="5" max="5" width="8.28515625" style="84" customWidth="1"/>
    <col min="6" max="6" width="13.7109375" style="84" customWidth="1"/>
    <col min="7" max="7" width="16.7109375" style="84" customWidth="1"/>
    <col min="8" max="8" width="13.7109375" style="84" customWidth="1"/>
    <col min="9" max="10" width="9.140625" style="84"/>
    <col min="11" max="11" width="9.140625" style="84" customWidth="1"/>
    <col min="12" max="12" width="9.140625" style="84"/>
    <col min="13" max="13" width="9.140625" style="84" customWidth="1"/>
    <col min="14" max="14" width="9.140625" style="84"/>
    <col min="15" max="15" width="10.42578125" style="97" bestFit="1" customWidth="1"/>
    <col min="16" max="16384" width="9.140625" style="84"/>
  </cols>
  <sheetData>
    <row r="1" spans="1:15" ht="15" customHeight="1" x14ac:dyDescent="0.25">
      <c r="B1" s="245" t="s">
        <v>105</v>
      </c>
      <c r="C1" s="245"/>
      <c r="D1" s="245"/>
      <c r="E1" s="245"/>
      <c r="F1" s="245"/>
      <c r="G1" s="245"/>
      <c r="H1" s="245"/>
    </row>
    <row r="2" spans="1:15" ht="14.25" customHeight="1" x14ac:dyDescent="0.25">
      <c r="B2" s="245"/>
      <c r="C2" s="245"/>
      <c r="D2" s="245"/>
      <c r="E2" s="245"/>
      <c r="F2" s="245"/>
      <c r="G2" s="245"/>
      <c r="H2" s="245"/>
    </row>
    <row r="3" spans="1:15" ht="33" customHeight="1" x14ac:dyDescent="0.25">
      <c r="B3" s="105" t="s">
        <v>106</v>
      </c>
      <c r="C3" s="106" t="s">
        <v>107</v>
      </c>
      <c r="D3" s="95" t="s">
        <v>108</v>
      </c>
      <c r="F3" s="105" t="s">
        <v>106</v>
      </c>
      <c r="G3" s="106" t="s">
        <v>107</v>
      </c>
      <c r="H3" s="95" t="s">
        <v>108</v>
      </c>
    </row>
    <row r="4" spans="1:15" ht="15" customHeight="1" x14ac:dyDescent="0.25">
      <c r="B4" s="108"/>
      <c r="C4" s="109"/>
      <c r="D4" s="110"/>
    </row>
    <row r="5" spans="1:15" ht="15" customHeight="1" x14ac:dyDescent="0.25">
      <c r="B5" s="108"/>
      <c r="C5" s="109"/>
      <c r="D5" s="110"/>
    </row>
    <row r="6" spans="1:15" ht="15" customHeight="1" x14ac:dyDescent="0.25">
      <c r="A6" s="115"/>
      <c r="B6" s="244" t="s">
        <v>115</v>
      </c>
      <c r="C6" s="244"/>
      <c r="D6" s="244"/>
      <c r="F6" s="244" t="s">
        <v>116</v>
      </c>
      <c r="G6" s="244"/>
      <c r="H6" s="244"/>
      <c r="N6" s="84">
        <v>78.38</v>
      </c>
      <c r="O6" s="97">
        <v>1505.03</v>
      </c>
    </row>
    <row r="7" spans="1:15" ht="15" customHeight="1" x14ac:dyDescent="0.25">
      <c r="A7" s="115"/>
      <c r="B7" s="242" t="s">
        <v>111</v>
      </c>
      <c r="C7" s="242"/>
      <c r="D7" s="242"/>
      <c r="F7" s="242" t="s">
        <v>111</v>
      </c>
      <c r="G7" s="242"/>
      <c r="H7" s="242"/>
      <c r="N7" s="84">
        <v>279.70999999999998</v>
      </c>
      <c r="O7" s="97">
        <v>1489.33</v>
      </c>
    </row>
    <row r="8" spans="1:15" ht="15" customHeight="1" x14ac:dyDescent="0.25">
      <c r="A8" s="115"/>
      <c r="B8" s="85">
        <v>285717</v>
      </c>
      <c r="C8" s="91">
        <v>41659</v>
      </c>
      <c r="D8" s="95">
        <v>11409.23</v>
      </c>
      <c r="F8" s="85">
        <v>345290</v>
      </c>
      <c r="G8" s="251">
        <v>41730</v>
      </c>
      <c r="H8" s="86">
        <v>139.53</v>
      </c>
      <c r="N8" s="84">
        <v>61.13</v>
      </c>
      <c r="O8" s="97">
        <f>SUM(O6:O7)</f>
        <v>2994.3599999999997</v>
      </c>
    </row>
    <row r="9" spans="1:15" ht="15" customHeight="1" thickBot="1" x14ac:dyDescent="0.3">
      <c r="A9" s="116"/>
      <c r="B9" s="87"/>
      <c r="C9" s="90"/>
      <c r="D9" s="89"/>
      <c r="F9" s="85">
        <v>297411</v>
      </c>
      <c r="G9" s="252"/>
      <c r="H9" s="86">
        <v>126.95</v>
      </c>
      <c r="N9" s="84">
        <v>328.47</v>
      </c>
    </row>
    <row r="10" spans="1:15" ht="15" customHeight="1" x14ac:dyDescent="0.25">
      <c r="B10" s="87"/>
      <c r="C10" s="90"/>
      <c r="D10" s="89"/>
      <c r="F10" s="85">
        <v>288488</v>
      </c>
      <c r="G10" s="98">
        <v>41749</v>
      </c>
      <c r="H10" s="86">
        <v>68.5</v>
      </c>
      <c r="N10" s="84">
        <v>120.82</v>
      </c>
    </row>
    <row r="11" spans="1:15" ht="15" customHeight="1" x14ac:dyDescent="0.25">
      <c r="A11" s="115"/>
      <c r="B11" s="244" t="s">
        <v>114</v>
      </c>
      <c r="C11" s="244"/>
      <c r="D11" s="244"/>
      <c r="F11" s="102">
        <v>251018</v>
      </c>
      <c r="G11" s="246">
        <v>41749</v>
      </c>
      <c r="H11" s="86">
        <v>7687.13</v>
      </c>
      <c r="N11" s="84">
        <v>166.59</v>
      </c>
    </row>
    <row r="12" spans="1:15" ht="15" customHeight="1" x14ac:dyDescent="0.25">
      <c r="A12" s="115"/>
      <c r="B12" s="242" t="s">
        <v>111</v>
      </c>
      <c r="C12" s="242"/>
      <c r="D12" s="242"/>
      <c r="F12" s="102">
        <v>299636</v>
      </c>
      <c r="G12" s="247"/>
      <c r="H12" s="86">
        <v>74.709999999999994</v>
      </c>
      <c r="N12" s="84">
        <v>68.25</v>
      </c>
    </row>
    <row r="13" spans="1:15" ht="15" customHeight="1" x14ac:dyDescent="0.25">
      <c r="A13" s="115"/>
      <c r="B13" s="85">
        <v>278229</v>
      </c>
      <c r="C13" s="91">
        <v>41690</v>
      </c>
      <c r="D13" s="95">
        <v>6693.26</v>
      </c>
      <c r="F13" s="102">
        <v>299986</v>
      </c>
      <c r="G13" s="247"/>
      <c r="H13" s="86">
        <v>616.49</v>
      </c>
      <c r="N13" s="84">
        <v>68.66</v>
      </c>
    </row>
    <row r="14" spans="1:15" ht="15" customHeight="1" thickBot="1" x14ac:dyDescent="0.3">
      <c r="A14" s="116"/>
      <c r="B14" s="87"/>
      <c r="C14" s="111"/>
      <c r="D14" s="104"/>
      <c r="F14" s="102">
        <v>300008</v>
      </c>
      <c r="G14" s="247"/>
      <c r="H14" s="86">
        <v>111.16</v>
      </c>
      <c r="N14" s="84">
        <v>84.98</v>
      </c>
    </row>
    <row r="15" spans="1:15" ht="15" customHeight="1" x14ac:dyDescent="0.25">
      <c r="B15" s="87"/>
      <c r="C15" s="111"/>
      <c r="D15" s="104"/>
      <c r="F15" s="102">
        <v>300020</v>
      </c>
      <c r="G15" s="247"/>
      <c r="H15" s="86">
        <v>198.44</v>
      </c>
      <c r="N15" s="84">
        <v>67.98</v>
      </c>
    </row>
    <row r="16" spans="1:15" ht="15" customHeight="1" x14ac:dyDescent="0.25">
      <c r="A16" s="115"/>
      <c r="B16" s="244" t="s">
        <v>113</v>
      </c>
      <c r="C16" s="244"/>
      <c r="D16" s="244"/>
      <c r="F16" s="102">
        <v>303374</v>
      </c>
      <c r="G16" s="247"/>
      <c r="H16" s="86">
        <v>67.319999999999993</v>
      </c>
      <c r="N16" s="84">
        <v>64.37</v>
      </c>
    </row>
    <row r="17" spans="1:14" ht="15" customHeight="1" x14ac:dyDescent="0.25">
      <c r="A17" s="115"/>
      <c r="B17" s="242" t="s">
        <v>111</v>
      </c>
      <c r="C17" s="242"/>
      <c r="D17" s="242"/>
      <c r="F17" s="102">
        <v>348069</v>
      </c>
      <c r="G17" s="247"/>
      <c r="H17" s="86">
        <v>72.040000000000006</v>
      </c>
      <c r="N17" s="84">
        <v>53.63</v>
      </c>
    </row>
    <row r="18" spans="1:14" ht="15" customHeight="1" x14ac:dyDescent="0.25">
      <c r="A18" s="115"/>
      <c r="B18" s="85">
        <v>299993</v>
      </c>
      <c r="C18" s="243">
        <v>41718</v>
      </c>
      <c r="D18" s="86">
        <v>73.849999999999994</v>
      </c>
      <c r="F18" s="102">
        <v>348838</v>
      </c>
      <c r="G18" s="247"/>
      <c r="H18" s="86">
        <v>93.26</v>
      </c>
      <c r="N18" s="84">
        <f>SUM(N6:N17)</f>
        <v>1442.9700000000003</v>
      </c>
    </row>
    <row r="19" spans="1:14" ht="15" customHeight="1" x14ac:dyDescent="0.25">
      <c r="A19" s="115"/>
      <c r="B19" s="85">
        <v>265140</v>
      </c>
      <c r="C19" s="243"/>
      <c r="D19" s="86">
        <v>6945.73</v>
      </c>
      <c r="F19" s="102">
        <v>352339</v>
      </c>
      <c r="G19" s="247"/>
      <c r="H19" s="86">
        <v>72.66</v>
      </c>
    </row>
    <row r="20" spans="1:14" ht="15" customHeight="1" x14ac:dyDescent="0.25">
      <c r="A20" s="115"/>
      <c r="B20" s="102" t="s">
        <v>109</v>
      </c>
      <c r="C20" s="243"/>
      <c r="D20" s="86">
        <v>1594.28</v>
      </c>
      <c r="F20" s="102">
        <v>357894</v>
      </c>
      <c r="G20" s="247"/>
      <c r="H20" s="86">
        <v>69.33</v>
      </c>
    </row>
    <row r="21" spans="1:14" ht="15" customHeight="1" x14ac:dyDescent="0.25">
      <c r="A21" s="115"/>
      <c r="B21" s="102">
        <v>299630</v>
      </c>
      <c r="C21" s="91">
        <v>41722</v>
      </c>
      <c r="D21" s="86">
        <v>285.70999999999998</v>
      </c>
      <c r="F21" s="102">
        <v>299982</v>
      </c>
      <c r="G21" s="248"/>
      <c r="H21" s="86">
        <v>53.63</v>
      </c>
    </row>
    <row r="22" spans="1:14" ht="15" customHeight="1" x14ac:dyDescent="0.25">
      <c r="A22" s="115"/>
      <c r="B22" s="241" t="s">
        <v>99</v>
      </c>
      <c r="C22" s="241"/>
      <c r="D22" s="112">
        <f>SUM(D18:D21)</f>
        <v>8899.57</v>
      </c>
      <c r="F22" s="85">
        <v>288480</v>
      </c>
      <c r="G22" s="253">
        <v>41753</v>
      </c>
      <c r="H22" s="86">
        <v>53.63</v>
      </c>
    </row>
    <row r="23" spans="1:14" ht="15" customHeight="1" x14ac:dyDescent="0.25">
      <c r="A23" s="115"/>
      <c r="B23" s="93"/>
      <c r="C23" s="90"/>
      <c r="D23" s="89"/>
      <c r="F23" s="85">
        <v>288141</v>
      </c>
      <c r="G23" s="253"/>
      <c r="H23" s="86">
        <v>307.74</v>
      </c>
    </row>
    <row r="24" spans="1:14" ht="15" customHeight="1" x14ac:dyDescent="0.25">
      <c r="A24" s="115"/>
      <c r="B24" s="93"/>
      <c r="C24" s="90"/>
      <c r="D24" s="89"/>
      <c r="F24" s="85">
        <v>288148</v>
      </c>
      <c r="G24" s="253"/>
      <c r="H24" s="86">
        <v>65.13</v>
      </c>
    </row>
    <row r="25" spans="1:14" ht="15" customHeight="1" x14ac:dyDescent="0.25">
      <c r="A25" s="115"/>
      <c r="B25" s="244" t="s">
        <v>113</v>
      </c>
      <c r="C25" s="244"/>
      <c r="D25" s="244"/>
      <c r="F25" s="85">
        <v>288484</v>
      </c>
      <c r="G25" s="253"/>
      <c r="H25" s="86">
        <v>332.96</v>
      </c>
    </row>
    <row r="26" spans="1:14" ht="15" customHeight="1" x14ac:dyDescent="0.25">
      <c r="A26" s="115"/>
      <c r="B26" s="249" t="s">
        <v>110</v>
      </c>
      <c r="C26" s="249"/>
      <c r="D26" s="249"/>
      <c r="F26" s="85">
        <v>288504</v>
      </c>
      <c r="G26" s="253"/>
      <c r="H26" s="86">
        <v>132.72999999999999</v>
      </c>
    </row>
    <row r="27" spans="1:14" ht="15" customHeight="1" x14ac:dyDescent="0.25">
      <c r="A27" s="115"/>
      <c r="B27" s="99">
        <v>497907464</v>
      </c>
      <c r="C27" s="100">
        <v>41702</v>
      </c>
      <c r="D27" s="101">
        <v>44</v>
      </c>
      <c r="F27" s="85">
        <v>288520</v>
      </c>
      <c r="G27" s="253"/>
      <c r="H27" s="86">
        <v>218.61</v>
      </c>
    </row>
    <row r="28" spans="1:14" ht="15" customHeight="1" x14ac:dyDescent="0.25">
      <c r="A28" s="115"/>
      <c r="B28" s="99">
        <v>497898444</v>
      </c>
      <c r="C28" s="100">
        <v>41702</v>
      </c>
      <c r="D28" s="101">
        <v>408.46</v>
      </c>
      <c r="F28" s="85">
        <v>291867</v>
      </c>
      <c r="G28" s="253"/>
      <c r="H28" s="86">
        <v>69.86</v>
      </c>
    </row>
    <row r="29" spans="1:14" ht="15" customHeight="1" x14ac:dyDescent="0.25">
      <c r="A29" s="115"/>
      <c r="B29" s="241" t="s">
        <v>103</v>
      </c>
      <c r="C29" s="241"/>
      <c r="D29" s="112">
        <f>SUM(D27:D28)</f>
        <v>452.46</v>
      </c>
      <c r="F29" s="85">
        <v>337136</v>
      </c>
      <c r="G29" s="253"/>
      <c r="H29" s="86">
        <v>73.95</v>
      </c>
    </row>
    <row r="30" spans="1:14" ht="15" customHeight="1" x14ac:dyDescent="0.25">
      <c r="A30" s="115"/>
      <c r="B30" s="240" t="s">
        <v>112</v>
      </c>
      <c r="C30" s="240"/>
      <c r="D30" s="107">
        <f>D22+D29</f>
        <v>9352.0299999999988</v>
      </c>
      <c r="F30" s="85">
        <v>337957</v>
      </c>
      <c r="G30" s="253"/>
      <c r="H30" s="86">
        <v>81.48</v>
      </c>
    </row>
    <row r="31" spans="1:14" ht="15" customHeight="1" thickBot="1" x14ac:dyDescent="0.3">
      <c r="A31" s="116"/>
      <c r="B31" s="103"/>
      <c r="C31" s="103"/>
      <c r="D31" s="114"/>
      <c r="F31" s="85">
        <v>341865</v>
      </c>
      <c r="G31" s="253"/>
      <c r="H31" s="86">
        <v>76.2</v>
      </c>
    </row>
    <row r="32" spans="1:14" ht="15" customHeight="1" x14ac:dyDescent="0.25">
      <c r="B32" s="103"/>
      <c r="C32" s="103"/>
      <c r="D32" s="114"/>
      <c r="F32" s="85">
        <v>347526</v>
      </c>
      <c r="G32" s="253"/>
      <c r="H32" s="86">
        <v>67.040000000000006</v>
      </c>
    </row>
    <row r="33" spans="2:8" ht="15" customHeight="1" x14ac:dyDescent="0.25">
      <c r="B33" s="103"/>
      <c r="C33" s="103"/>
      <c r="D33" s="114"/>
      <c r="F33" s="240" t="s">
        <v>99</v>
      </c>
      <c r="G33" s="240"/>
      <c r="H33" s="95">
        <f>SUM(H8:H32)</f>
        <v>10930.480000000001</v>
      </c>
    </row>
    <row r="34" spans="2:8" ht="15" customHeight="1" x14ac:dyDescent="0.25">
      <c r="B34" s="103"/>
      <c r="C34" s="103"/>
      <c r="D34" s="114"/>
      <c r="F34" s="103"/>
      <c r="G34" s="103"/>
      <c r="H34" s="114"/>
    </row>
    <row r="35" spans="2:8" ht="15" customHeight="1" x14ac:dyDescent="0.25">
      <c r="B35" s="103"/>
      <c r="C35" s="103"/>
      <c r="D35" s="114"/>
      <c r="F35" s="103"/>
      <c r="G35" s="103"/>
      <c r="H35" s="114"/>
    </row>
    <row r="36" spans="2:8" ht="15" customHeight="1" x14ac:dyDescent="0.25">
      <c r="B36" s="103"/>
      <c r="C36" s="103"/>
      <c r="D36" s="114"/>
      <c r="F36" s="244" t="s">
        <v>116</v>
      </c>
      <c r="G36" s="244"/>
      <c r="H36" s="244"/>
    </row>
    <row r="37" spans="2:8" ht="15" customHeight="1" x14ac:dyDescent="0.25">
      <c r="B37" s="103"/>
      <c r="C37" s="103"/>
      <c r="D37" s="114"/>
      <c r="F37" s="242" t="s">
        <v>110</v>
      </c>
      <c r="G37" s="242"/>
      <c r="H37" s="242"/>
    </row>
    <row r="38" spans="2:8" ht="15" customHeight="1" x14ac:dyDescent="0.25">
      <c r="B38" s="103"/>
      <c r="C38" s="103"/>
      <c r="D38" s="114"/>
      <c r="F38" s="94">
        <v>503048665</v>
      </c>
      <c r="G38" s="91">
        <v>41733</v>
      </c>
      <c r="H38" s="92">
        <v>44</v>
      </c>
    </row>
    <row r="39" spans="2:8" ht="15" customHeight="1" x14ac:dyDescent="0.25">
      <c r="B39" s="103"/>
      <c r="C39" s="103"/>
      <c r="D39" s="114"/>
      <c r="F39" s="94">
        <v>503065831</v>
      </c>
      <c r="G39" s="91">
        <v>41733</v>
      </c>
      <c r="H39" s="92">
        <v>342.98</v>
      </c>
    </row>
    <row r="40" spans="2:8" ht="15" customHeight="1" x14ac:dyDescent="0.25">
      <c r="B40" s="103"/>
      <c r="C40" s="103"/>
      <c r="D40" s="114"/>
      <c r="F40" s="240" t="s">
        <v>103</v>
      </c>
      <c r="G40" s="240"/>
      <c r="H40" s="113">
        <f>SUM(H38:H39)</f>
        <v>386.98</v>
      </c>
    </row>
    <row r="41" spans="2:8" ht="15" customHeight="1" x14ac:dyDescent="0.25">
      <c r="B41" s="103"/>
      <c r="C41" s="103"/>
      <c r="D41" s="114"/>
      <c r="F41" s="240" t="s">
        <v>100</v>
      </c>
      <c r="G41" s="240"/>
      <c r="H41" s="107">
        <f>H33+H40</f>
        <v>11317.460000000001</v>
      </c>
    </row>
    <row r="42" spans="2:8" ht="15" customHeight="1" x14ac:dyDescent="0.25">
      <c r="B42" s="103"/>
      <c r="C42" s="103"/>
      <c r="D42" s="114"/>
      <c r="F42" s="103"/>
      <c r="G42" s="103"/>
      <c r="H42" s="114"/>
    </row>
    <row r="43" spans="2:8" ht="15" customHeight="1" x14ac:dyDescent="0.25">
      <c r="B43" s="103"/>
      <c r="C43" s="103"/>
      <c r="D43" s="114"/>
    </row>
    <row r="44" spans="2:8" ht="48.75" customHeight="1" x14ac:dyDescent="0.25">
      <c r="B44" s="103"/>
      <c r="C44" s="103"/>
      <c r="D44" s="114"/>
      <c r="F44" s="250" t="s">
        <v>117</v>
      </c>
      <c r="G44" s="250"/>
      <c r="H44" s="118">
        <f>D8+D13+D30+H41</f>
        <v>38771.979999999996</v>
      </c>
    </row>
    <row r="45" spans="2:8" ht="15" customHeight="1" x14ac:dyDescent="0.25">
      <c r="B45" s="103"/>
      <c r="C45" s="103"/>
      <c r="D45" s="114"/>
    </row>
    <row r="46" spans="2:8" ht="15" customHeight="1" x14ac:dyDescent="0.25">
      <c r="B46" s="103"/>
      <c r="C46" s="103"/>
      <c r="D46" s="114"/>
    </row>
    <row r="47" spans="2:8" ht="15" customHeight="1" x14ac:dyDescent="0.25">
      <c r="B47" s="103"/>
      <c r="C47" s="103"/>
      <c r="D47" s="114"/>
    </row>
    <row r="48" spans="2:8" ht="15" customHeight="1" x14ac:dyDescent="0.25">
      <c r="B48" s="103"/>
      <c r="C48" s="103"/>
      <c r="D48" s="114"/>
    </row>
    <row r="49" spans="2:4" ht="15" customHeight="1" x14ac:dyDescent="0.25">
      <c r="B49" s="103"/>
      <c r="C49" s="103"/>
      <c r="D49" s="114"/>
    </row>
    <row r="50" spans="2:4" ht="15" customHeight="1" x14ac:dyDescent="0.25">
      <c r="B50" s="103"/>
      <c r="C50" s="103"/>
      <c r="D50" s="114"/>
    </row>
    <row r="51" spans="2:4" ht="15" customHeight="1" x14ac:dyDescent="0.25">
      <c r="B51" s="103"/>
      <c r="C51" s="103"/>
      <c r="D51" s="114"/>
    </row>
    <row r="52" spans="2:4" ht="15" customHeight="1" x14ac:dyDescent="0.25">
      <c r="B52" s="103"/>
      <c r="C52" s="103"/>
      <c r="D52" s="114"/>
    </row>
    <row r="53" spans="2:4" ht="15" customHeight="1" x14ac:dyDescent="0.25">
      <c r="D53" s="84"/>
    </row>
    <row r="54" spans="2:4" ht="15" customHeight="1" x14ac:dyDescent="0.25">
      <c r="D54" s="84"/>
    </row>
    <row r="55" spans="2:4" ht="15" customHeight="1" x14ac:dyDescent="0.25">
      <c r="D55" s="84"/>
    </row>
    <row r="56" spans="2:4" ht="15" customHeight="1" x14ac:dyDescent="0.25">
      <c r="D56" s="84"/>
    </row>
    <row r="57" spans="2:4" ht="15" customHeight="1" x14ac:dyDescent="0.25">
      <c r="D57" s="84"/>
    </row>
    <row r="58" spans="2:4" ht="15" customHeight="1" x14ac:dyDescent="0.25">
      <c r="D58" s="84"/>
    </row>
    <row r="59" spans="2:4" ht="15" customHeight="1" x14ac:dyDescent="0.25">
      <c r="D59" s="84"/>
    </row>
    <row r="60" spans="2:4" ht="15" customHeight="1" x14ac:dyDescent="0.25">
      <c r="D60" s="84"/>
    </row>
    <row r="61" spans="2:4" ht="15" customHeight="1" x14ac:dyDescent="0.25">
      <c r="D61" s="84"/>
    </row>
    <row r="62" spans="2:4" ht="15" customHeight="1" x14ac:dyDescent="0.25">
      <c r="D62" s="84"/>
    </row>
    <row r="63" spans="2:4" ht="15" customHeight="1" x14ac:dyDescent="0.25">
      <c r="D63" s="84"/>
    </row>
    <row r="64" spans="2:4" ht="15" customHeight="1" x14ac:dyDescent="0.25">
      <c r="D64" s="84"/>
    </row>
    <row r="65" spans="4:4" ht="15" customHeight="1" x14ac:dyDescent="0.25">
      <c r="D65" s="84"/>
    </row>
    <row r="66" spans="4:4" ht="15" customHeight="1" x14ac:dyDescent="0.25">
      <c r="D66" s="84"/>
    </row>
    <row r="67" spans="4:4" ht="15" customHeight="1" x14ac:dyDescent="0.25">
      <c r="D67" s="84"/>
    </row>
    <row r="68" spans="4:4" ht="15" customHeight="1" x14ac:dyDescent="0.25">
      <c r="D68" s="84"/>
    </row>
    <row r="69" spans="4:4" ht="15" customHeight="1" x14ac:dyDescent="0.25">
      <c r="D69" s="84"/>
    </row>
    <row r="70" spans="4:4" ht="15" customHeight="1" x14ac:dyDescent="0.25">
      <c r="D70" s="84"/>
    </row>
    <row r="71" spans="4:4" ht="15" customHeight="1" x14ac:dyDescent="0.25">
      <c r="D71" s="84"/>
    </row>
    <row r="72" spans="4:4" ht="15" customHeight="1" x14ac:dyDescent="0.25">
      <c r="D72" s="84"/>
    </row>
    <row r="73" spans="4:4" ht="15" customHeight="1" x14ac:dyDescent="0.25">
      <c r="D73" s="84"/>
    </row>
    <row r="74" spans="4:4" ht="15" customHeight="1" x14ac:dyDescent="0.25">
      <c r="D74" s="84"/>
    </row>
    <row r="75" spans="4:4" ht="15" customHeight="1" x14ac:dyDescent="0.25">
      <c r="D75" s="84"/>
    </row>
    <row r="76" spans="4:4" ht="15" customHeight="1" x14ac:dyDescent="0.25">
      <c r="D76" s="84"/>
    </row>
    <row r="77" spans="4:4" ht="15" customHeight="1" x14ac:dyDescent="0.25">
      <c r="D77" s="84"/>
    </row>
    <row r="78" spans="4:4" ht="15" customHeight="1" x14ac:dyDescent="0.25">
      <c r="D78" s="84"/>
    </row>
    <row r="79" spans="4:4" ht="15" customHeight="1" x14ac:dyDescent="0.25">
      <c r="D79" s="84"/>
    </row>
    <row r="80" spans="4:4" ht="15" customHeight="1" x14ac:dyDescent="0.25">
      <c r="D80" s="84"/>
    </row>
    <row r="81" spans="2:5" ht="15" customHeight="1" x14ac:dyDescent="0.25">
      <c r="D81" s="84"/>
    </row>
    <row r="82" spans="2:5" ht="15" customHeight="1" x14ac:dyDescent="0.25">
      <c r="D82" s="84"/>
    </row>
    <row r="83" spans="2:5" ht="15" customHeight="1" x14ac:dyDescent="0.25">
      <c r="D83" s="84"/>
    </row>
    <row r="84" spans="2:5" ht="15" customHeight="1" x14ac:dyDescent="0.25">
      <c r="D84" s="84"/>
    </row>
    <row r="85" spans="2:5" ht="15" customHeight="1" x14ac:dyDescent="0.25">
      <c r="D85" s="84"/>
    </row>
    <row r="86" spans="2:5" ht="15" customHeight="1" x14ac:dyDescent="0.25">
      <c r="D86" s="84"/>
    </row>
    <row r="87" spans="2:5" ht="15" customHeight="1" x14ac:dyDescent="0.25">
      <c r="D87" s="84"/>
    </row>
    <row r="88" spans="2:5" ht="15" customHeight="1" x14ac:dyDescent="0.25">
      <c r="D88" s="84"/>
    </row>
    <row r="89" spans="2:5" ht="15" customHeight="1" x14ac:dyDescent="0.25">
      <c r="D89" s="84"/>
    </row>
    <row r="90" spans="2:5" ht="15" customHeight="1" x14ac:dyDescent="0.25">
      <c r="D90" s="84"/>
    </row>
    <row r="91" spans="2:5" ht="58.5" customHeight="1" x14ac:dyDescent="0.25">
      <c r="D91" s="84"/>
      <c r="E91" s="87"/>
    </row>
    <row r="92" spans="2:5" ht="15" customHeight="1" x14ac:dyDescent="0.25">
      <c r="B92" s="117"/>
      <c r="C92" s="117"/>
      <c r="D92" s="117"/>
      <c r="E92" s="87"/>
    </row>
    <row r="93" spans="2:5" ht="15" customHeight="1" x14ac:dyDescent="0.25">
      <c r="B93" s="87"/>
      <c r="C93" s="87"/>
      <c r="D93" s="87"/>
      <c r="E93" s="87"/>
    </row>
    <row r="94" spans="2:5" ht="15" customHeight="1" x14ac:dyDescent="0.25">
      <c r="D94" s="84"/>
    </row>
    <row r="95" spans="2:5" ht="15" customHeight="1" x14ac:dyDescent="0.25">
      <c r="D95" s="84"/>
    </row>
    <row r="96" spans="2:5" ht="15" customHeight="1" x14ac:dyDescent="0.25">
      <c r="D96" s="84"/>
    </row>
    <row r="97" spans="2:4" ht="15" customHeight="1" x14ac:dyDescent="0.25">
      <c r="D97" s="84"/>
    </row>
    <row r="98" spans="2:4" ht="15" customHeight="1" x14ac:dyDescent="0.25">
      <c r="D98" s="84"/>
    </row>
    <row r="99" spans="2:4" ht="15" customHeight="1" x14ac:dyDescent="0.25">
      <c r="D99" s="84"/>
    </row>
    <row r="100" spans="2:4" ht="15" customHeight="1" x14ac:dyDescent="0.25">
      <c r="D100" s="84"/>
    </row>
    <row r="101" spans="2:4" ht="15" customHeight="1" x14ac:dyDescent="0.25">
      <c r="D101" s="84"/>
    </row>
    <row r="102" spans="2:4" ht="15" customHeight="1" x14ac:dyDescent="0.25">
      <c r="D102" s="84"/>
    </row>
    <row r="103" spans="2:4" ht="15" customHeight="1" x14ac:dyDescent="0.25">
      <c r="B103" s="93"/>
      <c r="C103" s="90"/>
      <c r="D103" s="89"/>
    </row>
    <row r="104" spans="2:4" ht="15" customHeight="1" x14ac:dyDescent="0.25">
      <c r="B104" s="93"/>
      <c r="C104" s="90"/>
      <c r="D104" s="89"/>
    </row>
    <row r="105" spans="2:4" ht="15" customHeight="1" x14ac:dyDescent="0.25">
      <c r="B105" s="93"/>
      <c r="C105" s="90"/>
      <c r="D105" s="89"/>
    </row>
    <row r="106" spans="2:4" ht="15" customHeight="1" x14ac:dyDescent="0.25">
      <c r="B106" s="93"/>
      <c r="C106" s="90"/>
      <c r="D106" s="89"/>
    </row>
    <row r="107" spans="2:4" ht="15" customHeight="1" x14ac:dyDescent="0.25">
      <c r="D107" s="84"/>
    </row>
    <row r="108" spans="2:4" ht="15" customHeight="1" x14ac:dyDescent="0.25">
      <c r="D108" s="84"/>
    </row>
    <row r="109" spans="2:4" ht="15" customHeight="1" x14ac:dyDescent="0.25">
      <c r="D109" s="84"/>
    </row>
    <row r="110" spans="2:4" ht="15" customHeight="1" x14ac:dyDescent="0.25">
      <c r="B110" s="87"/>
      <c r="C110" s="88"/>
      <c r="D110" s="89"/>
    </row>
    <row r="111" spans="2:4" ht="15" customHeight="1" x14ac:dyDescent="0.25">
      <c r="B111" s="87"/>
      <c r="C111" s="88"/>
      <c r="D111" s="89"/>
    </row>
    <row r="112" spans="2:4" ht="15" customHeight="1" x14ac:dyDescent="0.25">
      <c r="B112" s="87"/>
      <c r="C112" s="88"/>
      <c r="D112" s="89"/>
    </row>
    <row r="113" spans="2:4" ht="15" customHeight="1" x14ac:dyDescent="0.25">
      <c r="B113" s="87">
        <v>285624</v>
      </c>
      <c r="C113" s="90">
        <v>41779</v>
      </c>
      <c r="D113" s="89">
        <v>61.06</v>
      </c>
    </row>
    <row r="114" spans="2:4" ht="15" customHeight="1" x14ac:dyDescent="0.25">
      <c r="B114" s="87"/>
      <c r="C114" s="88"/>
      <c r="D114" s="89"/>
    </row>
    <row r="115" spans="2:4" x14ac:dyDescent="0.25">
      <c r="B115" s="84">
        <v>285611</v>
      </c>
      <c r="C115" s="96">
        <v>41783</v>
      </c>
      <c r="D115" s="97">
        <v>53.64</v>
      </c>
    </row>
    <row r="116" spans="2:4" x14ac:dyDescent="0.25">
      <c r="B116" s="84">
        <v>285233</v>
      </c>
      <c r="C116" s="96">
        <v>41783</v>
      </c>
      <c r="D116" s="97">
        <v>308.92</v>
      </c>
    </row>
    <row r="117" spans="2:4" x14ac:dyDescent="0.25">
      <c r="B117" s="84">
        <v>285240</v>
      </c>
      <c r="C117" s="96">
        <v>41783</v>
      </c>
      <c r="D117" s="97">
        <v>63.36</v>
      </c>
    </row>
    <row r="118" spans="2:4" x14ac:dyDescent="0.25">
      <c r="B118" s="84">
        <v>285614</v>
      </c>
      <c r="C118" s="96">
        <v>41783</v>
      </c>
      <c r="D118" s="97">
        <v>332.93</v>
      </c>
    </row>
    <row r="119" spans="2:4" x14ac:dyDescent="0.25">
      <c r="B119" s="84">
        <v>285640</v>
      </c>
      <c r="C119" s="96">
        <v>41783</v>
      </c>
      <c r="D119" s="97">
        <v>182.39</v>
      </c>
    </row>
    <row r="120" spans="2:4" x14ac:dyDescent="0.25">
      <c r="B120" s="84">
        <v>285657</v>
      </c>
      <c r="C120" s="96">
        <v>41783</v>
      </c>
      <c r="D120" s="97">
        <v>196.54</v>
      </c>
    </row>
    <row r="121" spans="2:4" x14ac:dyDescent="0.25">
      <c r="B121" s="84">
        <v>289147</v>
      </c>
      <c r="C121" s="96">
        <v>41783</v>
      </c>
      <c r="D121" s="97">
        <v>78.86</v>
      </c>
    </row>
    <row r="122" spans="2:4" x14ac:dyDescent="0.25">
      <c r="B122" s="84">
        <v>336963</v>
      </c>
      <c r="C122" s="96">
        <v>41783</v>
      </c>
      <c r="D122" s="97">
        <v>74.930000000000007</v>
      </c>
    </row>
    <row r="123" spans="2:4" x14ac:dyDescent="0.25">
      <c r="B123" s="84">
        <v>337828</v>
      </c>
      <c r="C123" s="96">
        <v>41783</v>
      </c>
      <c r="D123" s="97">
        <v>94.1</v>
      </c>
    </row>
    <row r="124" spans="2:4" x14ac:dyDescent="0.25">
      <c r="B124" s="84">
        <v>341457</v>
      </c>
      <c r="C124" s="96">
        <v>41783</v>
      </c>
      <c r="D124" s="97">
        <v>74.31</v>
      </c>
    </row>
    <row r="125" spans="2:4" x14ac:dyDescent="0.25">
      <c r="B125" s="84">
        <v>347655</v>
      </c>
      <c r="C125" s="96">
        <v>41783</v>
      </c>
      <c r="D125" s="97">
        <v>68.59</v>
      </c>
    </row>
  </sheetData>
  <mergeCells count="24">
    <mergeCell ref="F40:G40"/>
    <mergeCell ref="F41:G41"/>
    <mergeCell ref="F44:G44"/>
    <mergeCell ref="F6:H6"/>
    <mergeCell ref="G8:G9"/>
    <mergeCell ref="G22:G32"/>
    <mergeCell ref="F36:H36"/>
    <mergeCell ref="F37:H37"/>
    <mergeCell ref="F33:G33"/>
    <mergeCell ref="B1:H2"/>
    <mergeCell ref="F7:H7"/>
    <mergeCell ref="G11:G21"/>
    <mergeCell ref="B26:D26"/>
    <mergeCell ref="B29:C29"/>
    <mergeCell ref="B7:D7"/>
    <mergeCell ref="B12:D12"/>
    <mergeCell ref="B30:C30"/>
    <mergeCell ref="B22:C22"/>
    <mergeCell ref="B17:D17"/>
    <mergeCell ref="C18:C20"/>
    <mergeCell ref="B6:D6"/>
    <mergeCell ref="B11:D11"/>
    <mergeCell ref="B16:D16"/>
    <mergeCell ref="B25:D25"/>
  </mergeCells>
  <printOptions horizontalCentered="1"/>
  <pageMargins left="0.11811023622047245" right="0.11811023622047245" top="0.39370078740157483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89"/>
  <sheetViews>
    <sheetView topLeftCell="A65" workbookViewId="0">
      <selection activeCell="J90" sqref="J90"/>
    </sheetView>
  </sheetViews>
  <sheetFormatPr defaultRowHeight="12.75" x14ac:dyDescent="0.25"/>
  <cols>
    <col min="1" max="2" width="12.7109375" style="125" customWidth="1"/>
    <col min="3" max="6" width="14.7109375" style="125" customWidth="1"/>
    <col min="7" max="8" width="9.140625" style="125"/>
    <col min="9" max="10" width="12.7109375" style="125" customWidth="1"/>
    <col min="11" max="14" width="14.7109375" style="125" customWidth="1"/>
    <col min="15" max="16384" width="9.140625" style="125"/>
  </cols>
  <sheetData>
    <row r="2" spans="1:6" ht="30" customHeight="1" x14ac:dyDescent="0.25">
      <c r="A2" s="83" t="s">
        <v>130</v>
      </c>
      <c r="B2" s="83" t="s">
        <v>131</v>
      </c>
      <c r="C2" s="83" t="s">
        <v>32</v>
      </c>
      <c r="D2" s="83" t="s">
        <v>132</v>
      </c>
      <c r="E2" s="124" t="s">
        <v>135</v>
      </c>
      <c r="F2" s="124" t="s">
        <v>136</v>
      </c>
    </row>
    <row r="3" spans="1:6" ht="18" x14ac:dyDescent="0.25">
      <c r="A3" s="126">
        <v>2008877</v>
      </c>
      <c r="B3" s="127">
        <v>41609</v>
      </c>
      <c r="C3" s="138" t="s">
        <v>144</v>
      </c>
      <c r="D3" s="123">
        <v>11409.23</v>
      </c>
      <c r="E3" s="128" t="s">
        <v>145</v>
      </c>
      <c r="F3" s="129" t="s">
        <v>146</v>
      </c>
    </row>
    <row r="4" spans="1:6" ht="12.95" customHeight="1" x14ac:dyDescent="0.25">
      <c r="A4" s="133"/>
      <c r="B4" s="134"/>
      <c r="C4" s="133"/>
      <c r="D4" s="135"/>
      <c r="E4" s="136"/>
      <c r="F4" s="137"/>
    </row>
    <row r="5" spans="1:6" ht="30" customHeight="1" x14ac:dyDescent="0.25">
      <c r="A5" s="83" t="s">
        <v>130</v>
      </c>
      <c r="B5" s="83" t="s">
        <v>131</v>
      </c>
      <c r="C5" s="83" t="s">
        <v>32</v>
      </c>
      <c r="D5" s="83" t="s">
        <v>132</v>
      </c>
      <c r="E5" s="124" t="s">
        <v>135</v>
      </c>
      <c r="F5" s="124" t="s">
        <v>136</v>
      </c>
    </row>
    <row r="6" spans="1:6" x14ac:dyDescent="0.25">
      <c r="A6" s="126" t="s">
        <v>118</v>
      </c>
      <c r="B6" s="260">
        <v>41640</v>
      </c>
      <c r="C6" s="138" t="s">
        <v>133</v>
      </c>
      <c r="D6" s="120">
        <v>78.38</v>
      </c>
      <c r="E6" s="254" t="s">
        <v>137</v>
      </c>
      <c r="F6" s="257" t="s">
        <v>138</v>
      </c>
    </row>
    <row r="7" spans="1:6" x14ac:dyDescent="0.25">
      <c r="A7" s="126" t="s">
        <v>119</v>
      </c>
      <c r="B7" s="261"/>
      <c r="C7" s="273" t="s">
        <v>134</v>
      </c>
      <c r="D7" s="120">
        <v>279.70999999999998</v>
      </c>
      <c r="E7" s="255"/>
      <c r="F7" s="258"/>
    </row>
    <row r="8" spans="1:6" x14ac:dyDescent="0.25">
      <c r="A8" s="126" t="s">
        <v>120</v>
      </c>
      <c r="B8" s="261"/>
      <c r="C8" s="274"/>
      <c r="D8" s="120">
        <v>61.13</v>
      </c>
      <c r="E8" s="255"/>
      <c r="F8" s="258"/>
    </row>
    <row r="9" spans="1:6" x14ac:dyDescent="0.25">
      <c r="A9" s="126" t="s">
        <v>121</v>
      </c>
      <c r="B9" s="261"/>
      <c r="C9" s="274"/>
      <c r="D9" s="120">
        <v>328.47</v>
      </c>
      <c r="E9" s="255"/>
      <c r="F9" s="258"/>
    </row>
    <row r="10" spans="1:6" x14ac:dyDescent="0.25">
      <c r="A10" s="126" t="s">
        <v>122</v>
      </c>
      <c r="B10" s="261"/>
      <c r="C10" s="274"/>
      <c r="D10" s="120">
        <v>120.82</v>
      </c>
      <c r="E10" s="255"/>
      <c r="F10" s="258"/>
    </row>
    <row r="11" spans="1:6" x14ac:dyDescent="0.25">
      <c r="A11" s="126" t="s">
        <v>128</v>
      </c>
      <c r="B11" s="261"/>
      <c r="C11" s="274"/>
      <c r="D11" s="120">
        <v>166.59</v>
      </c>
      <c r="E11" s="255"/>
      <c r="F11" s="258"/>
    </row>
    <row r="12" spans="1:6" x14ac:dyDescent="0.25">
      <c r="A12" s="126" t="s">
        <v>129</v>
      </c>
      <c r="B12" s="261"/>
      <c r="C12" s="274"/>
      <c r="D12" s="120">
        <v>68.25</v>
      </c>
      <c r="E12" s="255"/>
      <c r="F12" s="258"/>
    </row>
    <row r="13" spans="1:6" x14ac:dyDescent="0.25">
      <c r="A13" s="126" t="s">
        <v>123</v>
      </c>
      <c r="B13" s="261"/>
      <c r="C13" s="274"/>
      <c r="D13" s="120">
        <v>68.66</v>
      </c>
      <c r="E13" s="255"/>
      <c r="F13" s="258"/>
    </row>
    <row r="14" spans="1:6" x14ac:dyDescent="0.25">
      <c r="A14" s="126" t="s">
        <v>124</v>
      </c>
      <c r="B14" s="261"/>
      <c r="C14" s="274"/>
      <c r="D14" s="120">
        <v>84.98</v>
      </c>
      <c r="E14" s="255"/>
      <c r="F14" s="258"/>
    </row>
    <row r="15" spans="1:6" x14ac:dyDescent="0.25">
      <c r="A15" s="126" t="s">
        <v>125</v>
      </c>
      <c r="B15" s="261"/>
      <c r="C15" s="274"/>
      <c r="D15" s="120">
        <v>67.98</v>
      </c>
      <c r="E15" s="255"/>
      <c r="F15" s="258"/>
    </row>
    <row r="16" spans="1:6" x14ac:dyDescent="0.25">
      <c r="A16" s="126" t="s">
        <v>126</v>
      </c>
      <c r="B16" s="261"/>
      <c r="C16" s="274"/>
      <c r="D16" s="120">
        <v>64.37</v>
      </c>
      <c r="E16" s="255"/>
      <c r="F16" s="258"/>
    </row>
    <row r="17" spans="1:6" x14ac:dyDescent="0.25">
      <c r="A17" s="126" t="s">
        <v>127</v>
      </c>
      <c r="B17" s="262"/>
      <c r="C17" s="275"/>
      <c r="D17" s="120">
        <v>53.63</v>
      </c>
      <c r="E17" s="255"/>
      <c r="F17" s="258"/>
    </row>
    <row r="18" spans="1:6" ht="18.95" customHeight="1" x14ac:dyDescent="0.25">
      <c r="A18" s="276" t="s">
        <v>99</v>
      </c>
      <c r="B18" s="277"/>
      <c r="C18" s="278"/>
      <c r="D18" s="123">
        <f>SUM(D6:D17)</f>
        <v>1442.9700000000003</v>
      </c>
      <c r="E18" s="256"/>
      <c r="F18" s="259"/>
    </row>
    <row r="19" spans="1:6" x14ac:dyDescent="0.25">
      <c r="A19" s="132"/>
      <c r="B19" s="132"/>
      <c r="C19" s="132"/>
      <c r="D19" s="132"/>
      <c r="E19" s="132"/>
      <c r="F19" s="132"/>
    </row>
    <row r="20" spans="1:6" ht="30" customHeight="1" x14ac:dyDescent="0.25">
      <c r="A20" s="83" t="s">
        <v>130</v>
      </c>
      <c r="B20" s="83" t="s">
        <v>131</v>
      </c>
      <c r="C20" s="83" t="s">
        <v>32</v>
      </c>
      <c r="D20" s="83" t="s">
        <v>132</v>
      </c>
      <c r="E20" s="124" t="s">
        <v>135</v>
      </c>
      <c r="F20" s="124" t="s">
        <v>136</v>
      </c>
    </row>
    <row r="21" spans="1:6" ht="18.95" customHeight="1" x14ac:dyDescent="0.25">
      <c r="A21" s="126">
        <v>494491</v>
      </c>
      <c r="B21" s="127">
        <v>41640</v>
      </c>
      <c r="C21" s="138" t="s">
        <v>139</v>
      </c>
      <c r="D21" s="123">
        <v>1594.28</v>
      </c>
      <c r="E21" s="128" t="s">
        <v>140</v>
      </c>
      <c r="F21" s="129" t="s">
        <v>141</v>
      </c>
    </row>
    <row r="22" spans="1:6" s="130" customFormat="1" ht="12.75" customHeight="1" x14ac:dyDescent="0.25">
      <c r="A22" s="133"/>
      <c r="B22" s="134"/>
      <c r="C22" s="133"/>
      <c r="D22" s="135"/>
      <c r="E22" s="136"/>
      <c r="F22" s="137"/>
    </row>
    <row r="23" spans="1:6" s="130" customFormat="1" ht="30" customHeight="1" x14ac:dyDescent="0.25">
      <c r="A23" s="83" t="s">
        <v>130</v>
      </c>
      <c r="B23" s="83" t="s">
        <v>131</v>
      </c>
      <c r="C23" s="83" t="s">
        <v>32</v>
      </c>
      <c r="D23" s="83" t="s">
        <v>132</v>
      </c>
      <c r="E23" s="124" t="s">
        <v>135</v>
      </c>
      <c r="F23" s="124" t="s">
        <v>136</v>
      </c>
    </row>
    <row r="24" spans="1:6" s="130" customFormat="1" ht="18.95" customHeight="1" x14ac:dyDescent="0.25">
      <c r="A24" s="126">
        <v>494752</v>
      </c>
      <c r="B24" s="127">
        <v>41671</v>
      </c>
      <c r="C24" s="138" t="s">
        <v>142</v>
      </c>
      <c r="D24" s="123">
        <v>1594.28</v>
      </c>
      <c r="E24" s="131">
        <v>41733</v>
      </c>
      <c r="F24" s="129" t="s">
        <v>143</v>
      </c>
    </row>
    <row r="25" spans="1:6" s="130" customFormat="1" ht="12.75" customHeight="1" x14ac:dyDescent="0.25">
      <c r="A25" s="133"/>
      <c r="B25" s="133"/>
      <c r="C25" s="133"/>
      <c r="D25" s="135"/>
      <c r="E25" s="136"/>
      <c r="F25" s="137"/>
    </row>
    <row r="26" spans="1:6" s="130" customFormat="1" ht="30" customHeight="1" x14ac:dyDescent="0.25">
      <c r="A26" s="83" t="s">
        <v>130</v>
      </c>
      <c r="B26" s="83" t="s">
        <v>131</v>
      </c>
      <c r="C26" s="83" t="s">
        <v>32</v>
      </c>
      <c r="D26" s="83" t="s">
        <v>132</v>
      </c>
      <c r="E26" s="124" t="s">
        <v>135</v>
      </c>
      <c r="F26" s="124" t="s">
        <v>136</v>
      </c>
    </row>
    <row r="27" spans="1:6" s="130" customFormat="1" ht="12.75" customHeight="1" x14ac:dyDescent="0.25">
      <c r="A27" s="83" t="s">
        <v>130</v>
      </c>
      <c r="B27" s="83" t="s">
        <v>131</v>
      </c>
      <c r="C27" s="83" t="s">
        <v>32</v>
      </c>
      <c r="D27" s="83" t="s">
        <v>132</v>
      </c>
      <c r="E27" s="124" t="s">
        <v>135</v>
      </c>
      <c r="F27" s="124" t="s">
        <v>136</v>
      </c>
    </row>
    <row r="28" spans="1:6" s="130" customFormat="1" ht="12.75" customHeight="1" x14ac:dyDescent="0.25">
      <c r="A28" s="126" t="s">
        <v>118</v>
      </c>
      <c r="B28" s="260">
        <v>41671</v>
      </c>
      <c r="C28" s="138" t="s">
        <v>147</v>
      </c>
      <c r="D28" s="120">
        <v>73.849999999999994</v>
      </c>
      <c r="E28" s="269" t="s">
        <v>151</v>
      </c>
      <c r="F28" s="272" t="s">
        <v>152</v>
      </c>
    </row>
    <row r="29" spans="1:6" s="130" customFormat="1" ht="12.75" customHeight="1" x14ac:dyDescent="0.25">
      <c r="A29" s="126" t="s">
        <v>119</v>
      </c>
      <c r="B29" s="261"/>
      <c r="C29" s="264" t="s">
        <v>148</v>
      </c>
      <c r="D29" s="120">
        <v>285.70999999999998</v>
      </c>
      <c r="E29" s="270"/>
      <c r="F29" s="270"/>
    </row>
    <row r="30" spans="1:6" s="130" customFormat="1" ht="12.75" customHeight="1" x14ac:dyDescent="0.25">
      <c r="A30" s="126" t="s">
        <v>120</v>
      </c>
      <c r="B30" s="261"/>
      <c r="C30" s="282"/>
      <c r="D30" s="120">
        <v>74.709999999999994</v>
      </c>
      <c r="E30" s="270"/>
      <c r="F30" s="270"/>
    </row>
    <row r="31" spans="1:6" s="130" customFormat="1" ht="12.75" customHeight="1" x14ac:dyDescent="0.25">
      <c r="A31" s="126" t="s">
        <v>121</v>
      </c>
      <c r="B31" s="261"/>
      <c r="C31" s="282"/>
      <c r="D31" s="120">
        <v>332.92</v>
      </c>
      <c r="E31" s="270"/>
      <c r="F31" s="270"/>
    </row>
    <row r="32" spans="1:6" s="130" customFormat="1" ht="12.75" customHeight="1" x14ac:dyDescent="0.25">
      <c r="A32" s="126" t="s">
        <v>122</v>
      </c>
      <c r="B32" s="261"/>
      <c r="C32" s="282"/>
      <c r="D32" s="120">
        <v>111.16</v>
      </c>
      <c r="E32" s="270"/>
      <c r="F32" s="270"/>
    </row>
    <row r="33" spans="1:6" s="130" customFormat="1" ht="12.75" customHeight="1" x14ac:dyDescent="0.25">
      <c r="A33" s="126" t="s">
        <v>128</v>
      </c>
      <c r="B33" s="261"/>
      <c r="C33" s="282"/>
      <c r="D33" s="120">
        <v>198.44</v>
      </c>
      <c r="E33" s="270"/>
      <c r="F33" s="270"/>
    </row>
    <row r="34" spans="1:6" s="130" customFormat="1" ht="12.75" customHeight="1" x14ac:dyDescent="0.25">
      <c r="A34" s="126" t="s">
        <v>129</v>
      </c>
      <c r="B34" s="261"/>
      <c r="C34" s="282"/>
      <c r="D34" s="120">
        <v>67.319999999999993</v>
      </c>
      <c r="E34" s="270"/>
      <c r="F34" s="270"/>
    </row>
    <row r="35" spans="1:6" s="130" customFormat="1" ht="15.75" customHeight="1" x14ac:dyDescent="0.25">
      <c r="A35" s="126" t="s">
        <v>123</v>
      </c>
      <c r="B35" s="261"/>
      <c r="C35" s="282"/>
      <c r="D35" s="120">
        <v>72.040000000000006</v>
      </c>
      <c r="E35" s="270"/>
      <c r="F35" s="270"/>
    </row>
    <row r="36" spans="1:6" s="130" customFormat="1" ht="12.75" customHeight="1" x14ac:dyDescent="0.25">
      <c r="A36" s="126" t="s">
        <v>124</v>
      </c>
      <c r="B36" s="261"/>
      <c r="C36" s="282"/>
      <c r="D36" s="120">
        <v>93.26</v>
      </c>
      <c r="E36" s="270"/>
      <c r="F36" s="270"/>
    </row>
    <row r="37" spans="1:6" s="130" customFormat="1" ht="12.75" customHeight="1" x14ac:dyDescent="0.25">
      <c r="A37" s="126" t="s">
        <v>125</v>
      </c>
      <c r="B37" s="261"/>
      <c r="C37" s="282"/>
      <c r="D37" s="120">
        <v>72.66</v>
      </c>
      <c r="E37" s="270"/>
      <c r="F37" s="270"/>
    </row>
    <row r="38" spans="1:6" s="130" customFormat="1" ht="12.75" customHeight="1" x14ac:dyDescent="0.25">
      <c r="A38" s="126" t="s">
        <v>127</v>
      </c>
      <c r="B38" s="262"/>
      <c r="C38" s="282"/>
      <c r="D38" s="120">
        <v>69.33</v>
      </c>
      <c r="E38" s="270"/>
      <c r="F38" s="270"/>
    </row>
    <row r="39" spans="1:6" ht="12.75" customHeight="1" x14ac:dyDescent="0.25">
      <c r="A39" s="140" t="s">
        <v>126</v>
      </c>
      <c r="B39" s="139">
        <v>36923</v>
      </c>
      <c r="C39" s="282"/>
      <c r="D39" s="121">
        <v>53.63</v>
      </c>
      <c r="E39" s="270"/>
      <c r="F39" s="270"/>
    </row>
    <row r="40" spans="1:6" ht="14.85" customHeight="1" x14ac:dyDescent="0.25">
      <c r="A40" s="283" t="s">
        <v>99</v>
      </c>
      <c r="B40" s="284"/>
      <c r="C40" s="285"/>
      <c r="D40" s="141">
        <f>SUM(D28:D39)</f>
        <v>1505.03</v>
      </c>
      <c r="E40" s="270"/>
      <c r="F40" s="270"/>
    </row>
    <row r="41" spans="1:6" ht="30" customHeight="1" x14ac:dyDescent="0.25">
      <c r="A41" s="83" t="s">
        <v>130</v>
      </c>
      <c r="B41" s="83" t="s">
        <v>131</v>
      </c>
      <c r="C41" s="83" t="s">
        <v>32</v>
      </c>
      <c r="D41" s="83" t="s">
        <v>132</v>
      </c>
      <c r="E41" s="270"/>
      <c r="F41" s="270"/>
    </row>
    <row r="42" spans="1:6" ht="12.75" customHeight="1" x14ac:dyDescent="0.25">
      <c r="A42" s="126" t="s">
        <v>119</v>
      </c>
      <c r="B42" s="261">
        <v>41699</v>
      </c>
      <c r="C42" s="263" t="s">
        <v>149</v>
      </c>
      <c r="D42" s="143">
        <v>307.74</v>
      </c>
      <c r="E42" s="270"/>
      <c r="F42" s="270"/>
    </row>
    <row r="43" spans="1:6" ht="12.75" customHeight="1" x14ac:dyDescent="0.25">
      <c r="A43" s="126" t="s">
        <v>120</v>
      </c>
      <c r="B43" s="261"/>
      <c r="C43" s="264"/>
      <c r="D43" s="143">
        <v>65.13</v>
      </c>
      <c r="E43" s="270"/>
      <c r="F43" s="270"/>
    </row>
    <row r="44" spans="1:6" ht="12.75" customHeight="1" x14ac:dyDescent="0.25">
      <c r="A44" s="126" t="s">
        <v>121</v>
      </c>
      <c r="B44" s="261"/>
      <c r="C44" s="264"/>
      <c r="D44" s="143">
        <v>332.96</v>
      </c>
      <c r="E44" s="270"/>
      <c r="F44" s="270"/>
    </row>
    <row r="45" spans="1:6" ht="12.75" customHeight="1" x14ac:dyDescent="0.25">
      <c r="A45" s="126" t="s">
        <v>122</v>
      </c>
      <c r="B45" s="261"/>
      <c r="C45" s="264"/>
      <c r="D45" s="143">
        <v>132.72999999999999</v>
      </c>
      <c r="E45" s="270"/>
      <c r="F45" s="270"/>
    </row>
    <row r="46" spans="1:6" ht="12.75" customHeight="1" x14ac:dyDescent="0.25">
      <c r="A46" s="126" t="s">
        <v>128</v>
      </c>
      <c r="B46" s="261"/>
      <c r="C46" s="264"/>
      <c r="D46" s="143">
        <v>218.61</v>
      </c>
      <c r="E46" s="270"/>
      <c r="F46" s="270"/>
    </row>
    <row r="47" spans="1:6" ht="12.75" customHeight="1" x14ac:dyDescent="0.25">
      <c r="A47" s="126" t="s">
        <v>129</v>
      </c>
      <c r="B47" s="261"/>
      <c r="C47" s="264"/>
      <c r="D47" s="143">
        <v>69.86</v>
      </c>
      <c r="E47" s="270"/>
      <c r="F47" s="270"/>
    </row>
    <row r="48" spans="1:6" ht="12.75" customHeight="1" x14ac:dyDescent="0.25">
      <c r="A48" s="126" t="s">
        <v>123</v>
      </c>
      <c r="B48" s="261"/>
      <c r="C48" s="264"/>
      <c r="D48" s="143">
        <v>73.95</v>
      </c>
      <c r="E48" s="270"/>
      <c r="F48" s="270"/>
    </row>
    <row r="49" spans="1:10" ht="12.75" customHeight="1" x14ac:dyDescent="0.25">
      <c r="A49" s="126" t="s">
        <v>124</v>
      </c>
      <c r="B49" s="261"/>
      <c r="C49" s="264"/>
      <c r="D49" s="143">
        <v>91.48</v>
      </c>
      <c r="E49" s="270"/>
      <c r="F49" s="270"/>
    </row>
    <row r="50" spans="1:10" ht="12.75" customHeight="1" x14ac:dyDescent="0.25">
      <c r="A50" s="126" t="s">
        <v>125</v>
      </c>
      <c r="B50" s="261"/>
      <c r="C50" s="264"/>
      <c r="D50" s="143">
        <v>76.2</v>
      </c>
      <c r="E50" s="270"/>
      <c r="F50" s="270"/>
    </row>
    <row r="51" spans="1:10" ht="12.75" customHeight="1" x14ac:dyDescent="0.25">
      <c r="A51" s="126" t="s">
        <v>127</v>
      </c>
      <c r="B51" s="262"/>
      <c r="C51" s="264"/>
      <c r="D51" s="143">
        <v>53.63</v>
      </c>
      <c r="E51" s="270"/>
      <c r="F51" s="270"/>
    </row>
    <row r="52" spans="1:10" ht="12.75" customHeight="1" x14ac:dyDescent="0.25">
      <c r="A52" s="140" t="s">
        <v>126</v>
      </c>
      <c r="B52" s="139">
        <v>36923</v>
      </c>
      <c r="C52" s="265"/>
      <c r="D52" s="143">
        <v>67.040000000000006</v>
      </c>
      <c r="E52" s="271"/>
      <c r="F52" s="271"/>
      <c r="J52" s="122"/>
    </row>
    <row r="53" spans="1:10" ht="14.85" customHeight="1" x14ac:dyDescent="0.2">
      <c r="A53" s="279" t="s">
        <v>99</v>
      </c>
      <c r="B53" s="280"/>
      <c r="C53" s="281"/>
      <c r="D53" s="141">
        <f>SUM(D42:D52)</f>
        <v>1489.3300000000002</v>
      </c>
      <c r="E53" s="142"/>
      <c r="F53" s="142"/>
      <c r="J53" s="122"/>
    </row>
    <row r="54" spans="1:10" ht="15.75" x14ac:dyDescent="0.25">
      <c r="A54" s="266" t="s">
        <v>150</v>
      </c>
      <c r="B54" s="267"/>
      <c r="C54" s="268"/>
      <c r="D54" s="144">
        <f>D40+D53</f>
        <v>2994.36</v>
      </c>
      <c r="J54" s="122"/>
    </row>
    <row r="55" spans="1:10" x14ac:dyDescent="0.25">
      <c r="J55" s="122"/>
    </row>
    <row r="56" spans="1:10" x14ac:dyDescent="0.25">
      <c r="J56" s="122"/>
    </row>
    <row r="57" spans="1:10" ht="25.5" x14ac:dyDescent="0.25">
      <c r="A57" s="119" t="s">
        <v>130</v>
      </c>
      <c r="B57" s="119" t="s">
        <v>131</v>
      </c>
      <c r="C57" s="119" t="s">
        <v>32</v>
      </c>
      <c r="D57" s="119" t="s">
        <v>132</v>
      </c>
      <c r="E57" s="124" t="s">
        <v>135</v>
      </c>
      <c r="F57" s="124" t="s">
        <v>136</v>
      </c>
      <c r="J57" s="122"/>
    </row>
    <row r="58" spans="1:10" ht="18" customHeight="1" x14ac:dyDescent="0.25">
      <c r="A58" s="286">
        <v>2008877</v>
      </c>
      <c r="B58" s="127">
        <v>41640</v>
      </c>
      <c r="C58" s="138" t="s">
        <v>133</v>
      </c>
      <c r="D58" s="123">
        <v>6693.26</v>
      </c>
      <c r="E58" s="288" t="s">
        <v>151</v>
      </c>
      <c r="F58" s="290" t="s">
        <v>153</v>
      </c>
      <c r="J58" s="122"/>
    </row>
    <row r="59" spans="1:10" ht="18" customHeight="1" x14ac:dyDescent="0.25">
      <c r="A59" s="287"/>
      <c r="B59" s="127">
        <v>41671</v>
      </c>
      <c r="C59" s="138" t="s">
        <v>147</v>
      </c>
      <c r="D59" s="123">
        <v>6945.73</v>
      </c>
      <c r="E59" s="289"/>
      <c r="F59" s="291"/>
      <c r="J59" s="122"/>
    </row>
    <row r="60" spans="1:10" ht="18" x14ac:dyDescent="0.25">
      <c r="A60" s="228" t="s">
        <v>103</v>
      </c>
      <c r="B60" s="228"/>
      <c r="C60" s="228"/>
      <c r="D60" s="123">
        <f>SUM(D58:D59)</f>
        <v>13638.99</v>
      </c>
      <c r="E60" s="145"/>
      <c r="F60" s="146"/>
      <c r="J60" s="122"/>
    </row>
    <row r="61" spans="1:10" ht="18" x14ac:dyDescent="0.25">
      <c r="A61" s="147"/>
      <c r="B61" s="147"/>
      <c r="C61" s="147"/>
      <c r="D61" s="148"/>
      <c r="E61" s="149"/>
      <c r="F61" s="150"/>
      <c r="J61" s="122"/>
    </row>
    <row r="62" spans="1:10" ht="25.5" x14ac:dyDescent="0.25">
      <c r="A62" s="119" t="s">
        <v>130</v>
      </c>
      <c r="B62" s="119" t="s">
        <v>131</v>
      </c>
      <c r="C62" s="119" t="s">
        <v>32</v>
      </c>
      <c r="D62" s="119" t="s">
        <v>132</v>
      </c>
      <c r="E62" s="124" t="s">
        <v>135</v>
      </c>
      <c r="F62" s="124" t="s">
        <v>136</v>
      </c>
      <c r="J62" s="122"/>
    </row>
    <row r="63" spans="1:10" ht="15.75" customHeight="1" x14ac:dyDescent="0.25">
      <c r="A63" s="140">
        <v>2008877</v>
      </c>
      <c r="B63" s="127">
        <v>41699</v>
      </c>
      <c r="C63" s="138" t="s">
        <v>154</v>
      </c>
      <c r="D63" s="123">
        <v>7687.13</v>
      </c>
      <c r="E63" s="288" t="s">
        <v>151</v>
      </c>
      <c r="F63" s="290" t="s">
        <v>155</v>
      </c>
      <c r="J63" s="122"/>
    </row>
    <row r="64" spans="1:10" ht="15.75" x14ac:dyDescent="0.25">
      <c r="A64" s="228" t="s">
        <v>103</v>
      </c>
      <c r="B64" s="228"/>
      <c r="C64" s="228"/>
      <c r="D64" s="123">
        <f>SUM(D63:D63)</f>
        <v>7687.13</v>
      </c>
      <c r="E64" s="289"/>
      <c r="F64" s="291"/>
      <c r="J64" s="122"/>
    </row>
    <row r="65" spans="1:11" ht="18" x14ac:dyDescent="0.25">
      <c r="A65" s="133"/>
      <c r="B65" s="134"/>
      <c r="C65" s="133"/>
      <c r="D65" s="135"/>
      <c r="E65" s="136"/>
      <c r="F65" s="137"/>
      <c r="J65" s="122"/>
    </row>
    <row r="66" spans="1:11" ht="25.5" x14ac:dyDescent="0.25">
      <c r="A66" s="119" t="s">
        <v>130</v>
      </c>
      <c r="B66" s="119" t="s">
        <v>131</v>
      </c>
      <c r="C66" s="119" t="s">
        <v>32</v>
      </c>
      <c r="D66" s="119" t="s">
        <v>132</v>
      </c>
      <c r="E66" s="124" t="s">
        <v>135</v>
      </c>
      <c r="F66" s="124" t="s">
        <v>136</v>
      </c>
      <c r="J66" s="122"/>
    </row>
    <row r="67" spans="1:11" x14ac:dyDescent="0.25">
      <c r="A67" s="126" t="s">
        <v>118</v>
      </c>
      <c r="B67" s="151">
        <v>41730</v>
      </c>
      <c r="C67" s="138" t="s">
        <v>158</v>
      </c>
      <c r="D67" s="120">
        <v>61.06</v>
      </c>
      <c r="E67" s="254" t="s">
        <v>161</v>
      </c>
      <c r="F67" s="257" t="s">
        <v>162</v>
      </c>
      <c r="J67" s="130"/>
    </row>
    <row r="68" spans="1:11" x14ac:dyDescent="0.25">
      <c r="A68" s="126" t="s">
        <v>118</v>
      </c>
      <c r="B68" s="260">
        <v>41699</v>
      </c>
      <c r="C68" s="152" t="s">
        <v>159</v>
      </c>
      <c r="D68" s="120">
        <v>68.5</v>
      </c>
      <c r="E68" s="255"/>
      <c r="F68" s="258"/>
      <c r="J68" s="130"/>
    </row>
    <row r="69" spans="1:11" x14ac:dyDescent="0.25">
      <c r="A69" s="126" t="s">
        <v>156</v>
      </c>
      <c r="B69" s="261"/>
      <c r="C69" s="292" t="s">
        <v>160</v>
      </c>
      <c r="D69" s="120">
        <v>139.53</v>
      </c>
      <c r="E69" s="255"/>
      <c r="F69" s="258"/>
      <c r="J69" s="122"/>
    </row>
    <row r="70" spans="1:11" x14ac:dyDescent="0.25">
      <c r="A70" s="126" t="s">
        <v>157</v>
      </c>
      <c r="B70" s="262"/>
      <c r="C70" s="293"/>
      <c r="D70" s="120">
        <v>126.95</v>
      </c>
      <c r="E70" s="255"/>
      <c r="F70" s="258"/>
      <c r="J70" s="130"/>
    </row>
    <row r="71" spans="1:11" ht="15.75" x14ac:dyDescent="0.25">
      <c r="A71" s="276" t="s">
        <v>99</v>
      </c>
      <c r="B71" s="277"/>
      <c r="C71" s="278"/>
      <c r="D71" s="123">
        <f>SUM(D67:D70)</f>
        <v>396.04</v>
      </c>
      <c r="E71" s="256"/>
      <c r="F71" s="259"/>
    </row>
    <row r="77" spans="1:11" ht="25.5" x14ac:dyDescent="0.25">
      <c r="A77" s="119" t="s">
        <v>130</v>
      </c>
      <c r="B77" s="119" t="s">
        <v>131</v>
      </c>
      <c r="C77" s="119" t="s">
        <v>32</v>
      </c>
      <c r="D77" s="119" t="s">
        <v>132</v>
      </c>
      <c r="E77" s="124" t="s">
        <v>135</v>
      </c>
      <c r="F77" s="124" t="s">
        <v>136</v>
      </c>
      <c r="K77" s="156"/>
    </row>
    <row r="78" spans="1:11" x14ac:dyDescent="0.25">
      <c r="A78" s="126" t="s">
        <v>126</v>
      </c>
      <c r="B78" s="127">
        <v>38078</v>
      </c>
      <c r="C78" s="153"/>
      <c r="D78" s="120">
        <v>68.59</v>
      </c>
      <c r="E78" s="154"/>
      <c r="F78" s="154"/>
      <c r="K78" s="156"/>
    </row>
    <row r="79" spans="1:11" x14ac:dyDescent="0.25">
      <c r="A79" s="126" t="s">
        <v>119</v>
      </c>
      <c r="B79" s="260">
        <v>41730</v>
      </c>
      <c r="C79" s="273" t="s">
        <v>163</v>
      </c>
      <c r="D79" s="120">
        <v>308.92</v>
      </c>
      <c r="E79" s="255" t="s">
        <v>161</v>
      </c>
      <c r="F79" s="258" t="s">
        <v>164</v>
      </c>
      <c r="K79" s="156"/>
    </row>
    <row r="80" spans="1:11" x14ac:dyDescent="0.25">
      <c r="A80" s="126" t="s">
        <v>120</v>
      </c>
      <c r="B80" s="261"/>
      <c r="C80" s="274"/>
      <c r="D80" s="120">
        <v>63.36</v>
      </c>
      <c r="E80" s="255"/>
      <c r="F80" s="258"/>
      <c r="K80" s="156"/>
    </row>
    <row r="81" spans="1:11" x14ac:dyDescent="0.25">
      <c r="A81" s="126" t="s">
        <v>121</v>
      </c>
      <c r="B81" s="261"/>
      <c r="C81" s="274"/>
      <c r="D81" s="120">
        <v>332.93</v>
      </c>
      <c r="E81" s="255"/>
      <c r="F81" s="258"/>
      <c r="K81" s="156"/>
    </row>
    <row r="82" spans="1:11" x14ac:dyDescent="0.25">
      <c r="A82" s="126" t="s">
        <v>122</v>
      </c>
      <c r="B82" s="261"/>
      <c r="C82" s="274"/>
      <c r="D82" s="120">
        <v>182.39</v>
      </c>
      <c r="E82" s="255"/>
      <c r="F82" s="258"/>
      <c r="K82" s="156"/>
    </row>
    <row r="83" spans="1:11" x14ac:dyDescent="0.25">
      <c r="A83" s="126" t="s">
        <v>128</v>
      </c>
      <c r="B83" s="261"/>
      <c r="C83" s="274"/>
      <c r="D83" s="120">
        <v>196.54</v>
      </c>
      <c r="E83" s="255"/>
      <c r="F83" s="258"/>
      <c r="K83" s="156"/>
    </row>
    <row r="84" spans="1:11" x14ac:dyDescent="0.25">
      <c r="A84" s="126" t="s">
        <v>129</v>
      </c>
      <c r="B84" s="261"/>
      <c r="C84" s="274"/>
      <c r="D84" s="120">
        <v>78.86</v>
      </c>
      <c r="E84" s="255"/>
      <c r="F84" s="258"/>
      <c r="K84" s="156"/>
    </row>
    <row r="85" spans="1:11" x14ac:dyDescent="0.25">
      <c r="A85" s="126" t="s">
        <v>123</v>
      </c>
      <c r="B85" s="261"/>
      <c r="C85" s="274"/>
      <c r="D85" s="120">
        <v>74.930000000000007</v>
      </c>
      <c r="E85" s="255"/>
      <c r="F85" s="258"/>
      <c r="K85" s="157"/>
    </row>
    <row r="86" spans="1:11" x14ac:dyDescent="0.25">
      <c r="A86" s="126" t="s">
        <v>124</v>
      </c>
      <c r="B86" s="261"/>
      <c r="C86" s="274"/>
      <c r="D86" s="120">
        <v>94.1</v>
      </c>
      <c r="E86" s="255"/>
      <c r="F86" s="258"/>
    </row>
    <row r="87" spans="1:11" x14ac:dyDescent="0.25">
      <c r="A87" s="126" t="s">
        <v>125</v>
      </c>
      <c r="B87" s="261"/>
      <c r="C87" s="274"/>
      <c r="D87" s="120">
        <v>74.31</v>
      </c>
      <c r="E87" s="255"/>
      <c r="F87" s="258"/>
    </row>
    <row r="88" spans="1:11" x14ac:dyDescent="0.25">
      <c r="A88" s="126" t="s">
        <v>127</v>
      </c>
      <c r="B88" s="262"/>
      <c r="C88" s="275"/>
      <c r="D88" s="120">
        <v>53.64</v>
      </c>
      <c r="E88" s="255"/>
      <c r="F88" s="258"/>
    </row>
    <row r="89" spans="1:11" ht="15.75" x14ac:dyDescent="0.25">
      <c r="A89" s="276" t="s">
        <v>99</v>
      </c>
      <c r="B89" s="277"/>
      <c r="C89" s="278"/>
      <c r="D89" s="123">
        <f>SUM(D78:D88)</f>
        <v>1528.57</v>
      </c>
      <c r="E89" s="256"/>
      <c r="F89" s="259"/>
    </row>
  </sheetData>
  <mergeCells count="31">
    <mergeCell ref="E79:E89"/>
    <mergeCell ref="F79:F89"/>
    <mergeCell ref="C79:C88"/>
    <mergeCell ref="A89:C89"/>
    <mergeCell ref="B68:B70"/>
    <mergeCell ref="B79:B88"/>
    <mergeCell ref="A58:A59"/>
    <mergeCell ref="A60:C60"/>
    <mergeCell ref="E58:E59"/>
    <mergeCell ref="F58:F59"/>
    <mergeCell ref="E67:E71"/>
    <mergeCell ref="F67:F71"/>
    <mergeCell ref="C69:C70"/>
    <mergeCell ref="A71:C71"/>
    <mergeCell ref="A64:C64"/>
    <mergeCell ref="E63:E64"/>
    <mergeCell ref="F63:F64"/>
    <mergeCell ref="E6:E18"/>
    <mergeCell ref="F6:F18"/>
    <mergeCell ref="B6:B17"/>
    <mergeCell ref="C42:C52"/>
    <mergeCell ref="A54:C54"/>
    <mergeCell ref="E28:E52"/>
    <mergeCell ref="F28:F52"/>
    <mergeCell ref="C7:C17"/>
    <mergeCell ref="A18:C18"/>
    <mergeCell ref="A53:C53"/>
    <mergeCell ref="B28:B38"/>
    <mergeCell ref="C29:C39"/>
    <mergeCell ref="A40:C40"/>
    <mergeCell ref="B42:B51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topLeftCell="A10" workbookViewId="0">
      <selection activeCell="L7" sqref="L7"/>
    </sheetView>
  </sheetViews>
  <sheetFormatPr defaultRowHeight="14.25" x14ac:dyDescent="0.2"/>
  <cols>
    <col min="1" max="1" width="8.7109375" style="166" customWidth="1"/>
    <col min="2" max="2" width="4.7109375" style="166" customWidth="1"/>
    <col min="3" max="3" width="40.7109375" style="166" customWidth="1"/>
    <col min="4" max="4" width="20.7109375" style="166" customWidth="1"/>
    <col min="5" max="5" width="4.7109375" style="166" customWidth="1"/>
    <col min="6" max="6" width="8.7109375" style="166" customWidth="1"/>
    <col min="7" max="7" width="4.7109375" style="166" customWidth="1"/>
    <col min="8" max="8" width="40.7109375" style="166" customWidth="1"/>
    <col min="9" max="9" width="16.7109375" style="167" customWidth="1"/>
    <col min="10" max="11" width="4.7109375" style="166" customWidth="1"/>
    <col min="12" max="16384" width="9.140625" style="166"/>
  </cols>
  <sheetData>
    <row r="1" spans="2:10" ht="15" thickBot="1" x14ac:dyDescent="0.25"/>
    <row r="2" spans="2:10" x14ac:dyDescent="0.2">
      <c r="B2" s="170"/>
      <c r="C2" s="182"/>
      <c r="D2" s="182"/>
      <c r="E2" s="171"/>
      <c r="G2" s="170"/>
      <c r="H2" s="182"/>
      <c r="I2" s="186"/>
      <c r="J2" s="171"/>
    </row>
    <row r="3" spans="2:10" x14ac:dyDescent="0.2">
      <c r="B3" s="172"/>
      <c r="C3" s="294" t="s">
        <v>178</v>
      </c>
      <c r="D3" s="294"/>
      <c r="E3" s="183"/>
      <c r="F3" s="168"/>
      <c r="G3" s="172"/>
      <c r="H3" s="294" t="s">
        <v>180</v>
      </c>
      <c r="I3" s="294"/>
      <c r="J3" s="174"/>
    </row>
    <row r="4" spans="2:10" ht="12" customHeight="1" x14ac:dyDescent="0.25">
      <c r="B4" s="172"/>
      <c r="C4" s="184"/>
      <c r="D4" s="184"/>
      <c r="E4" s="185"/>
      <c r="F4" s="168"/>
      <c r="G4" s="172"/>
      <c r="H4" s="155"/>
      <c r="I4" s="173"/>
      <c r="J4" s="174"/>
    </row>
    <row r="5" spans="2:10" ht="18" x14ac:dyDescent="0.25">
      <c r="B5" s="172"/>
      <c r="C5" s="295" t="s">
        <v>179</v>
      </c>
      <c r="D5" s="295"/>
      <c r="E5" s="187"/>
      <c r="F5" s="188"/>
      <c r="G5" s="189"/>
      <c r="H5" s="295" t="s">
        <v>181</v>
      </c>
      <c r="I5" s="295"/>
      <c r="J5" s="174"/>
    </row>
    <row r="6" spans="2:10" x14ac:dyDescent="0.2">
      <c r="B6" s="172"/>
      <c r="C6" s="155"/>
      <c r="D6" s="155"/>
      <c r="E6" s="174"/>
      <c r="G6" s="172"/>
      <c r="H6" s="155"/>
      <c r="I6" s="173"/>
      <c r="J6" s="174"/>
    </row>
    <row r="7" spans="2:10" x14ac:dyDescent="0.2">
      <c r="B7" s="172"/>
      <c r="C7" s="158" t="s">
        <v>165</v>
      </c>
      <c r="D7" s="159">
        <v>1305934026</v>
      </c>
      <c r="E7" s="180"/>
      <c r="F7" s="164"/>
      <c r="G7" s="172"/>
      <c r="H7" s="160" t="s">
        <v>165</v>
      </c>
      <c r="I7" s="159">
        <v>7014529475</v>
      </c>
      <c r="J7" s="174"/>
    </row>
    <row r="8" spans="2:10" x14ac:dyDescent="0.2">
      <c r="B8" s="172"/>
      <c r="C8" s="158" t="s">
        <v>166</v>
      </c>
      <c r="D8" s="161">
        <v>929711017</v>
      </c>
      <c r="E8" s="181"/>
      <c r="F8" s="165"/>
      <c r="G8" s="172"/>
      <c r="H8" s="160" t="s">
        <v>166</v>
      </c>
      <c r="I8" s="159">
        <v>7014051605</v>
      </c>
      <c r="J8" s="174"/>
    </row>
    <row r="9" spans="2:10" x14ac:dyDescent="0.2">
      <c r="B9" s="172"/>
      <c r="C9" s="158" t="s">
        <v>167</v>
      </c>
      <c r="D9" s="161">
        <v>929458010</v>
      </c>
      <c r="E9" s="181"/>
      <c r="F9" s="165"/>
      <c r="G9" s="172"/>
      <c r="H9" s="160" t="s">
        <v>167</v>
      </c>
      <c r="I9" s="159">
        <v>7014051672</v>
      </c>
      <c r="J9" s="174"/>
    </row>
    <row r="10" spans="2:10" x14ac:dyDescent="0.2">
      <c r="B10" s="172"/>
      <c r="C10" s="158" t="s">
        <v>3</v>
      </c>
      <c r="D10" s="161">
        <v>1529627013</v>
      </c>
      <c r="E10" s="181"/>
      <c r="F10" s="165"/>
      <c r="G10" s="172"/>
      <c r="H10" s="160" t="s">
        <v>3</v>
      </c>
      <c r="I10" s="162">
        <v>7014051753</v>
      </c>
      <c r="J10" s="174"/>
    </row>
    <row r="11" spans="2:10" x14ac:dyDescent="0.2">
      <c r="B11" s="172"/>
      <c r="C11" s="158" t="s">
        <v>3</v>
      </c>
      <c r="D11" s="161">
        <v>1857738019</v>
      </c>
      <c r="E11" s="181"/>
      <c r="F11" s="165"/>
      <c r="G11" s="172"/>
      <c r="H11" s="163" t="s">
        <v>3</v>
      </c>
      <c r="I11" s="159">
        <v>7014339269</v>
      </c>
      <c r="J11" s="174"/>
    </row>
    <row r="12" spans="2:10" x14ac:dyDescent="0.2">
      <c r="B12" s="172"/>
      <c r="C12" s="158" t="s">
        <v>168</v>
      </c>
      <c r="D12" s="161">
        <v>933947017</v>
      </c>
      <c r="E12" s="181"/>
      <c r="F12" s="165"/>
      <c r="G12" s="172"/>
      <c r="H12" s="160" t="s">
        <v>168</v>
      </c>
      <c r="I12" s="159">
        <v>7014216981</v>
      </c>
      <c r="J12" s="174"/>
    </row>
    <row r="13" spans="2:10" x14ac:dyDescent="0.2">
      <c r="B13" s="172"/>
      <c r="C13" s="158" t="s">
        <v>169</v>
      </c>
      <c r="D13" s="161">
        <v>1797644010</v>
      </c>
      <c r="E13" s="181"/>
      <c r="F13" s="165"/>
      <c r="G13" s="172"/>
      <c r="H13" s="160" t="s">
        <v>169</v>
      </c>
      <c r="I13" s="159">
        <v>7014052059</v>
      </c>
      <c r="J13" s="174"/>
    </row>
    <row r="14" spans="2:10" x14ac:dyDescent="0.2">
      <c r="B14" s="172"/>
      <c r="C14" s="158" t="s">
        <v>20</v>
      </c>
      <c r="D14" s="161">
        <v>929038010</v>
      </c>
      <c r="E14" s="181"/>
      <c r="F14" s="165"/>
      <c r="G14" s="172"/>
      <c r="H14" s="160" t="s">
        <v>20</v>
      </c>
      <c r="I14" s="159">
        <v>7014052202</v>
      </c>
      <c r="J14" s="174"/>
    </row>
    <row r="15" spans="2:10" x14ac:dyDescent="0.2">
      <c r="B15" s="172"/>
      <c r="C15" s="158" t="s">
        <v>20</v>
      </c>
      <c r="D15" s="161">
        <v>929040015</v>
      </c>
      <c r="E15" s="181"/>
      <c r="F15" s="165"/>
      <c r="G15" s="172"/>
      <c r="H15" s="160" t="s">
        <v>20</v>
      </c>
      <c r="I15" s="159">
        <v>7014052130</v>
      </c>
      <c r="J15" s="174"/>
    </row>
    <row r="16" spans="2:10" x14ac:dyDescent="0.2">
      <c r="B16" s="172"/>
      <c r="C16" s="158" t="s">
        <v>22</v>
      </c>
      <c r="D16" s="161">
        <v>895176010</v>
      </c>
      <c r="E16" s="181"/>
      <c r="F16" s="165"/>
      <c r="G16" s="172"/>
      <c r="H16" s="160" t="s">
        <v>22</v>
      </c>
      <c r="I16" s="159">
        <v>7014052407</v>
      </c>
      <c r="J16" s="174"/>
    </row>
    <row r="17" spans="2:10" x14ac:dyDescent="0.2">
      <c r="B17" s="172"/>
      <c r="C17" s="158" t="s">
        <v>170</v>
      </c>
      <c r="D17" s="161">
        <v>1826944010</v>
      </c>
      <c r="E17" s="181"/>
      <c r="F17" s="165"/>
      <c r="G17" s="172"/>
      <c r="H17" s="160" t="s">
        <v>170</v>
      </c>
      <c r="I17" s="159">
        <v>7014078538</v>
      </c>
      <c r="J17" s="174"/>
    </row>
    <row r="18" spans="2:10" x14ac:dyDescent="0.2">
      <c r="B18" s="172"/>
      <c r="C18" s="158" t="s">
        <v>171</v>
      </c>
      <c r="D18" s="161">
        <v>932695022</v>
      </c>
      <c r="E18" s="181"/>
      <c r="F18" s="165"/>
      <c r="G18" s="172"/>
      <c r="H18" s="160" t="s">
        <v>171</v>
      </c>
      <c r="I18" s="159">
        <v>7014078538</v>
      </c>
      <c r="J18" s="174"/>
    </row>
    <row r="19" spans="2:10" x14ac:dyDescent="0.2">
      <c r="B19" s="172"/>
      <c r="C19" s="158" t="s">
        <v>172</v>
      </c>
      <c r="D19" s="161">
        <v>932398010</v>
      </c>
      <c r="E19" s="181"/>
      <c r="F19" s="165"/>
      <c r="G19" s="172"/>
      <c r="H19" s="160" t="s">
        <v>172</v>
      </c>
      <c r="I19" s="159">
        <v>7014078600</v>
      </c>
      <c r="J19" s="174"/>
    </row>
    <row r="20" spans="2:10" x14ac:dyDescent="0.2">
      <c r="B20" s="172"/>
      <c r="C20" s="158" t="s">
        <v>173</v>
      </c>
      <c r="D20" s="161">
        <v>932158019</v>
      </c>
      <c r="E20" s="181"/>
      <c r="F20" s="165"/>
      <c r="G20" s="172"/>
      <c r="H20" s="160" t="s">
        <v>173</v>
      </c>
      <c r="I20" s="159">
        <v>7014078635</v>
      </c>
      <c r="J20" s="174"/>
    </row>
    <row r="21" spans="2:10" x14ac:dyDescent="0.2">
      <c r="B21" s="172"/>
      <c r="C21" s="158" t="s">
        <v>174</v>
      </c>
      <c r="D21" s="161">
        <v>895115010</v>
      </c>
      <c r="E21" s="181"/>
      <c r="F21" s="165"/>
      <c r="G21" s="172"/>
      <c r="H21" s="160" t="s">
        <v>174</v>
      </c>
      <c r="I21" s="159">
        <v>7014078791</v>
      </c>
      <c r="J21" s="174"/>
    </row>
    <row r="22" spans="2:10" x14ac:dyDescent="0.2">
      <c r="B22" s="172"/>
      <c r="C22" s="158" t="s">
        <v>174</v>
      </c>
      <c r="D22" s="161">
        <v>929897013</v>
      </c>
      <c r="E22" s="181"/>
      <c r="F22" s="165"/>
      <c r="G22" s="172"/>
      <c r="H22" s="160" t="s">
        <v>174</v>
      </c>
      <c r="I22" s="159">
        <v>7014078732</v>
      </c>
      <c r="J22" s="174"/>
    </row>
    <row r="23" spans="2:10" x14ac:dyDescent="0.2">
      <c r="B23" s="172"/>
      <c r="C23" s="158" t="s">
        <v>175</v>
      </c>
      <c r="D23" s="161">
        <v>928915018</v>
      </c>
      <c r="E23" s="181"/>
      <c r="F23" s="165"/>
      <c r="G23" s="172"/>
      <c r="H23" s="160" t="s">
        <v>175</v>
      </c>
      <c r="I23" s="159">
        <v>7014078848</v>
      </c>
      <c r="J23" s="174"/>
    </row>
    <row r="24" spans="2:10" x14ac:dyDescent="0.2">
      <c r="B24" s="172"/>
      <c r="C24" s="158" t="s">
        <v>176</v>
      </c>
      <c r="D24" s="161">
        <v>932220024</v>
      </c>
      <c r="E24" s="181"/>
      <c r="F24" s="165"/>
      <c r="G24" s="172"/>
      <c r="H24" s="160" t="s">
        <v>176</v>
      </c>
      <c r="I24" s="159">
        <v>7014078872</v>
      </c>
      <c r="J24" s="174"/>
    </row>
    <row r="25" spans="2:10" x14ac:dyDescent="0.2">
      <c r="B25" s="172"/>
      <c r="C25" s="158" t="s">
        <v>177</v>
      </c>
      <c r="D25" s="161">
        <v>1010494016</v>
      </c>
      <c r="E25" s="181"/>
      <c r="F25" s="165"/>
      <c r="G25" s="172"/>
      <c r="H25" s="160" t="s">
        <v>177</v>
      </c>
      <c r="I25" s="159">
        <v>7014078902</v>
      </c>
      <c r="J25" s="174"/>
    </row>
    <row r="26" spans="2:10" ht="20.25" customHeight="1" thickBot="1" x14ac:dyDescent="0.25">
      <c r="B26" s="175"/>
      <c r="C26" s="179"/>
      <c r="D26" s="179"/>
      <c r="E26" s="178"/>
      <c r="G26" s="175"/>
      <c r="H26" s="176"/>
      <c r="I26" s="177"/>
      <c r="J26" s="178"/>
    </row>
    <row r="27" spans="2:10" x14ac:dyDescent="0.2">
      <c r="H27" s="169"/>
      <c r="I27" s="164"/>
    </row>
  </sheetData>
  <mergeCells count="4">
    <mergeCell ref="C3:D3"/>
    <mergeCell ref="C5:D5"/>
    <mergeCell ref="H3:I3"/>
    <mergeCell ref="H5:I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40" workbookViewId="0">
      <selection activeCell="E7" sqref="E7:E12"/>
    </sheetView>
  </sheetViews>
  <sheetFormatPr defaultColWidth="14.42578125" defaultRowHeight="15.75" x14ac:dyDescent="0.25"/>
  <cols>
    <col min="1" max="1" width="14.140625" style="201" bestFit="1" customWidth="1"/>
    <col min="2" max="2" width="20" style="201" bestFit="1" customWidth="1"/>
    <col min="3" max="3" width="17" style="201" bestFit="1" customWidth="1"/>
    <col min="4" max="4" width="18" style="201" bestFit="1" customWidth="1"/>
    <col min="5" max="5" width="30.5703125" style="201" customWidth="1"/>
    <col min="6" max="6" width="12.28515625" style="201" bestFit="1" customWidth="1"/>
    <col min="7" max="7" width="13.140625" style="201" bestFit="1" customWidth="1"/>
    <col min="8" max="8" width="4.7109375" style="201" bestFit="1" customWidth="1"/>
    <col min="9" max="9" width="24.42578125" style="201" bestFit="1" customWidth="1"/>
    <col min="10" max="10" width="10.42578125" style="201" bestFit="1" customWidth="1"/>
    <col min="11" max="11" width="21.5703125" style="201" bestFit="1" customWidth="1"/>
    <col min="12" max="12" width="17.28515625" style="201" bestFit="1" customWidth="1"/>
    <col min="13" max="13" width="14.140625" style="201" bestFit="1" customWidth="1"/>
    <col min="14" max="16384" width="14.42578125" style="201"/>
  </cols>
  <sheetData>
    <row r="1" spans="1:13" s="200" customFormat="1" x14ac:dyDescent="0.25">
      <c r="A1" s="296" t="s">
        <v>312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13" s="200" customFormat="1" ht="15" customHeight="1" x14ac:dyDescent="0.25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3" s="200" customFormat="1" x14ac:dyDescent="0.25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</row>
    <row r="4" spans="1:13" s="200" customFormat="1" x14ac:dyDescent="0.25">
      <c r="A4" s="296"/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</row>
    <row r="5" spans="1:13" s="200" customFormat="1" x14ac:dyDescent="0.25">
      <c r="A5" s="296"/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</row>
    <row r="6" spans="1:13" ht="48.75" customHeight="1" x14ac:dyDescent="0.25">
      <c r="A6" s="204" t="s">
        <v>182</v>
      </c>
      <c r="B6" s="204" t="s">
        <v>183</v>
      </c>
      <c r="C6" s="204" t="s">
        <v>184</v>
      </c>
      <c r="D6" s="204" t="s">
        <v>60</v>
      </c>
      <c r="E6" s="204" t="s">
        <v>185</v>
      </c>
      <c r="F6" s="204" t="s">
        <v>186</v>
      </c>
      <c r="G6" s="204" t="s">
        <v>247</v>
      </c>
      <c r="H6" s="204" t="s">
        <v>187</v>
      </c>
      <c r="I6" s="204" t="s">
        <v>188</v>
      </c>
      <c r="J6" s="204" t="s">
        <v>189</v>
      </c>
      <c r="K6" s="204" t="s">
        <v>248</v>
      </c>
      <c r="L6" s="204" t="s">
        <v>190</v>
      </c>
      <c r="M6" s="204" t="s">
        <v>277</v>
      </c>
    </row>
    <row r="7" spans="1:13" s="190" customFormat="1" ht="44.25" customHeight="1" x14ac:dyDescent="0.25">
      <c r="A7" s="302" t="s">
        <v>218</v>
      </c>
      <c r="B7" s="298" t="s">
        <v>219</v>
      </c>
      <c r="C7" s="298" t="s">
        <v>195</v>
      </c>
      <c r="D7" s="302" t="s">
        <v>220</v>
      </c>
      <c r="E7" s="299" t="s">
        <v>221</v>
      </c>
      <c r="F7" s="307">
        <v>2028.6</v>
      </c>
      <c r="G7" s="309">
        <v>41579</v>
      </c>
      <c r="H7" s="191" t="s">
        <v>200</v>
      </c>
      <c r="I7" s="192" t="s">
        <v>200</v>
      </c>
      <c r="J7" s="191" t="s">
        <v>200</v>
      </c>
      <c r="K7" s="193" t="s">
        <v>270</v>
      </c>
      <c r="L7" s="194" t="s">
        <v>284</v>
      </c>
      <c r="M7" s="302" t="s">
        <v>278</v>
      </c>
    </row>
    <row r="8" spans="1:13" s="190" customFormat="1" ht="29.25" customHeight="1" x14ac:dyDescent="0.25">
      <c r="A8" s="302"/>
      <c r="B8" s="298"/>
      <c r="C8" s="298"/>
      <c r="D8" s="302"/>
      <c r="E8" s="299"/>
      <c r="F8" s="307"/>
      <c r="G8" s="309"/>
      <c r="H8" s="191" t="s">
        <v>198</v>
      </c>
      <c r="I8" s="195" t="s">
        <v>192</v>
      </c>
      <c r="J8" s="196">
        <v>2028.6</v>
      </c>
      <c r="K8" s="193" t="s">
        <v>271</v>
      </c>
      <c r="L8" s="194" t="s">
        <v>284</v>
      </c>
      <c r="M8" s="302"/>
    </row>
    <row r="9" spans="1:13" s="190" customFormat="1" ht="29.25" customHeight="1" x14ac:dyDescent="0.25">
      <c r="A9" s="302"/>
      <c r="B9" s="298"/>
      <c r="C9" s="298"/>
      <c r="D9" s="302"/>
      <c r="E9" s="299"/>
      <c r="F9" s="307"/>
      <c r="G9" s="309"/>
      <c r="H9" s="191" t="s">
        <v>196</v>
      </c>
      <c r="I9" s="195" t="s">
        <v>192</v>
      </c>
      <c r="J9" s="196">
        <v>2028.6</v>
      </c>
      <c r="K9" s="193" t="s">
        <v>268</v>
      </c>
      <c r="L9" s="194" t="s">
        <v>284</v>
      </c>
      <c r="M9" s="302"/>
    </row>
    <row r="10" spans="1:13" s="190" customFormat="1" ht="29.25" customHeight="1" x14ac:dyDescent="0.25">
      <c r="A10" s="302"/>
      <c r="B10" s="298"/>
      <c r="C10" s="298"/>
      <c r="D10" s="302"/>
      <c r="E10" s="299"/>
      <c r="F10" s="307"/>
      <c r="G10" s="309"/>
      <c r="H10" s="191" t="s">
        <v>194</v>
      </c>
      <c r="I10" s="195" t="s">
        <v>192</v>
      </c>
      <c r="J10" s="196">
        <v>2028.6</v>
      </c>
      <c r="K10" s="193" t="s">
        <v>269</v>
      </c>
      <c r="L10" s="194" t="s">
        <v>284</v>
      </c>
      <c r="M10" s="302"/>
    </row>
    <row r="11" spans="1:13" s="190" customFormat="1" ht="29.25" customHeight="1" x14ac:dyDescent="0.25">
      <c r="A11" s="302"/>
      <c r="B11" s="298"/>
      <c r="C11" s="298"/>
      <c r="D11" s="302"/>
      <c r="E11" s="299"/>
      <c r="F11" s="307"/>
      <c r="G11" s="309"/>
      <c r="H11" s="191" t="s">
        <v>266</v>
      </c>
      <c r="I11" s="195" t="s">
        <v>192</v>
      </c>
      <c r="J11" s="196">
        <v>2028.6</v>
      </c>
      <c r="K11" s="193" t="s">
        <v>267</v>
      </c>
      <c r="L11" s="194" t="s">
        <v>284</v>
      </c>
      <c r="M11" s="302"/>
    </row>
    <row r="12" spans="1:13" s="190" customFormat="1" ht="29.25" customHeight="1" x14ac:dyDescent="0.25">
      <c r="A12" s="302"/>
      <c r="B12" s="298"/>
      <c r="C12" s="298"/>
      <c r="D12" s="302"/>
      <c r="E12" s="299"/>
      <c r="F12" s="307"/>
      <c r="G12" s="309"/>
      <c r="H12" s="191" t="s">
        <v>287</v>
      </c>
      <c r="I12" s="195" t="s">
        <v>192</v>
      </c>
      <c r="J12" s="196">
        <v>2028.6</v>
      </c>
      <c r="K12" s="193" t="s">
        <v>288</v>
      </c>
      <c r="L12" s="194" t="s">
        <v>284</v>
      </c>
      <c r="M12" s="302"/>
    </row>
    <row r="13" spans="1:13" s="190" customFormat="1" ht="49.5" customHeight="1" x14ac:dyDescent="0.25">
      <c r="A13" s="302" t="s">
        <v>211</v>
      </c>
      <c r="B13" s="298" t="s">
        <v>212</v>
      </c>
      <c r="C13" s="308" t="s">
        <v>197</v>
      </c>
      <c r="D13" s="297" t="s">
        <v>213</v>
      </c>
      <c r="E13" s="299" t="s">
        <v>292</v>
      </c>
      <c r="F13" s="300">
        <v>25000</v>
      </c>
      <c r="G13" s="301">
        <v>41883</v>
      </c>
      <c r="H13" s="197"/>
      <c r="I13" s="195" t="s">
        <v>214</v>
      </c>
      <c r="J13" s="196" t="s">
        <v>200</v>
      </c>
      <c r="K13" s="193" t="s">
        <v>290</v>
      </c>
      <c r="L13" s="194" t="s">
        <v>285</v>
      </c>
      <c r="M13" s="297" t="s">
        <v>307</v>
      </c>
    </row>
    <row r="14" spans="1:13" s="190" customFormat="1" ht="49.5" customHeight="1" x14ac:dyDescent="0.25">
      <c r="A14" s="302"/>
      <c r="B14" s="298"/>
      <c r="C14" s="308"/>
      <c r="D14" s="297"/>
      <c r="E14" s="299"/>
      <c r="F14" s="300"/>
      <c r="G14" s="301"/>
      <c r="H14" s="191" t="s">
        <v>198</v>
      </c>
      <c r="I14" s="195" t="s">
        <v>192</v>
      </c>
      <c r="J14" s="196">
        <v>25000</v>
      </c>
      <c r="K14" s="193" t="s">
        <v>269</v>
      </c>
      <c r="L14" s="194" t="s">
        <v>285</v>
      </c>
      <c r="M14" s="297"/>
    </row>
    <row r="15" spans="1:13" s="190" customFormat="1" ht="49.5" customHeight="1" x14ac:dyDescent="0.25">
      <c r="A15" s="302"/>
      <c r="B15" s="298"/>
      <c r="C15" s="308"/>
      <c r="D15" s="297"/>
      <c r="E15" s="299"/>
      <c r="F15" s="300"/>
      <c r="G15" s="301"/>
      <c r="H15" s="191" t="s">
        <v>196</v>
      </c>
      <c r="I15" s="195" t="s">
        <v>229</v>
      </c>
      <c r="J15" s="196">
        <v>25000</v>
      </c>
      <c r="K15" s="193" t="s">
        <v>272</v>
      </c>
      <c r="L15" s="194" t="s">
        <v>285</v>
      </c>
      <c r="M15" s="297"/>
    </row>
    <row r="16" spans="1:13" s="190" customFormat="1" ht="49.5" customHeight="1" x14ac:dyDescent="0.25">
      <c r="A16" s="302"/>
      <c r="B16" s="298"/>
      <c r="C16" s="308"/>
      <c r="D16" s="297"/>
      <c r="E16" s="299"/>
      <c r="F16" s="300"/>
      <c r="G16" s="301"/>
      <c r="H16" s="191" t="s">
        <v>194</v>
      </c>
      <c r="I16" s="195" t="s">
        <v>192</v>
      </c>
      <c r="J16" s="196">
        <v>25000</v>
      </c>
      <c r="K16" s="193" t="s">
        <v>253</v>
      </c>
      <c r="L16" s="194" t="s">
        <v>285</v>
      </c>
      <c r="M16" s="297"/>
    </row>
    <row r="17" spans="1:13" s="190" customFormat="1" ht="49.5" customHeight="1" x14ac:dyDescent="0.25">
      <c r="A17" s="302"/>
      <c r="B17" s="298"/>
      <c r="C17" s="308"/>
      <c r="D17" s="297"/>
      <c r="E17" s="299"/>
      <c r="F17" s="300"/>
      <c r="G17" s="301"/>
      <c r="H17" s="191" t="s">
        <v>266</v>
      </c>
      <c r="I17" s="195" t="s">
        <v>289</v>
      </c>
      <c r="J17" s="196">
        <v>25000</v>
      </c>
      <c r="K17" s="193" t="s">
        <v>286</v>
      </c>
      <c r="L17" s="194" t="s">
        <v>285</v>
      </c>
      <c r="M17" s="297"/>
    </row>
    <row r="18" spans="1:13" s="190" customFormat="1" ht="54.75" customHeight="1" x14ac:dyDescent="0.25">
      <c r="A18" s="297" t="s">
        <v>203</v>
      </c>
      <c r="B18" s="298" t="s">
        <v>204</v>
      </c>
      <c r="C18" s="298" t="s">
        <v>205</v>
      </c>
      <c r="D18" s="297" t="s">
        <v>202</v>
      </c>
      <c r="E18" s="299" t="s">
        <v>206</v>
      </c>
      <c r="F18" s="300">
        <v>10083.299999999999</v>
      </c>
      <c r="G18" s="301">
        <v>41883</v>
      </c>
      <c r="H18" s="197"/>
      <c r="I18" s="197" t="s">
        <v>215</v>
      </c>
      <c r="J18" s="197" t="s">
        <v>216</v>
      </c>
      <c r="K18" s="193" t="s">
        <v>291</v>
      </c>
      <c r="L18" s="191" t="s">
        <v>284</v>
      </c>
      <c r="M18" s="297" t="s">
        <v>308</v>
      </c>
    </row>
    <row r="19" spans="1:13" s="190" customFormat="1" ht="54.75" customHeight="1" x14ac:dyDescent="0.25">
      <c r="A19" s="297"/>
      <c r="B19" s="298"/>
      <c r="C19" s="298"/>
      <c r="D19" s="297"/>
      <c r="E19" s="299"/>
      <c r="F19" s="300"/>
      <c r="G19" s="301"/>
      <c r="H19" s="197" t="s">
        <v>198</v>
      </c>
      <c r="I19" s="192" t="s">
        <v>229</v>
      </c>
      <c r="J19" s="196">
        <v>10083.299999999999</v>
      </c>
      <c r="K19" s="191" t="s">
        <v>230</v>
      </c>
      <c r="L19" s="191" t="s">
        <v>284</v>
      </c>
      <c r="M19" s="297"/>
    </row>
    <row r="20" spans="1:13" s="190" customFormat="1" ht="54.75" customHeight="1" x14ac:dyDescent="0.25">
      <c r="A20" s="297"/>
      <c r="B20" s="298"/>
      <c r="C20" s="298"/>
      <c r="D20" s="297"/>
      <c r="E20" s="299"/>
      <c r="F20" s="300"/>
      <c r="G20" s="301"/>
      <c r="H20" s="197" t="s">
        <v>196</v>
      </c>
      <c r="I20" s="192" t="s">
        <v>192</v>
      </c>
      <c r="J20" s="196">
        <v>10083.299999999999</v>
      </c>
      <c r="K20" s="192" t="s">
        <v>253</v>
      </c>
      <c r="L20" s="191" t="s">
        <v>284</v>
      </c>
      <c r="M20" s="297"/>
    </row>
    <row r="21" spans="1:13" s="190" customFormat="1" ht="54.75" customHeight="1" x14ac:dyDescent="0.25">
      <c r="A21" s="297"/>
      <c r="B21" s="298"/>
      <c r="C21" s="298"/>
      <c r="D21" s="297"/>
      <c r="E21" s="299"/>
      <c r="F21" s="300"/>
      <c r="G21" s="301"/>
      <c r="H21" s="197" t="s">
        <v>194</v>
      </c>
      <c r="I21" s="192" t="s">
        <v>192</v>
      </c>
      <c r="J21" s="196">
        <v>10083.299999999999</v>
      </c>
      <c r="K21" s="192" t="s">
        <v>286</v>
      </c>
      <c r="L21" s="191" t="s">
        <v>284</v>
      </c>
      <c r="M21" s="297"/>
    </row>
    <row r="22" spans="1:13" s="190" customFormat="1" ht="84" customHeight="1" x14ac:dyDescent="0.25">
      <c r="A22" s="297" t="s">
        <v>207</v>
      </c>
      <c r="B22" s="298" t="s">
        <v>208</v>
      </c>
      <c r="C22" s="298" t="s">
        <v>209</v>
      </c>
      <c r="D22" s="297" t="s">
        <v>210</v>
      </c>
      <c r="E22" s="299" t="s">
        <v>193</v>
      </c>
      <c r="F22" s="300">
        <v>4813.75</v>
      </c>
      <c r="G22" s="301">
        <v>41956</v>
      </c>
      <c r="H22" s="197"/>
      <c r="I22" s="197" t="s">
        <v>217</v>
      </c>
      <c r="J22" s="197" t="s">
        <v>201</v>
      </c>
      <c r="K22" s="193" t="s">
        <v>293</v>
      </c>
      <c r="L22" s="297" t="s">
        <v>284</v>
      </c>
      <c r="M22" s="297" t="s">
        <v>295</v>
      </c>
    </row>
    <row r="23" spans="1:13" s="190" customFormat="1" ht="84" customHeight="1" x14ac:dyDescent="0.25">
      <c r="A23" s="297"/>
      <c r="B23" s="298"/>
      <c r="C23" s="298"/>
      <c r="D23" s="297"/>
      <c r="E23" s="299"/>
      <c r="F23" s="300"/>
      <c r="G23" s="301"/>
      <c r="H23" s="197" t="s">
        <v>198</v>
      </c>
      <c r="I23" s="195" t="s">
        <v>262</v>
      </c>
      <c r="J23" s="196">
        <v>3851</v>
      </c>
      <c r="K23" s="198" t="s">
        <v>263</v>
      </c>
      <c r="L23" s="297"/>
      <c r="M23" s="297"/>
    </row>
    <row r="24" spans="1:13" s="190" customFormat="1" ht="84" customHeight="1" x14ac:dyDescent="0.25">
      <c r="A24" s="297"/>
      <c r="B24" s="298"/>
      <c r="C24" s="298"/>
      <c r="D24" s="297"/>
      <c r="E24" s="299"/>
      <c r="F24" s="300"/>
      <c r="G24" s="301"/>
      <c r="H24" s="197" t="s">
        <v>196</v>
      </c>
      <c r="I24" s="195" t="s">
        <v>264</v>
      </c>
      <c r="J24" s="196">
        <v>4150</v>
      </c>
      <c r="K24" s="193" t="s">
        <v>273</v>
      </c>
      <c r="L24" s="297"/>
      <c r="M24" s="297"/>
    </row>
    <row r="25" spans="1:13" s="190" customFormat="1" ht="84" customHeight="1" x14ac:dyDescent="0.25">
      <c r="A25" s="297"/>
      <c r="B25" s="298"/>
      <c r="C25" s="298"/>
      <c r="D25" s="297"/>
      <c r="E25" s="299"/>
      <c r="F25" s="300"/>
      <c r="G25" s="301"/>
      <c r="H25" s="197" t="s">
        <v>194</v>
      </c>
      <c r="I25" s="195" t="s">
        <v>192</v>
      </c>
      <c r="J25" s="196">
        <v>4150</v>
      </c>
      <c r="K25" s="193" t="s">
        <v>294</v>
      </c>
      <c r="L25" s="297"/>
      <c r="M25" s="297"/>
    </row>
    <row r="26" spans="1:13" s="190" customFormat="1" ht="114.75" customHeight="1" x14ac:dyDescent="0.25">
      <c r="A26" s="306" t="s">
        <v>249</v>
      </c>
      <c r="B26" s="308" t="s">
        <v>222</v>
      </c>
      <c r="C26" s="298" t="s">
        <v>223</v>
      </c>
      <c r="D26" s="302" t="s">
        <v>224</v>
      </c>
      <c r="E26" s="299" t="s">
        <v>225</v>
      </c>
      <c r="F26" s="307" t="s">
        <v>226</v>
      </c>
      <c r="G26" s="301">
        <v>41936</v>
      </c>
      <c r="H26" s="197" t="s">
        <v>227</v>
      </c>
      <c r="I26" s="197" t="s">
        <v>217</v>
      </c>
      <c r="J26" s="197" t="s">
        <v>228</v>
      </c>
      <c r="K26" s="193" t="s">
        <v>274</v>
      </c>
      <c r="L26" s="191" t="s">
        <v>191</v>
      </c>
      <c r="M26" s="297" t="s">
        <v>279</v>
      </c>
    </row>
    <row r="27" spans="1:13" s="190" customFormat="1" ht="114.75" customHeight="1" x14ac:dyDescent="0.25">
      <c r="A27" s="306"/>
      <c r="B27" s="308"/>
      <c r="C27" s="298"/>
      <c r="D27" s="302"/>
      <c r="E27" s="299"/>
      <c r="F27" s="307"/>
      <c r="G27" s="301"/>
      <c r="H27" s="197" t="s">
        <v>250</v>
      </c>
      <c r="I27" s="195" t="s">
        <v>251</v>
      </c>
      <c r="J27" s="199">
        <v>3000</v>
      </c>
      <c r="K27" s="193" t="s">
        <v>275</v>
      </c>
      <c r="L27" s="191" t="s">
        <v>252</v>
      </c>
      <c r="M27" s="297"/>
    </row>
    <row r="28" spans="1:13" s="190" customFormat="1" ht="114.75" customHeight="1" x14ac:dyDescent="0.25">
      <c r="A28" s="306"/>
      <c r="B28" s="308"/>
      <c r="C28" s="298"/>
      <c r="D28" s="302"/>
      <c r="E28" s="299"/>
      <c r="F28" s="307"/>
      <c r="G28" s="301"/>
      <c r="H28" s="197" t="s">
        <v>196</v>
      </c>
      <c r="I28" s="195" t="s">
        <v>192</v>
      </c>
      <c r="J28" s="196">
        <v>2700</v>
      </c>
      <c r="K28" s="193" t="s">
        <v>276</v>
      </c>
      <c r="L28" s="191" t="s">
        <v>252</v>
      </c>
      <c r="M28" s="297"/>
    </row>
    <row r="29" spans="1:13" s="190" customFormat="1" ht="114.75" customHeight="1" x14ac:dyDescent="0.25">
      <c r="A29" s="306"/>
      <c r="B29" s="308"/>
      <c r="C29" s="298"/>
      <c r="D29" s="302"/>
      <c r="E29" s="299"/>
      <c r="F29" s="307"/>
      <c r="G29" s="301"/>
      <c r="H29" s="197" t="s">
        <v>194</v>
      </c>
      <c r="I29" s="195" t="s">
        <v>192</v>
      </c>
      <c r="J29" s="196">
        <v>2420</v>
      </c>
      <c r="K29" s="193" t="s">
        <v>296</v>
      </c>
      <c r="L29" s="191" t="s">
        <v>297</v>
      </c>
      <c r="M29" s="297"/>
    </row>
    <row r="30" spans="1:13" s="190" customFormat="1" ht="65.25" customHeight="1" x14ac:dyDescent="0.25">
      <c r="A30" s="297" t="s">
        <v>231</v>
      </c>
      <c r="B30" s="298" t="s">
        <v>232</v>
      </c>
      <c r="C30" s="298" t="s">
        <v>233</v>
      </c>
      <c r="D30" s="297" t="s">
        <v>234</v>
      </c>
      <c r="E30" s="299" t="s">
        <v>235</v>
      </c>
      <c r="F30" s="300">
        <v>1500</v>
      </c>
      <c r="G30" s="297" t="s">
        <v>236</v>
      </c>
      <c r="H30" s="191" t="s">
        <v>200</v>
      </c>
      <c r="I30" s="191" t="s">
        <v>200</v>
      </c>
      <c r="J30" s="191" t="s">
        <v>200</v>
      </c>
      <c r="K30" s="192" t="s">
        <v>298</v>
      </c>
      <c r="L30" s="191" t="s">
        <v>191</v>
      </c>
      <c r="M30" s="297" t="s">
        <v>281</v>
      </c>
    </row>
    <row r="31" spans="1:13" s="190" customFormat="1" ht="65.25" customHeight="1" x14ac:dyDescent="0.25">
      <c r="A31" s="297"/>
      <c r="B31" s="298"/>
      <c r="C31" s="298"/>
      <c r="D31" s="297"/>
      <c r="E31" s="299"/>
      <c r="F31" s="300"/>
      <c r="G31" s="297"/>
      <c r="H31" s="191" t="s">
        <v>198</v>
      </c>
      <c r="I31" s="192" t="s">
        <v>192</v>
      </c>
      <c r="J31" s="196">
        <v>2000</v>
      </c>
      <c r="K31" s="192" t="s">
        <v>260</v>
      </c>
      <c r="L31" s="191" t="s">
        <v>280</v>
      </c>
      <c r="M31" s="297"/>
    </row>
    <row r="32" spans="1:13" s="190" customFormat="1" ht="65.25" customHeight="1" x14ac:dyDescent="0.25">
      <c r="A32" s="297"/>
      <c r="B32" s="298"/>
      <c r="C32" s="298"/>
      <c r="D32" s="297"/>
      <c r="E32" s="299"/>
      <c r="F32" s="300"/>
      <c r="G32" s="297"/>
      <c r="H32" s="191" t="s">
        <v>196</v>
      </c>
      <c r="I32" s="192" t="s">
        <v>192</v>
      </c>
      <c r="J32" s="196">
        <v>2000</v>
      </c>
      <c r="K32" s="192" t="s">
        <v>299</v>
      </c>
      <c r="L32" s="191"/>
      <c r="M32" s="297"/>
    </row>
    <row r="33" spans="1:13" s="190" customFormat="1" ht="65.25" customHeight="1" x14ac:dyDescent="0.25">
      <c r="A33" s="297" t="s">
        <v>242</v>
      </c>
      <c r="B33" s="298" t="s">
        <v>243</v>
      </c>
      <c r="C33" s="298" t="s">
        <v>244</v>
      </c>
      <c r="D33" s="297" t="s">
        <v>245</v>
      </c>
      <c r="E33" s="299" t="s">
        <v>246</v>
      </c>
      <c r="F33" s="300">
        <v>37700</v>
      </c>
      <c r="G33" s="301">
        <v>41944</v>
      </c>
      <c r="H33" s="191" t="s">
        <v>200</v>
      </c>
      <c r="I33" s="191" t="s">
        <v>200</v>
      </c>
      <c r="J33" s="191" t="s">
        <v>200</v>
      </c>
      <c r="K33" s="193" t="s">
        <v>300</v>
      </c>
      <c r="L33" s="302" t="s">
        <v>285</v>
      </c>
      <c r="M33" s="297" t="s">
        <v>310</v>
      </c>
    </row>
    <row r="34" spans="1:13" s="190" customFormat="1" ht="65.25" customHeight="1" x14ac:dyDescent="0.25">
      <c r="A34" s="297"/>
      <c r="B34" s="298"/>
      <c r="C34" s="298"/>
      <c r="D34" s="297"/>
      <c r="E34" s="299"/>
      <c r="F34" s="300"/>
      <c r="G34" s="301"/>
      <c r="H34" s="191" t="s">
        <v>198</v>
      </c>
      <c r="I34" s="192" t="s">
        <v>192</v>
      </c>
      <c r="J34" s="196">
        <v>37700</v>
      </c>
      <c r="K34" s="193" t="s">
        <v>265</v>
      </c>
      <c r="L34" s="302"/>
      <c r="M34" s="297"/>
    </row>
    <row r="35" spans="1:13" s="190" customFormat="1" ht="65.25" customHeight="1" x14ac:dyDescent="0.25">
      <c r="A35" s="297"/>
      <c r="B35" s="298"/>
      <c r="C35" s="298"/>
      <c r="D35" s="297"/>
      <c r="E35" s="299"/>
      <c r="F35" s="300"/>
      <c r="G35" s="301"/>
      <c r="H35" s="191" t="s">
        <v>196</v>
      </c>
      <c r="I35" s="192" t="s">
        <v>301</v>
      </c>
      <c r="J35" s="196" t="s">
        <v>302</v>
      </c>
      <c r="K35" s="193" t="s">
        <v>288</v>
      </c>
      <c r="L35" s="302"/>
      <c r="M35" s="297"/>
    </row>
    <row r="36" spans="1:13" s="190" customFormat="1" ht="73.5" customHeight="1" x14ac:dyDescent="0.25">
      <c r="A36" s="302" t="s">
        <v>237</v>
      </c>
      <c r="B36" s="298" t="s">
        <v>309</v>
      </c>
      <c r="C36" s="298" t="s">
        <v>238</v>
      </c>
      <c r="D36" s="303" t="s">
        <v>311</v>
      </c>
      <c r="E36" s="299" t="s">
        <v>199</v>
      </c>
      <c r="F36" s="297" t="s">
        <v>239</v>
      </c>
      <c r="G36" s="301">
        <v>42044</v>
      </c>
      <c r="H36" s="191" t="s">
        <v>200</v>
      </c>
      <c r="I36" s="197" t="s">
        <v>240</v>
      </c>
      <c r="J36" s="191" t="s">
        <v>200</v>
      </c>
      <c r="K36" s="197" t="s">
        <v>241</v>
      </c>
      <c r="L36" s="297" t="s">
        <v>284</v>
      </c>
      <c r="M36" s="297" t="s">
        <v>282</v>
      </c>
    </row>
    <row r="37" spans="1:13" s="190" customFormat="1" ht="73.5" customHeight="1" x14ac:dyDescent="0.25">
      <c r="A37" s="302"/>
      <c r="B37" s="298"/>
      <c r="C37" s="298"/>
      <c r="D37" s="304"/>
      <c r="E37" s="299"/>
      <c r="F37" s="297"/>
      <c r="G37" s="301"/>
      <c r="H37" s="191" t="s">
        <v>198</v>
      </c>
      <c r="I37" s="195" t="s">
        <v>192</v>
      </c>
      <c r="J37" s="196">
        <v>7001.3</v>
      </c>
      <c r="K37" s="192" t="s">
        <v>261</v>
      </c>
      <c r="L37" s="297"/>
      <c r="M37" s="297"/>
    </row>
    <row r="38" spans="1:13" s="190" customFormat="1" ht="73.5" customHeight="1" x14ac:dyDescent="0.25">
      <c r="A38" s="302"/>
      <c r="B38" s="298"/>
      <c r="C38" s="298"/>
      <c r="D38" s="304"/>
      <c r="E38" s="299"/>
      <c r="F38" s="297"/>
      <c r="G38" s="301"/>
      <c r="H38" s="191" t="s">
        <v>196</v>
      </c>
      <c r="I38" s="195" t="s">
        <v>192</v>
      </c>
      <c r="J38" s="196">
        <v>7001.3</v>
      </c>
      <c r="K38" s="192" t="s">
        <v>303</v>
      </c>
      <c r="L38" s="297"/>
      <c r="M38" s="297"/>
    </row>
    <row r="39" spans="1:13" s="190" customFormat="1" ht="73.5" customHeight="1" x14ac:dyDescent="0.25">
      <c r="A39" s="302"/>
      <c r="B39" s="298"/>
      <c r="C39" s="298"/>
      <c r="D39" s="305"/>
      <c r="E39" s="299"/>
      <c r="F39" s="297"/>
      <c r="G39" s="301"/>
      <c r="H39" s="191" t="s">
        <v>194</v>
      </c>
      <c r="I39" s="195" t="s">
        <v>192</v>
      </c>
      <c r="J39" s="196">
        <v>7001.3</v>
      </c>
      <c r="K39" s="192" t="s">
        <v>304</v>
      </c>
      <c r="L39" s="297"/>
      <c r="M39" s="297"/>
    </row>
    <row r="40" spans="1:13" s="190" customFormat="1" ht="84.75" customHeight="1" x14ac:dyDescent="0.25">
      <c r="A40" s="297" t="s">
        <v>254</v>
      </c>
      <c r="B40" s="298" t="s">
        <v>255</v>
      </c>
      <c r="C40" s="298" t="s">
        <v>256</v>
      </c>
      <c r="D40" s="297" t="s">
        <v>257</v>
      </c>
      <c r="E40" s="299" t="s">
        <v>258</v>
      </c>
      <c r="F40" s="300">
        <v>1041.8800000000001</v>
      </c>
      <c r="G40" s="297" t="s">
        <v>259</v>
      </c>
      <c r="H40" s="197" t="s">
        <v>200</v>
      </c>
      <c r="I40" s="197" t="s">
        <v>200</v>
      </c>
      <c r="J40" s="197" t="s">
        <v>200</v>
      </c>
      <c r="K40" s="192" t="s">
        <v>305</v>
      </c>
      <c r="L40" s="297" t="s">
        <v>284</v>
      </c>
      <c r="M40" s="297" t="s">
        <v>283</v>
      </c>
    </row>
    <row r="41" spans="1:13" s="190" customFormat="1" ht="84.75" customHeight="1" x14ac:dyDescent="0.25">
      <c r="A41" s="297"/>
      <c r="B41" s="298"/>
      <c r="C41" s="298"/>
      <c r="D41" s="297"/>
      <c r="E41" s="299"/>
      <c r="F41" s="300"/>
      <c r="G41" s="297"/>
      <c r="H41" s="197" t="s">
        <v>198</v>
      </c>
      <c r="I41" s="192" t="s">
        <v>192</v>
      </c>
      <c r="J41" s="196">
        <v>1041.8800000000001</v>
      </c>
      <c r="K41" s="192" t="s">
        <v>306</v>
      </c>
      <c r="L41" s="297"/>
      <c r="M41" s="297"/>
    </row>
    <row r="42" spans="1:13" s="190" customFormat="1" ht="15" x14ac:dyDescent="0.25">
      <c r="C42" s="202"/>
      <c r="E42" s="203"/>
    </row>
    <row r="43" spans="1:13" s="190" customFormat="1" ht="15" x14ac:dyDescent="0.25">
      <c r="C43" s="202"/>
      <c r="E43" s="203"/>
    </row>
    <row r="44" spans="1:13" s="190" customFormat="1" ht="15" x14ac:dyDescent="0.25">
      <c r="C44" s="202"/>
    </row>
    <row r="45" spans="1:13" s="190" customFormat="1" ht="15" x14ac:dyDescent="0.25">
      <c r="C45" s="202"/>
    </row>
    <row r="46" spans="1:13" s="190" customFormat="1" ht="15" x14ac:dyDescent="0.25">
      <c r="C46" s="202"/>
    </row>
    <row r="47" spans="1:13" s="190" customFormat="1" ht="15" x14ac:dyDescent="0.25">
      <c r="C47" s="202"/>
    </row>
    <row r="48" spans="1:13" s="190" customFormat="1" ht="15" x14ac:dyDescent="0.25">
      <c r="C48" s="202"/>
    </row>
    <row r="49" spans="3:3" s="190" customFormat="1" ht="15" x14ac:dyDescent="0.25">
      <c r="C49" s="202"/>
    </row>
    <row r="50" spans="3:3" s="190" customFormat="1" ht="15" x14ac:dyDescent="0.25">
      <c r="C50" s="202"/>
    </row>
    <row r="51" spans="3:3" s="190" customFormat="1" ht="15" x14ac:dyDescent="0.25">
      <c r="C51" s="202"/>
    </row>
    <row r="52" spans="3:3" s="190" customFormat="1" ht="15" x14ac:dyDescent="0.25">
      <c r="C52" s="202"/>
    </row>
    <row r="53" spans="3:3" s="190" customFormat="1" ht="15" x14ac:dyDescent="0.25">
      <c r="C53" s="202"/>
    </row>
    <row r="54" spans="3:3" s="190" customFormat="1" ht="15" x14ac:dyDescent="0.25">
      <c r="C54" s="202"/>
    </row>
    <row r="55" spans="3:3" s="190" customFormat="1" ht="15" x14ac:dyDescent="0.25">
      <c r="C55" s="202"/>
    </row>
    <row r="56" spans="3:3" s="190" customFormat="1" ht="15" x14ac:dyDescent="0.25">
      <c r="C56" s="202"/>
    </row>
    <row r="57" spans="3:3" s="190" customFormat="1" ht="15" x14ac:dyDescent="0.25">
      <c r="C57" s="202"/>
    </row>
    <row r="58" spans="3:3" s="190" customFormat="1" ht="15" x14ac:dyDescent="0.25">
      <c r="C58" s="202"/>
    </row>
    <row r="59" spans="3:3" s="190" customFormat="1" ht="15" x14ac:dyDescent="0.25">
      <c r="C59" s="202"/>
    </row>
    <row r="60" spans="3:3" s="190" customFormat="1" ht="15" x14ac:dyDescent="0.25">
      <c r="C60" s="202"/>
    </row>
    <row r="61" spans="3:3" s="190" customFormat="1" ht="15" x14ac:dyDescent="0.25">
      <c r="C61" s="202"/>
    </row>
    <row r="62" spans="3:3" s="190" customFormat="1" ht="15" x14ac:dyDescent="0.25"/>
    <row r="63" spans="3:3" s="190" customFormat="1" ht="15" x14ac:dyDescent="0.25"/>
    <row r="64" spans="3:3" s="190" customFormat="1" ht="15" x14ac:dyDescent="0.25"/>
    <row r="65" s="190" customFormat="1" ht="15" x14ac:dyDescent="0.25"/>
    <row r="66" s="190" customFormat="1" ht="15" x14ac:dyDescent="0.25"/>
    <row r="67" s="190" customFormat="1" ht="15" x14ac:dyDescent="0.25"/>
  </sheetData>
  <mergeCells count="77">
    <mergeCell ref="A7:A12"/>
    <mergeCell ref="B7:B12"/>
    <mergeCell ref="C7:C12"/>
    <mergeCell ref="D7:D12"/>
    <mergeCell ref="E7:E12"/>
    <mergeCell ref="E26:E29"/>
    <mergeCell ref="B26:B29"/>
    <mergeCell ref="F7:F12"/>
    <mergeCell ref="G7:G12"/>
    <mergeCell ref="F18:F21"/>
    <mergeCell ref="G18:G21"/>
    <mergeCell ref="B13:B17"/>
    <mergeCell ref="C13:C17"/>
    <mergeCell ref="M33:M35"/>
    <mergeCell ref="L22:L25"/>
    <mergeCell ref="M26:M29"/>
    <mergeCell ref="F22:F25"/>
    <mergeCell ref="G22:G25"/>
    <mergeCell ref="F30:F32"/>
    <mergeCell ref="G30:G32"/>
    <mergeCell ref="L33:L35"/>
    <mergeCell ref="F26:F29"/>
    <mergeCell ref="G26:G29"/>
    <mergeCell ref="E33:E35"/>
    <mergeCell ref="F33:F35"/>
    <mergeCell ref="G33:G35"/>
    <mergeCell ref="E22:E25"/>
    <mergeCell ref="A18:A21"/>
    <mergeCell ref="B18:B21"/>
    <mergeCell ref="C18:C21"/>
    <mergeCell ref="D18:D21"/>
    <mergeCell ref="E18:E21"/>
    <mergeCell ref="A33:A35"/>
    <mergeCell ref="B33:B35"/>
    <mergeCell ref="C33:C35"/>
    <mergeCell ref="A30:A32"/>
    <mergeCell ref="B30:B32"/>
    <mergeCell ref="C30:C32"/>
    <mergeCell ref="D26:D29"/>
    <mergeCell ref="A13:A17"/>
    <mergeCell ref="A22:A25"/>
    <mergeCell ref="B22:B25"/>
    <mergeCell ref="C22:C25"/>
    <mergeCell ref="C26:C29"/>
    <mergeCell ref="A26:A29"/>
    <mergeCell ref="C36:C39"/>
    <mergeCell ref="L36:L39"/>
    <mergeCell ref="M36:M39"/>
    <mergeCell ref="M7:M12"/>
    <mergeCell ref="M13:M17"/>
    <mergeCell ref="M18:M21"/>
    <mergeCell ref="M22:M25"/>
    <mergeCell ref="M30:M32"/>
    <mergeCell ref="D33:D35"/>
    <mergeCell ref="D30:D32"/>
    <mergeCell ref="E30:E32"/>
    <mergeCell ref="D13:D17"/>
    <mergeCell ref="E13:E17"/>
    <mergeCell ref="F13:F17"/>
    <mergeCell ref="G13:G17"/>
    <mergeCell ref="D22:D25"/>
    <mergeCell ref="A1:M5"/>
    <mergeCell ref="L40:L41"/>
    <mergeCell ref="M40:M41"/>
    <mergeCell ref="A40:A41"/>
    <mergeCell ref="B40:B41"/>
    <mergeCell ref="C40:C41"/>
    <mergeCell ref="D40:D41"/>
    <mergeCell ref="E40:E41"/>
    <mergeCell ref="F40:F41"/>
    <mergeCell ref="G40:G41"/>
    <mergeCell ref="E36:E39"/>
    <mergeCell ref="F36:F39"/>
    <mergeCell ref="G36:G39"/>
    <mergeCell ref="A36:A39"/>
    <mergeCell ref="B36:B39"/>
    <mergeCell ref="D36:D39"/>
  </mergeCells>
  <printOptions horizontalCentered="1"/>
  <pageMargins left="0.11811023622047245" right="0.11811023622047245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nova</vt:lpstr>
      <vt:lpstr>Plan1</vt:lpstr>
      <vt:lpstr>Plan2</vt:lpstr>
      <vt:lpstr>OI RESUMO 01</vt:lpstr>
      <vt:lpstr>OI RESUMO 02</vt:lpstr>
      <vt:lpstr>CELPE CAROLINA</vt:lpstr>
      <vt:lpstr>CONTRATOS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Positivo</cp:lastModifiedBy>
  <cp:lastPrinted>2015-02-10T20:19:13Z</cp:lastPrinted>
  <dcterms:created xsi:type="dcterms:W3CDTF">2014-01-15T12:48:17Z</dcterms:created>
  <dcterms:modified xsi:type="dcterms:W3CDTF">2020-06-22T19:32:22Z</dcterms:modified>
</cp:coreProperties>
</file>