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0730" windowHeight="11700"/>
  </bookViews>
  <sheets>
    <sheet name="EXECUTADO_-_AGO_-_2017 " sheetId="7" r:id="rId1"/>
  </sheets>
  <calcPr calcId="145621"/>
</workbook>
</file>

<file path=xl/calcChain.xml><?xml version="1.0" encoding="utf-8"?>
<calcChain xmlns="http://schemas.openxmlformats.org/spreadsheetml/2006/main">
  <c r="O22" i="7" l="1"/>
  <c r="N22" i="7"/>
  <c r="P22" i="7" s="1"/>
  <c r="V22" i="7" s="1"/>
  <c r="W22" i="7" s="1"/>
  <c r="O20" i="7"/>
  <c r="N20" i="7"/>
  <c r="P20" i="7" s="1"/>
  <c r="O19" i="7"/>
  <c r="N19" i="7"/>
  <c r="P19" i="7" s="1"/>
  <c r="O18" i="7"/>
  <c r="N18" i="7"/>
  <c r="O17" i="7"/>
  <c r="N17" i="7"/>
  <c r="O16" i="7"/>
  <c r="N16" i="7"/>
  <c r="P16" i="7" s="1"/>
  <c r="V16" i="7" s="1"/>
  <c r="W16" i="7" s="1"/>
  <c r="U16" i="7"/>
  <c r="U17" i="7"/>
  <c r="U18" i="7"/>
  <c r="U19" i="7"/>
  <c r="U20" i="7"/>
  <c r="U21" i="7"/>
  <c r="U22" i="7"/>
  <c r="P21" i="7"/>
  <c r="N15" i="7"/>
  <c r="O15" i="7"/>
  <c r="U15" i="7"/>
  <c r="O14" i="7"/>
  <c r="N14" i="7"/>
  <c r="O13" i="7"/>
  <c r="N13" i="7"/>
  <c r="O12" i="7"/>
  <c r="N12" i="7"/>
  <c r="U11" i="7"/>
  <c r="U10" i="7"/>
  <c r="U12" i="7"/>
  <c r="U13" i="7"/>
  <c r="U14" i="7"/>
  <c r="O11" i="7"/>
  <c r="N11" i="7"/>
  <c r="P11" i="7" s="1"/>
  <c r="O10" i="7"/>
  <c r="N10" i="7"/>
  <c r="V19" i="7" l="1"/>
  <c r="W19" i="7" s="1"/>
  <c r="P17" i="7"/>
  <c r="V17" i="7" s="1"/>
  <c r="W17" i="7" s="1"/>
  <c r="P18" i="7"/>
  <c r="V18" i="7" s="1"/>
  <c r="W18" i="7" s="1"/>
  <c r="V21" i="7"/>
  <c r="W21" i="7" s="1"/>
  <c r="V20" i="7"/>
  <c r="W20" i="7" s="1"/>
  <c r="P13" i="7"/>
  <c r="V13" i="7" s="1"/>
  <c r="W13" i="7" s="1"/>
  <c r="P15" i="7"/>
  <c r="V15" i="7" s="1"/>
  <c r="W15" i="7" s="1"/>
  <c r="P14" i="7"/>
  <c r="V14" i="7" s="1"/>
  <c r="W14" i="7" s="1"/>
  <c r="V11" i="7"/>
  <c r="W11" i="7" s="1"/>
  <c r="P12" i="7"/>
  <c r="V12" i="7" s="1"/>
  <c r="W12" i="7" s="1"/>
  <c r="P10" i="7"/>
  <c r="V10" i="7" l="1"/>
  <c r="W10" i="7" s="1"/>
</calcChain>
</file>

<file path=xl/sharedStrings.xml><?xml version="1.0" encoding="utf-8"?>
<sst xmlns="http://schemas.openxmlformats.org/spreadsheetml/2006/main" count="179" uniqueCount="85">
  <si>
    <t>MÊS REFERÊNCIA:</t>
  </si>
  <si>
    <t>DIÁRIAS</t>
  </si>
  <si>
    <t>Quantidade</t>
  </si>
  <si>
    <t>EVENTO</t>
  </si>
  <si>
    <t>MATRIZ DE GERENCIAMENTO DE DIÁRIAS E PASSAGENS</t>
  </si>
  <si>
    <t>UNIDADE GESTORA</t>
  </si>
  <si>
    <t>SERVIDOR</t>
  </si>
  <si>
    <t>PASSAGENS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</si>
  <si>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</si>
  <si>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</si>
  <si>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</si>
  <si>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</si>
  <si>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</si>
  <si>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</si>
  <si>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</si>
  <si>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</si>
  <si>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</si>
  <si>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</si>
  <si>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</si>
  <si>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</si>
  <si>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</si>
  <si>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</si>
  <si>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</si>
  <si>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</si>
  <si>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</si>
  <si>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</si>
  <si>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</si>
  <si>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</si>
  <si>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</si>
  <si>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</si>
  <si>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Valor unitário</t>
  </si>
  <si>
    <t>NACIONAL</t>
  </si>
  <si>
    <t>PE</t>
  </si>
  <si>
    <t>RECIFE</t>
  </si>
  <si>
    <t>DTC</t>
  </si>
  <si>
    <t>GERE</t>
  </si>
  <si>
    <t>ADEMIR VIEIRA</t>
  </si>
  <si>
    <t>RJ</t>
  </si>
  <si>
    <t>RIO DE JANEIRO</t>
  </si>
  <si>
    <t>ALEXANDRE CARLOS DE CARVALHO LISBOA</t>
  </si>
  <si>
    <t>DAF</t>
  </si>
  <si>
    <t>GCON</t>
  </si>
  <si>
    <t>JAILSON JOSÉ GALVÃO</t>
  </si>
  <si>
    <t>CARLOS EDUARDO CARNEIRO GUEDES ALCOFORADO</t>
  </si>
  <si>
    <t>PRE</t>
  </si>
  <si>
    <t>CJUR</t>
  </si>
  <si>
    <t>COORDENADOR DE ENGENHARIA</t>
  </si>
  <si>
    <t>GERENTE DE CONTABILIDADE E FISCAL</t>
  </si>
  <si>
    <t>DIRETOR TÉCNICO COMERCIAL</t>
  </si>
  <si>
    <t>COORDENADOR JURÍDICO</t>
  </si>
  <si>
    <t>000066</t>
  </si>
  <si>
    <t>EMANUELLE CRISTINE DA SILVA BARCELAR</t>
  </si>
  <si>
    <t>000242</t>
  </si>
  <si>
    <t>CPLA</t>
  </si>
  <si>
    <t>SP</t>
  </si>
  <si>
    <t>SÃO PAULO</t>
  </si>
  <si>
    <t>REALIZAÇÃO DE CURSO - PLANEJAMENTO FINANCEIRO E ORÇAMENTO</t>
  </si>
  <si>
    <t>RENATA DE ASSIS ALBUQUERQUE</t>
  </si>
  <si>
    <t>QSMS</t>
  </si>
  <si>
    <t>000195</t>
  </si>
  <si>
    <t>REALIZAÇÃO DE CURSO - ATMOSFERAS EXPLOSIVAS</t>
  </si>
  <si>
    <t>000232</t>
  </si>
  <si>
    <t>REALIZAÇÃO DE CURSO - CONTRATO DE CONCESSÃO</t>
  </si>
  <si>
    <t>CLAUDEMIR JOSE DA SILVA</t>
  </si>
  <si>
    <t>000303</t>
  </si>
  <si>
    <t>JAIME CERQUEIRA LIMA ISENSEE</t>
  </si>
  <si>
    <t>REUNIÃO</t>
  </si>
  <si>
    <t>-</t>
  </si>
  <si>
    <t>LUCIANO COUTO ROSA GUIMARAES</t>
  </si>
  <si>
    <t>GEORGE WASHINGTON PAULO FERREIRA</t>
  </si>
  <si>
    <t>GDIS</t>
  </si>
  <si>
    <t>000146</t>
  </si>
  <si>
    <t xml:space="preserve">EVENTO </t>
  </si>
  <si>
    <t>ROBERTO CARLOS MOREIRA FONTELLES</t>
  </si>
  <si>
    <t>000056</t>
  </si>
  <si>
    <t>REUNIÃO ANP</t>
  </si>
  <si>
    <t>REUNIÃO PETROBRAS</t>
  </si>
  <si>
    <t>ANALISTA FINANCEIRO</t>
  </si>
  <si>
    <t>TÉCNICO QSMS</t>
  </si>
  <si>
    <t>TÉCNICO OPERACIONAL QSMS</t>
  </si>
  <si>
    <t>ASSISTENTE DE DIRETORIA</t>
  </si>
  <si>
    <t>DIRETOR ADMINISTRATIVO FINANCEIRO</t>
  </si>
  <si>
    <t>COORDENADOR DE DISTRIBUIÇÃO</t>
  </si>
  <si>
    <t>DIRETOR PRESIDENTE</t>
  </si>
  <si>
    <t>COMPANHIA PERNAMBUCANA DE GÁS - COPERGÁS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</si>
</sst>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]#,##0.00"/>
    <numFmt numFmtId="165" formatCode="mmm/yyyy"/>
    <numFmt numFmtId="166" formatCode="[$R$-416]&quot; &quot;#,##0.00;[Red]&quot;-&quot;[$R$-416]&quot; &quot;#,##0.00"/>
    <numFmt numFmtId="167" formatCode="[$R$-416]\ #,##0.00"/>
  </numFmts>
  <fonts count="9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Cambria"/>
      <family val="1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DDDDD"/>
        <bgColor rgb="FFDDDDDD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" fillId="2" borderId="0" applyNumberFormat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0" fontId="1" fillId="0" borderId="0"/>
  </cellStyleXfs>
  <cellXfs count="23">
    <xf numFmtId="0" fontId="0" fillId="0" borderId="0" xfId="0"/>
    <xf numFmtId="0" fontId="0" fillId="3" borderId="0" xfId="0" applyFill="1" applyAlignment="1"/>
    <xf numFmtId="165" fontId="5" fillId="0" borderId="1" xfId="0" applyNumberFormat="1" applyFont="1" applyBorder="1" applyAlignment="1">
      <alignment horizontal="right"/>
    </xf>
    <xf numFmtId="0" fontId="0" fillId="5" borderId="0" xfId="0" applyFill="1"/>
    <xf numFmtId="0" fontId="6" fillId="5" borderId="0" xfId="0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/>
    </xf>
    <xf numFmtId="14" fontId="8" fillId="3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6" fillId="4" borderId="1" xfId="0" applyFont="1" applyFill="1" applyBorder="1" applyAlignment="1">
      <alignment horizontal="center"/>
    </xf>
    <xf numFmtId="0" fontId="6" fillId="3" borderId="0" xfId="0" applyFont="1" applyFill="1" applyAlignment="1"/>
  </cellXfs>
  <cellStyles count="7">
    <cellStyle name="ConditionalStyle_1" xfId="1"/>
    <cellStyle name="Heading" xfId="2"/>
    <cellStyle name="Heading1" xfId="3"/>
    <cellStyle name="Normal" xfId="0" builtinId="0" customBuiltin="1"/>
    <cellStyle name="Normal 2" xfId="6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594842</xdr:colOff>
      <xdr:row>4</xdr:row>
      <xdr:rowOff>84294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461"/>
        <a:stretch>
          <a:fillRect/>
        </a:stretch>
      </xdr:blipFill>
      <xdr:spPr bwMode="auto">
        <a:xfrm>
          <a:off x="0" y="180975"/>
          <a:ext cx="594842" cy="627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topLeftCell="N1" workbookViewId="0">
      <selection activeCell="C8" sqref="C8:C9"/>
    </sheetView>
  </sheetViews>
  <sheetFormatPr defaultRowHeight="15" customHeight="1" x14ac:dyDescent="0.2"/>
  <cols>
    <col min="1" max="1" width="8.625" customWidth="1"/>
    <col min="2" max="2" width="10.75" customWidth="1"/>
    <col min="3" max="3" width="44" customWidth="1"/>
    <col min="4" max="4" width="12" customWidth="1"/>
    <col min="5" max="5" width="17.5" customWidth="1"/>
    <col min="6" max="6" width="35.125" customWidth="1"/>
    <col min="7" max="7" width="11.25" customWidth="1"/>
    <col min="8" max="8" width="4.75" customWidth="1"/>
    <col min="9" max="9" width="16.5" customWidth="1"/>
    <col min="10" max="10" width="4" customWidth="1"/>
    <col min="11" max="11" width="16.75" customWidth="1"/>
    <col min="12" max="12" width="12.125" customWidth="1"/>
    <col min="13" max="13" width="12.25" customWidth="1"/>
    <col min="14" max="14" width="14" customWidth="1"/>
    <col min="15" max="15" width="14.25" customWidth="1"/>
    <col min="16" max="1024" width="18" customWidth="1"/>
    <col min="1025" max="1025" width="9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x14ac:dyDescent="0.35">
      <c r="A5" s="22" t="s">
        <v>84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0" t="s">
        <v>0</v>
      </c>
      <c r="W5" s="20"/>
      <c r="X5" s="2">
        <v>42948</v>
      </c>
    </row>
    <row r="6" spans="1:24" x14ac:dyDescent="0.25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x14ac:dyDescent="0.25">
      <c r="A7" s="21" t="s">
        <v>5</v>
      </c>
      <c r="B7" s="21"/>
      <c r="C7" s="21" t="s">
        <v>6</v>
      </c>
      <c r="D7" s="21"/>
      <c r="E7" s="21"/>
      <c r="F7" s="21" t="s">
        <v>3</v>
      </c>
      <c r="G7" s="21"/>
      <c r="H7" s="21"/>
      <c r="I7" s="21"/>
      <c r="J7" s="21"/>
      <c r="K7" s="21"/>
      <c r="L7" s="21"/>
      <c r="M7" s="21"/>
      <c r="N7" s="21" t="s">
        <v>7</v>
      </c>
      <c r="O7" s="21"/>
      <c r="P7" s="21"/>
      <c r="Q7" s="21" t="s">
        <v>1</v>
      </c>
      <c r="R7" s="21"/>
      <c r="S7" s="21"/>
      <c r="T7" s="21"/>
      <c r="U7" s="21"/>
      <c r="V7" s="21"/>
      <c r="W7" s="21" t="s">
        <v>8</v>
      </c>
      <c r="X7" s="21" t="s">
        <v>9</v>
      </c>
    </row>
    <row r="8" spans="1:24" s="3" customFormat="1" x14ac:dyDescent="0.25">
      <c r="A8" s="19" t="s">
        <v>10</v>
      </c>
      <c r="B8" s="19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/>
      <c r="J8" s="18" t="s">
        <v>18</v>
      </c>
      <c r="K8" s="18"/>
      <c r="L8" s="19" t="s">
        <v>19</v>
      </c>
      <c r="M8" s="19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/>
      <c r="S8" s="18" t="s">
        <v>25</v>
      </c>
      <c r="T8" s="18"/>
      <c r="U8" s="19" t="s">
        <v>26</v>
      </c>
      <c r="V8" s="18" t="s">
        <v>23</v>
      </c>
      <c r="W8" s="21"/>
      <c r="X8" s="21"/>
    </row>
    <row r="9" spans="1:24" s="3" customFormat="1" x14ac:dyDescent="0.25">
      <c r="A9" s="19"/>
      <c r="B9" s="19"/>
      <c r="C9" s="19"/>
      <c r="D9" s="19"/>
      <c r="E9" s="19"/>
      <c r="F9" s="19"/>
      <c r="G9" s="19"/>
      <c r="H9" s="4" t="s">
        <v>27</v>
      </c>
      <c r="I9" s="4" t="s">
        <v>28</v>
      </c>
      <c r="J9" s="4" t="s">
        <v>27</v>
      </c>
      <c r="K9" s="5" t="s">
        <v>29</v>
      </c>
      <c r="L9" s="19"/>
      <c r="M9" s="19"/>
      <c r="N9" s="18"/>
      <c r="O9" s="18"/>
      <c r="P9" s="18"/>
      <c r="Q9" s="4" t="s">
        <v>2</v>
      </c>
      <c r="R9" s="5" t="s">
        <v>30</v>
      </c>
      <c r="S9" s="4" t="s">
        <v>2</v>
      </c>
      <c r="T9" s="5" t="s">
        <v>30</v>
      </c>
      <c r="U9" s="19"/>
      <c r="V9" s="18"/>
      <c r="W9" s="21"/>
      <c r="X9" s="21"/>
    </row>
    <row r="10" spans="1:24" ht="38.25" x14ac:dyDescent="0.2">
      <c r="A10" s="11" t="s">
        <v>44</v>
      </c>
      <c r="B10" s="11" t="s">
        <v>53</v>
      </c>
      <c r="C10" s="11" t="s">
        <v>51</v>
      </c>
      <c r="D10" s="17" t="s">
        <v>52</v>
      </c>
      <c r="E10" s="12" t="s">
        <v>77</v>
      </c>
      <c r="F10" s="7" t="s">
        <v>56</v>
      </c>
      <c r="G10" s="13" t="s">
        <v>31</v>
      </c>
      <c r="H10" s="11" t="s">
        <v>32</v>
      </c>
      <c r="I10" s="11" t="s">
        <v>33</v>
      </c>
      <c r="J10" s="11" t="s">
        <v>54</v>
      </c>
      <c r="K10" s="14" t="s">
        <v>55</v>
      </c>
      <c r="L10" s="15">
        <v>42962</v>
      </c>
      <c r="M10" s="15">
        <v>42963</v>
      </c>
      <c r="N10" s="14">
        <f>931.88/2</f>
        <v>465.94</v>
      </c>
      <c r="O10" s="14">
        <f>931.88/2</f>
        <v>465.94</v>
      </c>
      <c r="P10" s="14">
        <f>N10+O10</f>
        <v>931.88</v>
      </c>
      <c r="Q10" s="11">
        <v>4</v>
      </c>
      <c r="R10" s="14">
        <v>120</v>
      </c>
      <c r="S10" s="11"/>
      <c r="T10" s="14"/>
      <c r="U10" s="16">
        <f>(Q10*R10)+(S10*T10)</f>
        <v>480</v>
      </c>
      <c r="V10" s="14">
        <f>P10+U10</f>
        <v>1411.88</v>
      </c>
      <c r="W10" s="14">
        <f>V10</f>
        <v>1411.88</v>
      </c>
      <c r="X10" s="6"/>
    </row>
    <row r="11" spans="1:24" ht="25.5" x14ac:dyDescent="0.2">
      <c r="A11" s="11" t="s">
        <v>44</v>
      </c>
      <c r="B11" s="6" t="s">
        <v>58</v>
      </c>
      <c r="C11" s="6" t="s">
        <v>57</v>
      </c>
      <c r="D11" s="17" t="s">
        <v>59</v>
      </c>
      <c r="E11" s="7" t="s">
        <v>78</v>
      </c>
      <c r="F11" s="7" t="s">
        <v>60</v>
      </c>
      <c r="G11" s="13" t="s">
        <v>31</v>
      </c>
      <c r="H11" s="11" t="s">
        <v>32</v>
      </c>
      <c r="I11" s="11" t="s">
        <v>33</v>
      </c>
      <c r="J11" s="11" t="s">
        <v>37</v>
      </c>
      <c r="K11" s="14" t="s">
        <v>38</v>
      </c>
      <c r="L11" s="9">
        <v>42960</v>
      </c>
      <c r="M11" s="9">
        <v>42963</v>
      </c>
      <c r="N11" s="14">
        <f>888.12/2</f>
        <v>444.06</v>
      </c>
      <c r="O11" s="14">
        <f>888.12/2</f>
        <v>444.06</v>
      </c>
      <c r="P11" s="14">
        <f t="shared" ref="P11:P22" si="0">N11+O11</f>
        <v>888.12</v>
      </c>
      <c r="Q11" s="11">
        <v>4</v>
      </c>
      <c r="R11" s="14">
        <v>120</v>
      </c>
      <c r="S11" s="6">
        <v>3</v>
      </c>
      <c r="T11" s="8">
        <v>100</v>
      </c>
      <c r="U11" s="16">
        <f>(Q11*R11)+(S11*T11)</f>
        <v>780</v>
      </c>
      <c r="V11" s="14">
        <f>P11+U11</f>
        <v>1668.12</v>
      </c>
      <c r="W11" s="14">
        <f>V11</f>
        <v>1668.12</v>
      </c>
      <c r="X11" s="6"/>
    </row>
    <row r="12" spans="1:24" ht="38.25" x14ac:dyDescent="0.2">
      <c r="A12" s="6" t="s">
        <v>40</v>
      </c>
      <c r="B12" s="6" t="s">
        <v>41</v>
      </c>
      <c r="C12" s="7" t="s">
        <v>39</v>
      </c>
      <c r="D12" s="17" t="s">
        <v>61</v>
      </c>
      <c r="E12" s="7" t="s">
        <v>47</v>
      </c>
      <c r="F12" s="7" t="s">
        <v>62</v>
      </c>
      <c r="G12" s="13" t="s">
        <v>31</v>
      </c>
      <c r="H12" s="11" t="s">
        <v>32</v>
      </c>
      <c r="I12" s="11" t="s">
        <v>33</v>
      </c>
      <c r="J12" s="11" t="s">
        <v>37</v>
      </c>
      <c r="K12" s="14" t="s">
        <v>38</v>
      </c>
      <c r="L12" s="9">
        <v>42962</v>
      </c>
      <c r="M12" s="9">
        <v>42965</v>
      </c>
      <c r="N12" s="14">
        <f>602.42/2</f>
        <v>301.20999999999998</v>
      </c>
      <c r="O12" s="14">
        <f>602.42/2</f>
        <v>301.20999999999998</v>
      </c>
      <c r="P12" s="14">
        <f t="shared" si="0"/>
        <v>602.41999999999996</v>
      </c>
      <c r="Q12" s="11">
        <v>7</v>
      </c>
      <c r="R12" s="14">
        <v>120</v>
      </c>
      <c r="S12" s="6"/>
      <c r="T12" s="8"/>
      <c r="U12" s="16">
        <f t="shared" ref="U12:U22" si="1">(Q12*R12)+(S12*T12)</f>
        <v>840</v>
      </c>
      <c r="V12" s="14">
        <f t="shared" ref="V12:V22" si="2">P12+U12</f>
        <v>1442.42</v>
      </c>
      <c r="W12" s="14">
        <f t="shared" ref="W12:W22" si="3">V12</f>
        <v>1442.42</v>
      </c>
      <c r="X12" s="6"/>
    </row>
    <row r="13" spans="1:24" ht="38.25" x14ac:dyDescent="0.2">
      <c r="A13" s="11" t="s">
        <v>44</v>
      </c>
      <c r="B13" s="6" t="s">
        <v>58</v>
      </c>
      <c r="C13" s="6" t="s">
        <v>63</v>
      </c>
      <c r="D13" s="17" t="s">
        <v>64</v>
      </c>
      <c r="E13" s="7" t="s">
        <v>79</v>
      </c>
      <c r="F13" s="7" t="s">
        <v>60</v>
      </c>
      <c r="G13" s="13" t="s">
        <v>31</v>
      </c>
      <c r="H13" s="11" t="s">
        <v>32</v>
      </c>
      <c r="I13" s="11" t="s">
        <v>33</v>
      </c>
      <c r="J13" s="11" t="s">
        <v>37</v>
      </c>
      <c r="K13" s="14" t="s">
        <v>38</v>
      </c>
      <c r="L13" s="9">
        <v>42960</v>
      </c>
      <c r="M13" s="9">
        <v>42963</v>
      </c>
      <c r="N13" s="14">
        <f>888.12/2</f>
        <v>444.06</v>
      </c>
      <c r="O13" s="14">
        <f>888.12/2</f>
        <v>444.06</v>
      </c>
      <c r="P13" s="14">
        <f t="shared" si="0"/>
        <v>888.12</v>
      </c>
      <c r="Q13" s="11">
        <v>4</v>
      </c>
      <c r="R13" s="14">
        <v>120</v>
      </c>
      <c r="S13" s="10">
        <v>3</v>
      </c>
      <c r="T13" s="8">
        <v>100</v>
      </c>
      <c r="U13" s="16">
        <f t="shared" si="1"/>
        <v>780</v>
      </c>
      <c r="V13" s="14">
        <f t="shared" si="2"/>
        <v>1668.12</v>
      </c>
      <c r="W13" s="14">
        <f t="shared" si="3"/>
        <v>1668.12</v>
      </c>
      <c r="X13" s="10"/>
    </row>
    <row r="14" spans="1:24" ht="25.5" x14ac:dyDescent="0.2">
      <c r="A14" s="6" t="s">
        <v>34</v>
      </c>
      <c r="B14" s="6" t="s">
        <v>35</v>
      </c>
      <c r="C14" s="6" t="s">
        <v>36</v>
      </c>
      <c r="D14" s="17" t="s">
        <v>50</v>
      </c>
      <c r="E14" s="7" t="s">
        <v>46</v>
      </c>
      <c r="F14" s="7" t="s">
        <v>66</v>
      </c>
      <c r="G14" s="13" t="s">
        <v>31</v>
      </c>
      <c r="H14" s="11" t="s">
        <v>32</v>
      </c>
      <c r="I14" s="11" t="s">
        <v>33</v>
      </c>
      <c r="J14" s="11" t="s">
        <v>37</v>
      </c>
      <c r="K14" s="14" t="s">
        <v>38</v>
      </c>
      <c r="L14" s="9">
        <v>42954</v>
      </c>
      <c r="M14" s="9">
        <v>42957</v>
      </c>
      <c r="N14" s="14">
        <f>928.2/2</f>
        <v>464.1</v>
      </c>
      <c r="O14" s="14">
        <f>928.2/2</f>
        <v>464.1</v>
      </c>
      <c r="P14" s="14">
        <f t="shared" si="0"/>
        <v>928.2</v>
      </c>
      <c r="Q14" s="11">
        <v>4</v>
      </c>
      <c r="R14" s="14">
        <v>120</v>
      </c>
      <c r="S14" s="10"/>
      <c r="T14" s="8"/>
      <c r="U14" s="16">
        <f t="shared" si="1"/>
        <v>480</v>
      </c>
      <c r="V14" s="14">
        <f t="shared" si="2"/>
        <v>1408.2</v>
      </c>
      <c r="W14" s="14">
        <f t="shared" si="3"/>
        <v>1408.2</v>
      </c>
      <c r="X14" s="10"/>
    </row>
    <row r="15" spans="1:24" ht="25.5" x14ac:dyDescent="0.2">
      <c r="A15" s="6" t="s">
        <v>40</v>
      </c>
      <c r="B15" s="6" t="s">
        <v>40</v>
      </c>
      <c r="C15" s="6" t="s">
        <v>65</v>
      </c>
      <c r="D15" s="17" t="s">
        <v>67</v>
      </c>
      <c r="E15" s="7" t="s">
        <v>80</v>
      </c>
      <c r="F15" s="7" t="s">
        <v>66</v>
      </c>
      <c r="G15" s="13" t="s">
        <v>31</v>
      </c>
      <c r="H15" s="11" t="s">
        <v>32</v>
      </c>
      <c r="I15" s="11" t="s">
        <v>33</v>
      </c>
      <c r="J15" s="11" t="s">
        <v>37</v>
      </c>
      <c r="K15" s="14" t="s">
        <v>38</v>
      </c>
      <c r="L15" s="9">
        <v>42962</v>
      </c>
      <c r="M15" s="9">
        <v>42963</v>
      </c>
      <c r="N15" s="14">
        <f>602.42/2</f>
        <v>301.20999999999998</v>
      </c>
      <c r="O15" s="14">
        <f>602.42/2</f>
        <v>301.20999999999998</v>
      </c>
      <c r="P15" s="14">
        <f t="shared" si="0"/>
        <v>602.41999999999996</v>
      </c>
      <c r="Q15" s="11">
        <v>2</v>
      </c>
      <c r="R15" s="14">
        <v>120</v>
      </c>
      <c r="S15" s="10"/>
      <c r="T15" s="8"/>
      <c r="U15" s="16">
        <f t="shared" si="1"/>
        <v>240</v>
      </c>
      <c r="V15" s="14">
        <f t="shared" si="2"/>
        <v>842.42</v>
      </c>
      <c r="W15" s="14">
        <f t="shared" si="3"/>
        <v>842.42</v>
      </c>
      <c r="X15" s="10"/>
    </row>
    <row r="16" spans="1:24" ht="25.5" x14ac:dyDescent="0.2">
      <c r="A16" s="6" t="s">
        <v>34</v>
      </c>
      <c r="B16" s="6" t="s">
        <v>34</v>
      </c>
      <c r="C16" s="6" t="s">
        <v>42</v>
      </c>
      <c r="D16" s="17" t="s">
        <v>67</v>
      </c>
      <c r="E16" s="7" t="s">
        <v>48</v>
      </c>
      <c r="F16" s="7" t="s">
        <v>66</v>
      </c>
      <c r="G16" s="13" t="s">
        <v>31</v>
      </c>
      <c r="H16" s="11" t="s">
        <v>32</v>
      </c>
      <c r="I16" s="11" t="s">
        <v>33</v>
      </c>
      <c r="J16" s="11" t="s">
        <v>37</v>
      </c>
      <c r="K16" s="14" t="s">
        <v>38</v>
      </c>
      <c r="L16" s="9">
        <v>42970</v>
      </c>
      <c r="M16" s="9">
        <v>42972</v>
      </c>
      <c r="N16" s="14">
        <f>562.67/2</f>
        <v>281.33499999999998</v>
      </c>
      <c r="O16" s="14">
        <f>562.67/2</f>
        <v>281.33499999999998</v>
      </c>
      <c r="P16" s="14">
        <f t="shared" si="0"/>
        <v>562.66999999999996</v>
      </c>
      <c r="Q16" s="11"/>
      <c r="R16" s="14"/>
      <c r="S16" s="10"/>
      <c r="T16" s="8"/>
      <c r="U16" s="16">
        <f t="shared" si="1"/>
        <v>0</v>
      </c>
      <c r="V16" s="14">
        <f>P16+U16</f>
        <v>562.66999999999996</v>
      </c>
      <c r="W16" s="14">
        <f t="shared" si="3"/>
        <v>562.66999999999996</v>
      </c>
      <c r="X16" s="10"/>
    </row>
    <row r="17" spans="1:24" ht="38.25" x14ac:dyDescent="0.2">
      <c r="A17" s="6" t="s">
        <v>40</v>
      </c>
      <c r="B17" s="6" t="s">
        <v>40</v>
      </c>
      <c r="C17" s="6" t="s">
        <v>68</v>
      </c>
      <c r="D17" s="17" t="s">
        <v>67</v>
      </c>
      <c r="E17" s="7" t="s">
        <v>81</v>
      </c>
      <c r="F17" s="7" t="s">
        <v>66</v>
      </c>
      <c r="G17" s="13" t="s">
        <v>31</v>
      </c>
      <c r="H17" s="11" t="s">
        <v>32</v>
      </c>
      <c r="I17" s="11" t="s">
        <v>33</v>
      </c>
      <c r="J17" s="11" t="s">
        <v>37</v>
      </c>
      <c r="K17" s="14" t="s">
        <v>38</v>
      </c>
      <c r="L17" s="9">
        <v>42969</v>
      </c>
      <c r="M17" s="9">
        <v>42970</v>
      </c>
      <c r="N17" s="14">
        <f>722.21/2</f>
        <v>361.10500000000002</v>
      </c>
      <c r="O17" s="14">
        <f>722.21/2</f>
        <v>361.10500000000002</v>
      </c>
      <c r="P17" s="14">
        <f t="shared" si="0"/>
        <v>722.21</v>
      </c>
      <c r="Q17" s="11"/>
      <c r="R17" s="14"/>
      <c r="S17" s="10"/>
      <c r="T17" s="8"/>
      <c r="U17" s="16">
        <f t="shared" si="1"/>
        <v>0</v>
      </c>
      <c r="V17" s="14">
        <f t="shared" si="2"/>
        <v>722.21</v>
      </c>
      <c r="W17" s="14">
        <f t="shared" si="3"/>
        <v>722.21</v>
      </c>
      <c r="X17" s="10"/>
    </row>
    <row r="18" spans="1:24" ht="25.5" x14ac:dyDescent="0.2">
      <c r="A18" s="6" t="s">
        <v>34</v>
      </c>
      <c r="B18" s="6" t="s">
        <v>70</v>
      </c>
      <c r="C18" s="6" t="s">
        <v>69</v>
      </c>
      <c r="D18" s="17" t="s">
        <v>71</v>
      </c>
      <c r="E18" s="7" t="s">
        <v>82</v>
      </c>
      <c r="F18" s="7" t="s">
        <v>72</v>
      </c>
      <c r="G18" s="13" t="s">
        <v>31</v>
      </c>
      <c r="H18" s="11" t="s">
        <v>32</v>
      </c>
      <c r="I18" s="11" t="s">
        <v>33</v>
      </c>
      <c r="J18" s="11" t="s">
        <v>37</v>
      </c>
      <c r="K18" s="14" t="s">
        <v>38</v>
      </c>
      <c r="L18" s="9">
        <v>42962</v>
      </c>
      <c r="M18" s="9">
        <v>42963</v>
      </c>
      <c r="N18" s="14">
        <f>506.24/2</f>
        <v>253.12</v>
      </c>
      <c r="O18" s="14">
        <f>506.24/2</f>
        <v>253.12</v>
      </c>
      <c r="P18" s="14">
        <f t="shared" si="0"/>
        <v>506.24</v>
      </c>
      <c r="Q18" s="11">
        <v>4</v>
      </c>
      <c r="R18" s="14">
        <v>120</v>
      </c>
      <c r="S18" s="10"/>
      <c r="T18" s="8"/>
      <c r="U18" s="16">
        <f t="shared" si="1"/>
        <v>480</v>
      </c>
      <c r="V18" s="14">
        <f t="shared" si="2"/>
        <v>986.24</v>
      </c>
      <c r="W18" s="14">
        <f t="shared" si="3"/>
        <v>986.24</v>
      </c>
      <c r="X18" s="10"/>
    </row>
    <row r="19" spans="1:24" ht="25.5" x14ac:dyDescent="0.2">
      <c r="A19" s="6" t="s">
        <v>44</v>
      </c>
      <c r="B19" s="6" t="s">
        <v>44</v>
      </c>
      <c r="C19" s="6" t="s">
        <v>73</v>
      </c>
      <c r="D19" s="17" t="s">
        <v>67</v>
      </c>
      <c r="E19" s="7" t="s">
        <v>83</v>
      </c>
      <c r="F19" s="7" t="s">
        <v>66</v>
      </c>
      <c r="G19" s="13" t="s">
        <v>31</v>
      </c>
      <c r="H19" s="11" t="s">
        <v>32</v>
      </c>
      <c r="I19" s="11" t="s">
        <v>33</v>
      </c>
      <c r="J19" s="11" t="s">
        <v>37</v>
      </c>
      <c r="K19" s="14" t="s">
        <v>38</v>
      </c>
      <c r="L19" s="9">
        <v>42969</v>
      </c>
      <c r="M19" s="9">
        <v>42969</v>
      </c>
      <c r="N19" s="14">
        <f>619.11/2</f>
        <v>309.55500000000001</v>
      </c>
      <c r="O19" s="14">
        <f>619.11/2</f>
        <v>309.55500000000001</v>
      </c>
      <c r="P19" s="14">
        <f t="shared" si="0"/>
        <v>619.11</v>
      </c>
      <c r="Q19" s="11"/>
      <c r="R19" s="14"/>
      <c r="S19" s="10"/>
      <c r="T19" s="8"/>
      <c r="U19" s="16">
        <f t="shared" si="1"/>
        <v>0</v>
      </c>
      <c r="V19" s="14">
        <f t="shared" si="2"/>
        <v>619.11</v>
      </c>
      <c r="W19" s="14">
        <f t="shared" si="3"/>
        <v>619.11</v>
      </c>
      <c r="X19" s="10"/>
    </row>
    <row r="20" spans="1:24" ht="25.5" x14ac:dyDescent="0.2">
      <c r="A20" s="6" t="s">
        <v>44</v>
      </c>
      <c r="B20" s="6" t="s">
        <v>45</v>
      </c>
      <c r="C20" s="6" t="s">
        <v>43</v>
      </c>
      <c r="D20" s="17" t="s">
        <v>74</v>
      </c>
      <c r="E20" s="7" t="s">
        <v>49</v>
      </c>
      <c r="F20" s="7" t="s">
        <v>75</v>
      </c>
      <c r="G20" s="13" t="s">
        <v>31</v>
      </c>
      <c r="H20" s="11" t="s">
        <v>32</v>
      </c>
      <c r="I20" s="11" t="s">
        <v>33</v>
      </c>
      <c r="J20" s="11" t="s">
        <v>37</v>
      </c>
      <c r="K20" s="14" t="s">
        <v>38</v>
      </c>
      <c r="L20" s="9">
        <v>42970</v>
      </c>
      <c r="M20" s="9">
        <v>42970</v>
      </c>
      <c r="N20" s="14">
        <f>578.8/2</f>
        <v>289.39999999999998</v>
      </c>
      <c r="O20" s="14">
        <f>578.8/2</f>
        <v>289.39999999999998</v>
      </c>
      <c r="P20" s="14">
        <f t="shared" si="0"/>
        <v>578.79999999999995</v>
      </c>
      <c r="Q20" s="11">
        <v>2</v>
      </c>
      <c r="R20" s="14">
        <v>120</v>
      </c>
      <c r="S20" s="10"/>
      <c r="T20" s="8"/>
      <c r="U20" s="16">
        <f t="shared" si="1"/>
        <v>240</v>
      </c>
      <c r="V20" s="14">
        <f t="shared" si="2"/>
        <v>818.8</v>
      </c>
      <c r="W20" s="14">
        <f t="shared" si="3"/>
        <v>818.8</v>
      </c>
      <c r="X20" s="10"/>
    </row>
    <row r="21" spans="1:24" ht="25.5" x14ac:dyDescent="0.2">
      <c r="A21" s="6" t="s">
        <v>44</v>
      </c>
      <c r="B21" s="6" t="s">
        <v>45</v>
      </c>
      <c r="C21" s="6" t="s">
        <v>43</v>
      </c>
      <c r="D21" s="17" t="s">
        <v>74</v>
      </c>
      <c r="E21" s="7" t="s">
        <v>49</v>
      </c>
      <c r="F21" s="7" t="s">
        <v>76</v>
      </c>
      <c r="G21" s="13" t="s">
        <v>31</v>
      </c>
      <c r="H21" s="11" t="s">
        <v>32</v>
      </c>
      <c r="I21" s="11" t="s">
        <v>33</v>
      </c>
      <c r="J21" s="11" t="s">
        <v>37</v>
      </c>
      <c r="K21" s="14" t="s">
        <v>38</v>
      </c>
      <c r="L21" s="9">
        <v>42978</v>
      </c>
      <c r="M21" s="9">
        <v>42979</v>
      </c>
      <c r="N21" s="14">
        <v>502.79</v>
      </c>
      <c r="O21" s="14">
        <v>847.7</v>
      </c>
      <c r="P21" s="14">
        <f t="shared" si="0"/>
        <v>1350.49</v>
      </c>
      <c r="Q21" s="11">
        <v>4</v>
      </c>
      <c r="R21" s="14">
        <v>120</v>
      </c>
      <c r="S21" s="10"/>
      <c r="T21" s="8"/>
      <c r="U21" s="16">
        <f t="shared" si="1"/>
        <v>480</v>
      </c>
      <c r="V21" s="14">
        <f t="shared" si="2"/>
        <v>1830.49</v>
      </c>
      <c r="W21" s="14">
        <f t="shared" si="3"/>
        <v>1830.49</v>
      </c>
      <c r="X21" s="10"/>
    </row>
    <row r="22" spans="1:24" ht="25.5" x14ac:dyDescent="0.2">
      <c r="A22" s="6" t="s">
        <v>44</v>
      </c>
      <c r="B22" s="6" t="s">
        <v>44</v>
      </c>
      <c r="C22" s="6" t="s">
        <v>73</v>
      </c>
      <c r="D22" s="17" t="s">
        <v>67</v>
      </c>
      <c r="E22" s="7" t="s">
        <v>83</v>
      </c>
      <c r="F22" s="7" t="s">
        <v>76</v>
      </c>
      <c r="G22" s="13" t="s">
        <v>31</v>
      </c>
      <c r="H22" s="11" t="s">
        <v>32</v>
      </c>
      <c r="I22" s="11" t="s">
        <v>33</v>
      </c>
      <c r="J22" s="11" t="s">
        <v>37</v>
      </c>
      <c r="K22" s="14" t="s">
        <v>38</v>
      </c>
      <c r="L22" s="9">
        <v>42978</v>
      </c>
      <c r="M22" s="9">
        <v>42979</v>
      </c>
      <c r="N22" s="14">
        <f>1350.49/2</f>
        <v>675.245</v>
      </c>
      <c r="O22" s="14">
        <f>1350.49/2</f>
        <v>675.245</v>
      </c>
      <c r="P22" s="14">
        <f t="shared" si="0"/>
        <v>1350.49</v>
      </c>
      <c r="Q22" s="11"/>
      <c r="R22" s="14"/>
      <c r="S22" s="10"/>
      <c r="T22" s="8"/>
      <c r="U22" s="16">
        <f t="shared" si="1"/>
        <v>0</v>
      </c>
      <c r="V22" s="14">
        <f t="shared" si="2"/>
        <v>1350.49</v>
      </c>
      <c r="W22" s="14">
        <f t="shared" si="3"/>
        <v>1350.49</v>
      </c>
      <c r="X22" s="10"/>
    </row>
  </sheetData>
  <mergeCells count="27"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  <mergeCell ref="G8:G9"/>
    <mergeCell ref="H8:I8"/>
    <mergeCell ref="J8:K8"/>
    <mergeCell ref="L8:L9"/>
    <mergeCell ref="M8:M9"/>
    <mergeCell ref="V8:V9"/>
    <mergeCell ref="N8:N9"/>
    <mergeCell ref="P8:P9"/>
    <mergeCell ref="Q8:R8"/>
    <mergeCell ref="S8:T8"/>
    <mergeCell ref="U8:U9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EXECUTADO_-_AGO_-_2017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Santos</dc:creator>
  <cp:lastModifiedBy>Cristina Santos</cp:lastModifiedBy>
  <cp:revision>9</cp:revision>
  <dcterms:created xsi:type="dcterms:W3CDTF">2017-08-07T12:58:20Z</dcterms:created>
  <dcterms:modified xsi:type="dcterms:W3CDTF">2017-09-05T18:18:55Z</dcterms:modified>
</cp:coreProperties>
</file>