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GFI\GFI\RELATÓRIOS DE INVESTIMENTOS 2004 A 2019\2016\3º QUADRIMESTRE\"/>
    </mc:Choice>
  </mc:AlternateContent>
  <bookViews>
    <workbookView xWindow="7665" yWindow="-15" windowWidth="7740" windowHeight="7710" tabRatio="599"/>
  </bookViews>
  <sheets>
    <sheet name="2016" sheetId="3" r:id="rId1"/>
    <sheet name="Modelo" sheetId="25" r:id="rId2"/>
    <sheet name="MODELO PUBLICAÇÃO" sheetId="19" state="hidden" r:id="rId3"/>
    <sheet name="PUBLICAÇÃO 1º QUADRIMESTRE 2016" sheetId="24" state="hidden" r:id="rId4"/>
  </sheets>
  <definedNames>
    <definedName name="_xlnm._FilterDatabase" localSheetId="0" hidden="1">'2016'!$A$112:$AG$117</definedName>
    <definedName name="_xlnm.Print_Area" localSheetId="0">'2016'!$B$1:$AG$366</definedName>
    <definedName name="_xlnm.Print_Area" localSheetId="1">Modelo!$B$6:$L$45</definedName>
    <definedName name="_xlnm.Print_Area" localSheetId="2">'MODELO PUBLICAÇÃO'!$A$1:$J$31</definedName>
    <definedName name="_xlnm.Print_Area" localSheetId="3">'PUBLICAÇÃO 1º QUADRIMESTRE 2016'!$A$1:$F$31</definedName>
    <definedName name="_xlnm.Print_Area">#REF!</definedName>
    <definedName name="T" localSheetId="3">#REF!</definedName>
    <definedName name="T">#REF!</definedName>
    <definedName name="_xlnm.Print_Titles" localSheetId="0">'2016'!$D:$D,'2016'!$2:$7</definedName>
    <definedName name="Z_72011559_8DE8_4247_8390_D6F9EFABA5CB_.wvu.FilterData" localSheetId="0" hidden="1">'2016'!$A$112:$AG$117</definedName>
    <definedName name="Z_72011559_8DE8_4247_8390_D6F9EFABA5CB_.wvu.PrintArea" localSheetId="0" hidden="1">'2016'!$B$1:$AG$366</definedName>
    <definedName name="Z_72011559_8DE8_4247_8390_D6F9EFABA5CB_.wvu.PrintTitles" localSheetId="0" hidden="1">'2016'!$D:$D,'2016'!$2:$7</definedName>
  </definedNames>
  <calcPr calcId="152511"/>
  <customWorkbookViews>
    <customWorkbookView name="karlaeveline - Modo de exibição pessoal" guid="{72011559-8DE8-4247-8390-D6F9EFABA5CB}" mergeInterval="0" personalView="1" maximized="1" xWindow="1" yWindow="1" windowWidth="1440" windowHeight="637" tabRatio="601" activeSheetId="5"/>
  </customWorkbookViews>
</workbook>
</file>

<file path=xl/calcChain.xml><?xml version="1.0" encoding="utf-8"?>
<calcChain xmlns="http://schemas.openxmlformats.org/spreadsheetml/2006/main">
  <c r="F35" i="25" l="1"/>
  <c r="D34" i="25"/>
  <c r="D36" i="25" s="1"/>
  <c r="F31" i="25"/>
  <c r="F30" i="25"/>
  <c r="F29" i="25"/>
  <c r="E29" i="25"/>
  <c r="D29" i="25"/>
  <c r="C29" i="25"/>
  <c r="L28" i="25"/>
  <c r="L27" i="25"/>
  <c r="E27" i="25"/>
  <c r="C27" i="25"/>
  <c r="F27" i="25" s="1"/>
  <c r="K26" i="25"/>
  <c r="J26" i="25"/>
  <c r="I26" i="25"/>
  <c r="I36" i="25" s="1"/>
  <c r="F26" i="25"/>
  <c r="F24" i="25"/>
  <c r="J23" i="25"/>
  <c r="J20" i="25" s="1"/>
  <c r="F23" i="25"/>
  <c r="L22" i="25"/>
  <c r="E22" i="25"/>
  <c r="E34" i="25" s="1"/>
  <c r="E36" i="25" s="1"/>
  <c r="D22" i="25"/>
  <c r="L21" i="25"/>
  <c r="K20" i="25"/>
  <c r="K36" i="25" s="1"/>
  <c r="I20" i="25"/>
  <c r="F20" i="25"/>
  <c r="J36" i="25" l="1"/>
  <c r="L20" i="25"/>
  <c r="L36" i="25" s="1"/>
  <c r="L23" i="25"/>
  <c r="L26" i="25"/>
  <c r="C22" i="25"/>
  <c r="L40" i="25" l="1"/>
  <c r="F38" i="25"/>
  <c r="F22" i="25"/>
  <c r="F34" i="25" s="1"/>
  <c r="F36" i="25" s="1"/>
  <c r="C34" i="25"/>
  <c r="C36" i="25" s="1"/>
  <c r="F40" i="25" l="1"/>
  <c r="C22" i="24" l="1"/>
  <c r="E26" i="24" l="1"/>
  <c r="B26" i="24"/>
  <c r="F24" i="24"/>
  <c r="E24" i="24"/>
  <c r="C24" i="24"/>
  <c r="C26" i="24" s="1"/>
  <c r="F25" i="24" s="1"/>
  <c r="F26" i="24" s="1"/>
  <c r="B24" i="24"/>
  <c r="C21" i="24"/>
  <c r="C18" i="24"/>
  <c r="C17" i="24"/>
  <c r="C16" i="24"/>
  <c r="F15" i="24"/>
  <c r="C15" i="24"/>
  <c r="B15" i="24"/>
  <c r="C13" i="24"/>
  <c r="C12" i="24"/>
  <c r="C11" i="24"/>
  <c r="F10" i="24"/>
  <c r="C10" i="24"/>
  <c r="B10" i="24"/>
  <c r="F8" i="24"/>
  <c r="J8" i="19"/>
</calcChain>
</file>

<file path=xl/comments1.xml><?xml version="1.0" encoding="utf-8"?>
<comments xmlns="http://schemas.openxmlformats.org/spreadsheetml/2006/main">
  <authors>
    <author>Marconde Alexandre da Silva</author>
  </authors>
  <commentList>
    <comment ref="C244" authorId="0" shapeId="0">
      <text>
        <r>
          <rPr>
            <b/>
            <sz val="16"/>
            <color indexed="81"/>
            <rFont val="Tahoma"/>
            <family val="2"/>
          </rPr>
          <t xml:space="preserve">Marconde Alexandre da Silva:
</t>
        </r>
        <r>
          <rPr>
            <sz val="16"/>
            <color indexed="81"/>
            <rFont val="Tahoma"/>
            <family val="2"/>
          </rPr>
          <t>Número da ABA do Espelho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<sst xmlns="http://schemas.openxmlformats.org/spreadsheetml/2006/main" count="721" uniqueCount="524">
  <si>
    <t>ESPECIFICAÇÃO</t>
  </si>
  <si>
    <t>Geração Própria / Outros Recursos de Longo Prazo</t>
  </si>
  <si>
    <t>Recursos para Aumento do Capital Próprio</t>
  </si>
  <si>
    <t>JANEIRO</t>
  </si>
  <si>
    <t>FEVEREIRO</t>
  </si>
  <si>
    <t>TOTAL GERAL</t>
  </si>
  <si>
    <t>Obras e Instalações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</si>
  <si>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</si>
  <si>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</si>
  <si>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</si>
  <si>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</si>
  <si>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</si>
  <si>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</si>
  <si>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</si>
  <si>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</si>
  <si>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</si>
  <si>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</si>
  <si>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GOVERNO DO ESTADO DE PERNAMBUCO</t>
  </si>
  <si>
    <t xml:space="preserve">COMPANHIA PERNAMBUCANA DE SANEAMENTO - COMPESA </t>
  </si>
  <si>
    <t>(ART. 123 § 3º da Constituição Estadual)</t>
  </si>
  <si>
    <t>TOTAL 1º BIMESTRE</t>
  </si>
  <si>
    <t>TOTAL 2º BIMESTRE</t>
  </si>
  <si>
    <t>TOTAL 3º BIMESTRE</t>
  </si>
  <si>
    <t>Relatório Resumido do Orçamento de Investimento</t>
  </si>
  <si>
    <t>TOTAL 5º BIMESTRE</t>
  </si>
  <si>
    <t>TOTAL 6º BIMESTRE</t>
  </si>
  <si>
    <t xml:space="preserve"> 1 - GERAÇÃO PRÓPRIA - Contrapartida</t>
  </si>
  <si>
    <t xml:space="preserve"> 2 - GERAÇÃO PRÓPRIA - Diversos</t>
  </si>
  <si>
    <t xml:space="preserve"> Operação de Crédito de Longo Prazo</t>
  </si>
  <si>
    <t>RENDIMENTOS</t>
  </si>
  <si>
    <t xml:space="preserve">  OUTRAS FONTES </t>
  </si>
  <si>
    <t xml:space="preserve"> SECRETARIA DE RECURSOS HÍDRICOS</t>
  </si>
  <si>
    <t>DETALHAMENTO DO INVESTIMENTO</t>
  </si>
  <si>
    <t xml:space="preserve"> TOTAL DAS FONTES</t>
  </si>
  <si>
    <t xml:space="preserve"> Total dos Investimentos</t>
  </si>
  <si>
    <t xml:space="preserve"> Saldo Final</t>
  </si>
  <si>
    <t xml:space="preserve"> TOTAL</t>
  </si>
  <si>
    <t>Equipamentos e Material Permanente</t>
  </si>
  <si>
    <t>RECURSO ARRECADADO</t>
  </si>
  <si>
    <t>SES CARUARU</t>
  </si>
  <si>
    <t>SETORIZAÇÃO DISTRITO 52</t>
  </si>
  <si>
    <t>SES SALGUEIRO</t>
  </si>
  <si>
    <t>SES OLINDA</t>
  </si>
  <si>
    <t>SES PAULISTA</t>
  </si>
  <si>
    <t xml:space="preserve">TOTAL 4º BIMESTRE </t>
  </si>
  <si>
    <t xml:space="preserve">CT 222.781-33 </t>
  </si>
  <si>
    <t>CT 222.783-52</t>
  </si>
  <si>
    <t xml:space="preserve">CT 218.433-39 </t>
  </si>
  <si>
    <t>CT 238.895-45</t>
  </si>
  <si>
    <t>CT 265.220-51</t>
  </si>
  <si>
    <t>SISTEMA PRODUTOR PIRAPAMA</t>
  </si>
  <si>
    <t>PERDAS CARUARU</t>
  </si>
  <si>
    <t>SISTEMA ADUTOR DE CAMEVÔ</t>
  </si>
  <si>
    <t>SES NOSSA SENHORA DO Ó</t>
  </si>
  <si>
    <t>ADUTORA DO AGRESTE</t>
  </si>
  <si>
    <t>CT 191.073-97</t>
  </si>
  <si>
    <t>CT 191.224-11</t>
  </si>
  <si>
    <t>CT 191.227-44</t>
  </si>
  <si>
    <t>CT 248.252-82</t>
  </si>
  <si>
    <t>CT 191.230-91</t>
  </si>
  <si>
    <t>S/N</t>
  </si>
  <si>
    <t xml:space="preserve">   - Fonte 101</t>
  </si>
  <si>
    <t>ESGOTAMENTO SANITARIO NAZARÉ DA MATA</t>
  </si>
  <si>
    <t xml:space="preserve">SES BARREIROS </t>
  </si>
  <si>
    <t>SETORIZAÇÃO DISTRITO 1A</t>
  </si>
  <si>
    <t>SISTEMA ESGOTAMENTO SANITÁRIO PROEST 2</t>
  </si>
  <si>
    <t>OBRAS DE INVERSÃO DIRETA</t>
  </si>
  <si>
    <t xml:space="preserve">   - Fonte 119</t>
  </si>
  <si>
    <t xml:space="preserve">   externas - Fonte 103</t>
  </si>
  <si>
    <t xml:space="preserve">CT 191.231-04 </t>
  </si>
  <si>
    <t xml:space="preserve">CT 248.212-90 </t>
  </si>
  <si>
    <t>CT 248.242-55</t>
  </si>
  <si>
    <t>CT 228.548-24</t>
  </si>
  <si>
    <t xml:space="preserve">CT 191.230-91 </t>
  </si>
  <si>
    <t>CT 191.120-62</t>
  </si>
  <si>
    <t>CT 191.259-39</t>
  </si>
  <si>
    <t>CT 191.253-75</t>
  </si>
  <si>
    <t>CT 191.262-86</t>
  </si>
  <si>
    <t xml:space="preserve">CT 191.254-89 </t>
  </si>
  <si>
    <t>CT 248.208-39</t>
  </si>
  <si>
    <t>CT 248.211-86</t>
  </si>
  <si>
    <t>SETORIZAÇÃO DISTRITO 8A</t>
  </si>
  <si>
    <t>SISTEMA ADUTOR BEZERROS</t>
  </si>
  <si>
    <t>SAA ALIANÇA</t>
  </si>
  <si>
    <t>SAA AFOGADOS DA INGAZEIRA</t>
  </si>
  <si>
    <t xml:space="preserve">   externas - Fonte 130</t>
  </si>
  <si>
    <t>10.2.0516.1</t>
  </si>
  <si>
    <t>BNDES PRORED</t>
  </si>
  <si>
    <t xml:space="preserve">   externas - Fonte 131</t>
  </si>
  <si>
    <t>RECURSOS C/ENTRADA DIRETA NA COMPESA
 (Não há emissão de Empenho pela SRH)</t>
  </si>
  <si>
    <t>CV SUAPE</t>
  </si>
  <si>
    <t>BNDES 2 - IMP SIST PROD PIRAPAMA</t>
  </si>
  <si>
    <t xml:space="preserve">BNDES 1 - IMPL SIST PROD PIRAPAMA </t>
  </si>
  <si>
    <t>CT 0238.895-45 PROJ. SES PETROLINA</t>
  </si>
  <si>
    <t>CT 0238158-28 ARCOVERDE</t>
  </si>
  <si>
    <t>CT 0218433-39 N S O</t>
  </si>
  <si>
    <t>CT 0218435-59 PAULISTA</t>
  </si>
  <si>
    <t>CT 0238489-29 OURICURI</t>
  </si>
  <si>
    <t>CT 0222781-33 PERDAS CARUARU</t>
  </si>
  <si>
    <t>CT 227.418-39 PERDAS PETROLINA</t>
  </si>
  <si>
    <t>CT 0222783-52 CARUARU CAMEVÔ</t>
  </si>
  <si>
    <t>OBRAS INVERSÃO DIRETA GE</t>
  </si>
  <si>
    <t>EMPRESTIMO CAIXA - ESGOTO</t>
  </si>
  <si>
    <t>IMPLANTAÇÃO SAA E SES PAIVA</t>
  </si>
  <si>
    <t>REAJUSTE PIRAPAMA</t>
  </si>
  <si>
    <t>GE BNDES - PRORED</t>
  </si>
  <si>
    <t>SAA FLORESTA</t>
  </si>
  <si>
    <t>CT 0238894-30 SES ARCOVERDE</t>
  </si>
  <si>
    <t>IMPLANTAÇÃO SAA E SES PAIVA - CONTA RESERVA</t>
  </si>
  <si>
    <t>AE 7778 BR</t>
  </si>
  <si>
    <t>MIN - ADUTORA DO AGRESTE</t>
  </si>
  <si>
    <t>TC 117/2009 - MIN</t>
  </si>
  <si>
    <t>CAIXA OGU - SISTEMA ADUTOR DE CAMEVÔ</t>
  </si>
  <si>
    <t>CAIXA OGU - SES NOSSA SENHORA DO Ó</t>
  </si>
  <si>
    <t>CAIXA OGU - SES PAULISTA</t>
  </si>
  <si>
    <t>CAIXA OGU - PERDAS CARUARU</t>
  </si>
  <si>
    <t>CPARTIDA - CAIXA OGU - SISTEMA ADUTOR DE CAMEVÔ</t>
  </si>
  <si>
    <t>CPARTIDA - CAIXA OGU - PERDAS CARUARU</t>
  </si>
  <si>
    <t>CPARTIDA - CAIXA FGTS - SISTEMA ESGOTAMENTO SANITÁRIO PROEST 2</t>
  </si>
  <si>
    <t>CPARTIDA - CAIXA FGTS - SES SALGUEIRO</t>
  </si>
  <si>
    <t xml:space="preserve">CPARTIDA - CAIXA FGTS - SES BARREIROS </t>
  </si>
  <si>
    <t>CPARTIDA - CAIXA FGTS - ESGOTAMENTO SANITARIO NAZARÉ DA MATA</t>
  </si>
  <si>
    <t>GE - OBRAS DE INVERSÃO DIRETA</t>
  </si>
  <si>
    <t>CAIXA FGTS - SES SALGUEIRO</t>
  </si>
  <si>
    <t>CAIXA FGTS - SISTEMA ESGOTAMENTO SANITÁRIO PROEST 2</t>
  </si>
  <si>
    <t xml:space="preserve">CAIXA FGTS - SES BARREIROS </t>
  </si>
  <si>
    <t>CAIXA FGTS - SES PAULISTA</t>
  </si>
  <si>
    <t>CAIXA FGTS - SETORIZAÇÃO DISTRITO 1A</t>
  </si>
  <si>
    <t>CAIXA FGTS - SETORIZAÇÃO DISTRITO 8A</t>
  </si>
  <si>
    <t>CAIXA FGTS - SES OLINDA</t>
  </si>
  <si>
    <t>CAIXA FGTS - SES GARANHUS</t>
  </si>
  <si>
    <t>CAIXA FGTS - SETORIZAÇÃO DISTRITO 52</t>
  </si>
  <si>
    <t>CAIXA FGTS - SAA AFOGADOS DA INGAZEIRA</t>
  </si>
  <si>
    <t>CAIXA FGTS - SAA ALIANÇA</t>
  </si>
  <si>
    <t>BNDES ESTADOS - SISTEMA PRODUTOR PIRAPAMA</t>
  </si>
  <si>
    <t>BNDES ESTADOS - PRORED</t>
  </si>
  <si>
    <t>BANCO MUNDIAL - PSHPE OP BANCO MUNDIAL</t>
  </si>
  <si>
    <t>CV749-2005-MTUR SETUR - SES FERNANDO NORONHA</t>
  </si>
  <si>
    <t>BNDES DEBÊNTURES - CONTA RESERVA</t>
  </si>
  <si>
    <t>DER - PE - REFL RESERVA BARRAGEM TAPACURA</t>
  </si>
  <si>
    <t>DETRAN - REMOÇÃO REDE COLET ESGOTO TERRENO DETRAN</t>
  </si>
  <si>
    <t>MANUT BARRAGENS</t>
  </si>
  <si>
    <t>ELAB PROJ ADUTORA DO AGRESTE</t>
  </si>
  <si>
    <t>TOTAL</t>
  </si>
  <si>
    <t>CT 0241760-83 PROJ. SAA SALGUEIRO</t>
  </si>
  <si>
    <t xml:space="preserve">  2 - OUTRAS FONTES (Rep. Diversos Órgãos União - Fonte 102)</t>
  </si>
  <si>
    <t xml:space="preserve">    . Investimentos - RECURSOS (004) PRÓPRIOS - </t>
  </si>
  <si>
    <t>CPARTIDA - CAIXA FGTS - SISTEMA ADUTOR BEZERROS</t>
  </si>
  <si>
    <t>CPARTIDA - CAIXA FGTS - DISTRITO 8B - RECIFE</t>
  </si>
  <si>
    <t>CPARTIDA - CAIXA OGU - PERDAS SALGUEIRO</t>
  </si>
  <si>
    <t>ACORDO DE EMPRÉSTIMO 7778 - BR PSHPE</t>
  </si>
  <si>
    <t>FUNASA CV 1044/2004 - SES MORENO</t>
  </si>
  <si>
    <t>CT 0222727-67 CABO DE SANTO AGOSTINHO</t>
  </si>
  <si>
    <t>CT 0265.220-51 - FERNANDO DE NORONHA</t>
  </si>
  <si>
    <t>CPARTIDA - CAIXA FGTS - SAA ALIANÇA</t>
  </si>
  <si>
    <t>CPARTIDA - CAIXA FGTS - SES CARUARU</t>
  </si>
  <si>
    <t>CPARTIDA - CAIXA FGTS - SAA MORROS DO IBURA</t>
  </si>
  <si>
    <t>CPARTIDA - CAIXA FGTS - ANÉIS SECUNDÁRIOS / RECIFE</t>
  </si>
  <si>
    <t>CPARTIDA - TC 117/2009 - MIN - ADUTORA DO AGRESTE</t>
  </si>
  <si>
    <t>CPARTIDA - CAIXA OGU - PERDAS PETROLINA</t>
  </si>
  <si>
    <t>CPARTIDA - CAIXA FGTS - SAA AFOGADOS DA INGAZEIRA</t>
  </si>
  <si>
    <t>CAIXA OGU - PROJ. SES PETROLINA</t>
  </si>
  <si>
    <t>CAIXA OGU - SES CABO DE SANTO AGOSTINHO</t>
  </si>
  <si>
    <t>CAIXA OGU - PERDAS SALGUEIRO</t>
  </si>
  <si>
    <t>CAIXA OGU - SAA PETROLINA</t>
  </si>
  <si>
    <t>CAIXA FGTS - SISTEMA ADUTOR DE CAMEVÔ II</t>
  </si>
  <si>
    <t>CAIXA OGU - ELAB PROJ EXEC SES CABO DE SANTO AGOSTINHO</t>
  </si>
  <si>
    <t> DESSALINIZAÇÃO F. NORONHA</t>
  </si>
  <si>
    <t>CV 10.5.443 - CEHAB - C/C 10327-6</t>
  </si>
  <si>
    <t>CV 0.011.00/2011 CODEVASF PETROLINA</t>
  </si>
  <si>
    <t>CT 237.813-39 OURICURI</t>
  </si>
  <si>
    <t>CT 244.259-69  SES CABO STO AGOST</t>
  </si>
  <si>
    <t>CT 241.759-55 SAA PETROLINA</t>
  </si>
  <si>
    <t xml:space="preserve">BNDES DEBÊNTURES II </t>
  </si>
  <si>
    <t>CT 288.931-31 SIT ESG SANITÁRIO SURUBIM</t>
  </si>
  <si>
    <t>CT 288.927-72 SIT ESG SANIT STA CRUZ CAPIBARIBE</t>
  </si>
  <si>
    <t>CT 288.930-27 SIT ABAST ÁGUA IPOJUCA</t>
  </si>
  <si>
    <t>CT 0238488-15 SALGUEIRO PERDAS</t>
  </si>
  <si>
    <t>PROJ. SES PETROLINA</t>
  </si>
  <si>
    <t>OP. BANCO MUNDIAL</t>
  </si>
  <si>
    <t xml:space="preserve"> DISTRITO 8B - RECIFE</t>
  </si>
  <si>
    <t>CT 238.488-15</t>
  </si>
  <si>
    <t xml:space="preserve"> PERDAS SAA SALGUEIRO</t>
  </si>
  <si>
    <t>CT 238.489-29</t>
  </si>
  <si>
    <t>SISTEMA ADUTOR DE CAMEVÔ II</t>
  </si>
  <si>
    <t>PERDAS PETROLINA</t>
  </si>
  <si>
    <t>SES CABO DE SANTO AGOSTINHO</t>
  </si>
  <si>
    <t>ELAB PROJ EXEC SES CABO DE SANTO AGOSTINHO</t>
  </si>
  <si>
    <t>SAA PETROLINA</t>
  </si>
  <si>
    <t>SAA MORROS DO IBURA</t>
  </si>
  <si>
    <t>CT 296.096-92</t>
  </si>
  <si>
    <t>ANEIS SECUNDARIOS/RECIFE</t>
  </si>
  <si>
    <t>SECRETARIA DE RECURSOS HÍDRICOS</t>
  </si>
  <si>
    <t>Obras, Instalações, Equipamentos e Material Permanente</t>
  </si>
  <si>
    <t xml:space="preserve">   - Fonte 133</t>
  </si>
  <si>
    <t xml:space="preserve"> RENDIMENTOS</t>
  </si>
  <si>
    <t>TOTAL DOS INVESTIMENTOS</t>
  </si>
  <si>
    <t xml:space="preserve">SALDO FINAL </t>
  </si>
  <si>
    <t>SELMA SOUZA</t>
  </si>
  <si>
    <t>Gerente de Controle de Financiamento - GFI</t>
  </si>
  <si>
    <t>CRC 020834/O-4 PE</t>
  </si>
  <si>
    <t>SES PROEST 01</t>
  </si>
  <si>
    <r>
      <t> </t>
    </r>
    <r>
      <rPr>
        <sz val="12"/>
        <rFont val="Calibri"/>
        <family val="2"/>
      </rPr>
      <t>DESSALINIZAÇÃO F. NORONHA</t>
    </r>
  </si>
  <si>
    <t>CT 191.090-04</t>
  </si>
  <si>
    <t>OLHO D'ÁGUA</t>
  </si>
  <si>
    <t>CT 296.161-90</t>
  </si>
  <si>
    <t>SES GARANHUNS</t>
  </si>
  <si>
    <t>CT 296.078-70</t>
  </si>
  <si>
    <t>SES BACIA C</t>
  </si>
  <si>
    <t>ETA PETROLINA</t>
  </si>
  <si>
    <t>PERDAS SAA OURICURI</t>
  </si>
  <si>
    <t>TC 752935/2010</t>
  </si>
  <si>
    <t>BARRAGEM SIRIJI</t>
  </si>
  <si>
    <t>CT 288.930-27</t>
  </si>
  <si>
    <t>SAA IPOJUCA</t>
  </si>
  <si>
    <t>MIN/SIRIJI</t>
  </si>
  <si>
    <t>CAIXA OGU - SAA IPOJUCA</t>
  </si>
  <si>
    <t>PROJ. SES GARANHUNS</t>
  </si>
  <si>
    <t>CAIXA FGTS - PROJ. SES GARANHUS</t>
  </si>
  <si>
    <t>CAIXA FGTS - ETA PETROLINA</t>
  </si>
  <si>
    <t>REABILITAÇÃO SES CARUARU</t>
  </si>
  <si>
    <t>CPARTIDA - CAIXA OGU - PERDAS SAA OURICURI</t>
  </si>
  <si>
    <t>CPARTIDA - CAIXA OGU - PERDAS SAA SALGUEIRO</t>
  </si>
  <si>
    <t>191.227-44 - SES BARREIROS</t>
  </si>
  <si>
    <t>191.061-54 - SUBADUTORA DE AGUA CARUARU</t>
  </si>
  <si>
    <t>191.228-59 - SES CARUARU</t>
  </si>
  <si>
    <t>191.123-94 - ETA SIST. INTEGRADO CARPINA</t>
  </si>
  <si>
    <t>191.090-04 - IMP REDE DIST. ÁGUA NO  LOT. OLHO DAGUA/JABOATÃO</t>
  </si>
  <si>
    <t>191.224-11 - SES NAZARÉ DA MATA</t>
  </si>
  <si>
    <t>191.229-63 - SES ESCADA</t>
  </si>
  <si>
    <t>191.254-89 - SETORIZAÇÃO DIST. 1A</t>
  </si>
  <si>
    <t>191.262-86 - SETORIZAÇÃO DIST. 8A</t>
  </si>
  <si>
    <t>191.253-75 - SES OLINDA</t>
  </si>
  <si>
    <t>191.259-39 - SES PAULISTA</t>
  </si>
  <si>
    <t>191.093-36 - SAA FLORESTA</t>
  </si>
  <si>
    <t>191.110-46 - SET. DIST. 8B RECIFE</t>
  </si>
  <si>
    <t>191.112-65 - ETA BOTAFOGO</t>
  </si>
  <si>
    <t>191.120-62 - SETORIZAÇÃO DISTRITO 52</t>
  </si>
  <si>
    <t>191.263-90 - SETORIZAÇÃO DISTRITO 1B</t>
  </si>
  <si>
    <t>191.063-72 - SÃO CAETANO</t>
  </si>
  <si>
    <t>191.073-97 - ETA PETROLINA</t>
  </si>
  <si>
    <t>191.231-04 - PROEST ÁREA 02</t>
  </si>
  <si>
    <t>191.077-33 - SAA POMBOS</t>
  </si>
  <si>
    <t>248.234-58 - SAA ALDEIA</t>
  </si>
  <si>
    <t>248.212-90 - PROJ. SES PESQUEIRA</t>
  </si>
  <si>
    <t>248.252-82 - PROJ. SAA BEZERROS</t>
  </si>
  <si>
    <t>228.580-33 - SAA ESCADA</t>
  </si>
  <si>
    <t>0248.238-95 - SES TIMBAÚBA</t>
  </si>
  <si>
    <t>0248.242-55 - PROJETO SES GARANHUS</t>
  </si>
  <si>
    <t>228.548-24 - SES CARUARU</t>
  </si>
  <si>
    <t>248.258-46 - ESG. SANIT. DAS BACIAS A,B e D DE  GOIANA</t>
  </si>
  <si>
    <t>248.208-39 - PROJETO DE AMPLIAÇÃO DO SAA DE ALIANÇA</t>
  </si>
  <si>
    <t>248.211-86 - SAA AFOGADOS DA INGAZEIRA</t>
  </si>
  <si>
    <t>296.078-70 - SES BACIA "C" EM GOIANA/PE</t>
  </si>
  <si>
    <t>296.163-17 - AMPLIAÇÃO DO SAA DOS MORROS DO IBURA</t>
  </si>
  <si>
    <t xml:space="preserve">296.077-66 - COMPLEMENTAÇÃO DA AUDTORA DO CAMEVÔ </t>
  </si>
  <si>
    <t>296.096-92 - ADEQUAÇÃO DA REDE DE DISTRIBUIÇÃO ÁGUA DE REC.</t>
  </si>
  <si>
    <t>TC Nº 752935/2010 - MIN / SIRIJI</t>
  </si>
  <si>
    <t>SES PESQUEIRA</t>
  </si>
  <si>
    <t>CT 346.257-17</t>
  </si>
  <si>
    <t>PROJ. REDE ÁGUA MORROS JENIPAPO E JORDÃO</t>
  </si>
  <si>
    <t>CT 246.257-17</t>
  </si>
  <si>
    <t>CT 350.758-56</t>
  </si>
  <si>
    <t>SAA CABO SANTO AGOSTINHO</t>
  </si>
  <si>
    <t>CT 350.782-56</t>
  </si>
  <si>
    <t>SAA ITAMARACÁ</t>
  </si>
  <si>
    <t>CT 351.081-98</t>
  </si>
  <si>
    <t>SAA CAMARAGIBE</t>
  </si>
  <si>
    <t>CT 350.909-71</t>
  </si>
  <si>
    <t>ETE MINERVA</t>
  </si>
  <si>
    <t>CT 350.933-71</t>
  </si>
  <si>
    <t>SES ARCOVERDE</t>
  </si>
  <si>
    <t>CT 350.760-98</t>
  </si>
  <si>
    <t>SAA PAULISTA</t>
  </si>
  <si>
    <t>CT 350.852-04</t>
  </si>
  <si>
    <t>SES BACIA E CABO DE SANTO AGOSTINHO</t>
  </si>
  <si>
    <t>CT 346.255-90</t>
  </si>
  <si>
    <t>CT 346.077-39</t>
  </si>
  <si>
    <t>ETE CABANGA</t>
  </si>
  <si>
    <t>SES BACIA C GOIANA</t>
  </si>
  <si>
    <t>CT 346.076-25</t>
  </si>
  <si>
    <t>SAA GOIANA</t>
  </si>
  <si>
    <t>CT 346.061-50</t>
  </si>
  <si>
    <t>SAA PONTE DOS CARVALHOS</t>
  </si>
  <si>
    <t xml:space="preserve"> PROJ. SES GARANHUNS</t>
  </si>
  <si>
    <t>CT 346.075-11</t>
  </si>
  <si>
    <t>AMPLIAÇÃO DISTRITO 8A</t>
  </si>
  <si>
    <t>Devolução referente saldo de CONTRAPARTIDA CV 2153/2005</t>
  </si>
  <si>
    <t>IMPLANTAÇÃO DO SIST. ESG. SANIT. GARANHUNS</t>
  </si>
  <si>
    <t>IMPLANT. SES - PROEST 1 - ÁREA 1 - RECIFE</t>
  </si>
  <si>
    <t>ESTUDOS E PROJETOS MORROS JENIPAPO E JORDÃO</t>
  </si>
  <si>
    <t>AMPL. ÁGUA PONTE DOS CARVALHOS</t>
  </si>
  <si>
    <t>DISTRITO 8A</t>
  </si>
  <si>
    <t>Ampliação e Adequação da ETE Cabanga</t>
  </si>
  <si>
    <t>AMPLIAÇÃO DO SAA DE PETROLINA</t>
  </si>
  <si>
    <t>CV 2153/2005 - FUNASA</t>
  </si>
  <si>
    <t>Gerente Cont. Financiamento e Liq. Investimentos</t>
  </si>
  <si>
    <t xml:space="preserve"> 2 - OUTRAS FONTES (Repasse Diversos Órgãos União - Fonte 102)</t>
  </si>
  <si>
    <t>CT 177.822-63</t>
  </si>
  <si>
    <t>IMPLANTAÇÃO ETA SALGUEIRO / PAU FERRO</t>
  </si>
  <si>
    <t>CT 296.163-17</t>
  </si>
  <si>
    <t>CAIXA OGU - PERDAS SAA OURICURI</t>
  </si>
  <si>
    <t>MORROS DO JENIPAPO E JORDÃO</t>
  </si>
  <si>
    <t>IMPLANTAÇÃO SES PETROLINA</t>
  </si>
  <si>
    <t>IMPLANTAÇÃO SES AFOGADOS DA INGAZEIRA</t>
  </si>
  <si>
    <t>SISTEMA ADUTOR SUAPE</t>
  </si>
  <si>
    <t>PROJ. SAA DE PETROLINA</t>
  </si>
  <si>
    <t>IMPLANTAÇÃO ADUTORA DO AGRESTE</t>
  </si>
  <si>
    <t>PROJ. SES DE ARCOVERDE</t>
  </si>
  <si>
    <t>CAIXA OGU - PROJ. SAA DE PETROLINA</t>
  </si>
  <si>
    <t>TC 239/2011 - MIN - IMPLANTAÇÃO ADUTORA DO AGRESTE</t>
  </si>
  <si>
    <t>CAIXA OGU - PROJ. SES DE ARCOVERDE</t>
  </si>
  <si>
    <t>CV 0.011.00-2011 - CODEVASF - SES PETROLINA</t>
  </si>
  <si>
    <t>CV 0.015.00-2011 - CODEVASF - SES AFOGADOS DA INGAZEIRA</t>
  </si>
  <si>
    <t>CAIXA FGTS - MORROS DO JENIPAPO E JORDÃO</t>
  </si>
  <si>
    <t>CAIXA FGTS - SISTEMA ADUTOR DE SUAPE</t>
  </si>
  <si>
    <t xml:space="preserve">   - Fonte 134</t>
  </si>
  <si>
    <t>AMPL DA REDE DIST DE AGUA DA CIDADE DO CABO - OGU - PAC2</t>
  </si>
  <si>
    <t>CODEVASF AFOGADOS DA INGAZEIRA</t>
  </si>
  <si>
    <t>350.760-98 - CAIXA/OGU - TUBULARES PROFUNDOS</t>
  </si>
  <si>
    <t>350.782-56 - CAIXA/OGU - TUBULARES PROFUNDOS</t>
  </si>
  <si>
    <t>350.852-04 - CAIXA/OGU - ESGOTO CABO</t>
  </si>
  <si>
    <t>350.909-71 - CAIXA/OGU - COMPL. ETE MINERVA</t>
  </si>
  <si>
    <t>350.933-71 - CAIXA/OGU - ARCOVERDE</t>
  </si>
  <si>
    <t>351.081-98 - CAIXA/OGU - PROJ. SAA CAMARAGIBE</t>
  </si>
  <si>
    <t xml:space="preserve">    . BNB</t>
  </si>
  <si>
    <t xml:space="preserve"> 3 - GERAÇÃO PRÓPRIA - Outros Recursos de Longo Prazo</t>
  </si>
  <si>
    <t>BARRAGEM ENGENHO MARANHÃO</t>
  </si>
  <si>
    <t>BARRAGEM ENGENHO PEREIRA</t>
  </si>
  <si>
    <t xml:space="preserve">   externas - Fonte 135</t>
  </si>
  <si>
    <t>FINISA - BARRAGEM ENGENHO MARANHÃO</t>
  </si>
  <si>
    <t>FINISA - BARRAGEM ENGENHO PEREIRA</t>
  </si>
  <si>
    <t>DEVOLUÇÃO SALDO REPASSE - SES PROEST 01</t>
  </si>
  <si>
    <t>CT 346.047-63 IMPLANT. SUB-SISTE. ADUTOR SUAPE</t>
  </si>
  <si>
    <t>ADUTORA DO AGRESTE OBRA</t>
  </si>
  <si>
    <t>DISTRITO 1B</t>
  </si>
  <si>
    <t>IMPLANTAÇÃO DO SAA DE CABROBÓ</t>
  </si>
  <si>
    <t>SAA BETÂNIA</t>
  </si>
  <si>
    <t>ADUTORA DE CAMEVÔ</t>
  </si>
  <si>
    <t>SAA SANTA MARIA DA BOA VISTA</t>
  </si>
  <si>
    <t>SISTEMA INTEGRADO DE TUPANATINGA/ITAIBA</t>
  </si>
  <si>
    <t xml:space="preserve">   - Fonte 136</t>
  </si>
  <si>
    <t>FINISA - ENGENHO PEREIRA</t>
  </si>
  <si>
    <t>FINISA - ENGENHO MARANHÃO</t>
  </si>
  <si>
    <t>TC 0309/12 - FUNASA</t>
  </si>
  <si>
    <t>402.213-76 - CAIXA/OGU - REDENÇÃO</t>
  </si>
  <si>
    <t xml:space="preserve"> 1 - TESOURO (Estado Fonte 101, 116, 119, 133, 134 e 136)</t>
  </si>
  <si>
    <t xml:space="preserve"> 3 - OPERAÇÕES DE CRÉDITO DE LONGO PRAZO (Fonte 103, 130, 131 e 135)</t>
  </si>
  <si>
    <t xml:space="preserve"> OUTRAS FONTES</t>
  </si>
  <si>
    <t>SES BACIA C DE GOIANA</t>
  </si>
  <si>
    <t>SES PROEST 02</t>
  </si>
  <si>
    <t>SAA TAQUARA - SÃO CAETANO</t>
  </si>
  <si>
    <t>SES BACIA A B D DE GOIANA</t>
  </si>
  <si>
    <t>SES TIMBAUBA</t>
  </si>
  <si>
    <t>SISTEMA ADUTOR DE SUAPE</t>
  </si>
  <si>
    <t>POLO FARMACOQUIMICO</t>
  </si>
  <si>
    <t>AMPLIAÇÃO DO SES DE OLINDA</t>
  </si>
  <si>
    <t>SISTEMA ADUTOR DO OESTE</t>
  </si>
  <si>
    <t>SAA CABROBÓ</t>
  </si>
  <si>
    <t>SES SUB-BACIA B ARCOVERDE</t>
  </si>
  <si>
    <t>CAIXA OGU - SAA CABROBÓ</t>
  </si>
  <si>
    <t>CAIXA OGU - SISTEMA ADUTOR DO OESTE</t>
  </si>
  <si>
    <t>CAIXA OGU - AMPLIAÇÃO DO SES DE OLINDA</t>
  </si>
  <si>
    <t>CAIXA OGU - ETE MINERVA</t>
  </si>
  <si>
    <t>CAIXA OGU - SES SUB-BACIA B ARCOVERDE</t>
  </si>
  <si>
    <t>CAIXA OGU - SAA PAULISTA</t>
  </si>
  <si>
    <t>CAIXA FGTS - SES PROEST 02</t>
  </si>
  <si>
    <t>CAIXA FGTS - SES TIMBAUBA</t>
  </si>
  <si>
    <t>CAIXA FGTS - SES BACIA C DE GOIANA</t>
  </si>
  <si>
    <t>CAIXA FGTS - SES BACIA A B D DE GOIANA</t>
  </si>
  <si>
    <t>CAIXA FGTS - SAA TAQUARA - SÃO CAETANO</t>
  </si>
  <si>
    <t>CAIXA FGTS - ETE CABANGA</t>
  </si>
  <si>
    <t>CAIXA FGTS - SAA PONTE DOS CARVALHOS</t>
  </si>
  <si>
    <t>FGTS CAIXA - SAA FLORESTA</t>
  </si>
  <si>
    <t>CAIXA FGTS - POLO FARMACOQUIMICO</t>
  </si>
  <si>
    <t>CAIXA FGTS - SAA CAMARAGIBE</t>
  </si>
  <si>
    <t xml:space="preserve">   - Fonte 137</t>
  </si>
  <si>
    <t>FDIC</t>
  </si>
  <si>
    <t>INVESTIMENTOS SAA E SES</t>
  </si>
  <si>
    <t xml:space="preserve">   1 - Externas - (Fonte 103, 130, 131 e 135)</t>
  </si>
  <si>
    <t>BARRAGEM INHUMAS</t>
  </si>
  <si>
    <t>CAIXA OGU - AMPL DA REDE DIST DE AGUA DA CIDADE DO CABO - OGU - PAC2</t>
  </si>
  <si>
    <t>CAIXA OGU - SAA ITAMARACÁ</t>
  </si>
  <si>
    <t>CAIXA OGU - BARRAGEM INHUMAS</t>
  </si>
  <si>
    <t xml:space="preserve">   - Fonte 241</t>
  </si>
  <si>
    <t>ICMS INVESTIMENTOS</t>
  </si>
  <si>
    <t>BID PSA IPOJUCA</t>
  </si>
  <si>
    <t>AMPLIAÇÃO SAA ALIANÇA</t>
  </si>
  <si>
    <t>SES ITAPETIM</t>
  </si>
  <si>
    <t>SES VENTUROSA</t>
  </si>
  <si>
    <t>CAIXA FGTS - AMPLIAÇÃO SAA ALIANÇA</t>
  </si>
  <si>
    <t>CAIXA FGTS - SES ITAPETIM</t>
  </si>
  <si>
    <t>CAIXA FGTS - SES VENTUROSA</t>
  </si>
  <si>
    <t xml:space="preserve">    . TC 0.015.00-2011 - CODEVASF AFOGADOS DA INGAZEIRA - 10329-2</t>
  </si>
  <si>
    <t>SES CARAIBEIRAS</t>
  </si>
  <si>
    <t>CAIXA FGTS - SES CARAIBEIRAS</t>
  </si>
  <si>
    <t>CAIXA FGTS - SAA PETROLINA</t>
  </si>
  <si>
    <t>CAIXA OGU - PERDAS PETROLINA</t>
  </si>
  <si>
    <t>PROJETO SES GARANHUNS</t>
  </si>
  <si>
    <t>CAIXA FGTS - PROJETO SES GARANHUS</t>
  </si>
  <si>
    <t xml:space="preserve">    . BNB (CPARTIDA COMPESA)</t>
  </si>
  <si>
    <t xml:space="preserve"> </t>
  </si>
  <si>
    <t xml:space="preserve"> 3 -  OPERAÇÕES DE CRÉDITO DE LONGO PRAZO (Fonte 103, 130, 131 e 135)</t>
  </si>
  <si>
    <t>CAIXA FGTS - ANEIS SECUNDARIOS/RECIFE</t>
  </si>
  <si>
    <t>SES NAZARÉ DA MATA</t>
  </si>
  <si>
    <t>CAIXA FGTS - SES NAZARÉ DA MATA</t>
  </si>
  <si>
    <t>SAA TEJUCUPAPO E PONTA  DE PEDRA</t>
  </si>
  <si>
    <t>CAIXA OGU - SAA TEJUCUPAPO E PONTA  DE PEDRA</t>
  </si>
  <si>
    <t>402.218-26 - CAIXA/OGU - SISTEMA ADUTOR DO OESTE</t>
  </si>
  <si>
    <t>376.447-31 - CAIXA/FGTS - SES ITAPETIM</t>
  </si>
  <si>
    <t>R</t>
  </si>
  <si>
    <t>RECEITA</t>
  </si>
  <si>
    <t>DESPESA</t>
  </si>
  <si>
    <t>D</t>
  </si>
  <si>
    <t>S</t>
  </si>
  <si>
    <t>SALDO</t>
  </si>
  <si>
    <t xml:space="preserve">   - Fonte 132</t>
  </si>
  <si>
    <t>OUTRAS FONTES</t>
  </si>
  <si>
    <t>SAA POMBOS</t>
  </si>
  <si>
    <t>CAIXA FGTS - SAA POMBOS</t>
  </si>
  <si>
    <t xml:space="preserve">   - Fonte 121</t>
  </si>
  <si>
    <t>1 - TESOURO (Estado Fonte 101, 116, 119, 121, 132, 133, 134, 137 e 241)</t>
  </si>
  <si>
    <t>ETA SANTA ROSA</t>
  </si>
  <si>
    <t>CAIXA FGTS - ETA SANTA ROSA</t>
  </si>
  <si>
    <t>PROJETO SAA ARCOVERDE</t>
  </si>
  <si>
    <t>CAIXA OGU - PROJETO SAA ARCOVERDE</t>
  </si>
  <si>
    <t>376.444-08 - CAIXA/FGTS - SES CARAIBEIRAS</t>
  </si>
  <si>
    <t xml:space="preserve"> 1 - TESOURO (Estado Fonte 101, 116, 119, 121, 132, 133, 134, 137 e 241)</t>
  </si>
  <si>
    <t>SAA BEZERROS</t>
  </si>
  <si>
    <t>CAIXA FGTS - SAA BEZERROS</t>
  </si>
  <si>
    <r>
      <t xml:space="preserve"> 1 - GERAÇÃO PRÓPRIA - </t>
    </r>
    <r>
      <rPr>
        <b/>
        <i/>
        <sz val="16"/>
        <color rgb="FFFF0000"/>
        <rFont val="Calibri"/>
        <family val="2"/>
        <scheme val="minor"/>
      </rPr>
      <t>Contrapartida</t>
    </r>
  </si>
  <si>
    <t xml:space="preserve">    . CV 0.011.00-2011 - CODEVASF - SES PETROLINA (CPARTIDA COMPESA)</t>
  </si>
  <si>
    <t>SAA OURICURI</t>
  </si>
  <si>
    <t>CAIXA OGU - SAA OURICURI</t>
  </si>
  <si>
    <t>44/2009-4926.1643 IMPLANTAÇÃO SAA E SES PAIVA</t>
  </si>
  <si>
    <t>44/2009-4926.1643 IMPLANTAÇÃO SAA E SES PAIVA 544-0</t>
  </si>
  <si>
    <t>402.215-95 - CAIXA/OGU - SISTEMA CABROBÓ</t>
  </si>
  <si>
    <t xml:space="preserve"> PROJ. SAA SALGUEIRO</t>
  </si>
  <si>
    <t>CAIXA OGU - PROJ. SAA SALGUEIRO</t>
  </si>
  <si>
    <t>376.732-99 - CAIXA/FGTS - SAA ALIANÇA</t>
  </si>
  <si>
    <t>RECURSO ARRECADADO 2016 - MENSAL</t>
  </si>
  <si>
    <t>EXERCÍCIO  2016</t>
  </si>
  <si>
    <t>1º BIMESTRE 2016</t>
  </si>
  <si>
    <t>2º BIMESTRE 2016</t>
  </si>
  <si>
    <t>3º BIMESTRE 2016</t>
  </si>
  <si>
    <t>4º BIMESTRE 2016</t>
  </si>
  <si>
    <t>5º BIMESTRE 2016</t>
  </si>
  <si>
    <t>6º BIMESTRE 2016</t>
  </si>
  <si>
    <t>EXERCÍCIO 2016</t>
  </si>
  <si>
    <t>NO 1º QUADRIMESTRE 2016</t>
  </si>
  <si>
    <t>NO 2º QUADRIMESTRE 2016</t>
  </si>
  <si>
    <t>NO 3º QUADRIMESTRE 2016</t>
  </si>
  <si>
    <t>NO EXERCÍCIO 2016</t>
  </si>
  <si>
    <t xml:space="preserve"> SALDO  DO  PPA  2015</t>
  </si>
  <si>
    <t>Recife,     de                  de 2016</t>
  </si>
  <si>
    <t>TOTAL  2016</t>
  </si>
  <si>
    <t>TC 0071/2015 PISF</t>
  </si>
  <si>
    <t xml:space="preserve">    . CT 238.488-15/2007 - OGU/CAIXA - PERDAS SALGUEIRO </t>
  </si>
  <si>
    <t>PROJ. INTEGRAÇÃO RIO SÃO FRANCISCO</t>
  </si>
  <si>
    <t>SIMONE ALBUQUERQUE</t>
  </si>
  <si>
    <t>Diretora de Gestão Corporativa</t>
  </si>
  <si>
    <t>SAA ESCADA</t>
  </si>
  <si>
    <t>CAIXA FGTS - SAA ESCADA</t>
  </si>
  <si>
    <t xml:space="preserve"> 1 - PISF - Programa de Integração do São Francisco</t>
  </si>
  <si>
    <t>DIRETORA DE GESTÃO CORPORATIVA</t>
  </si>
  <si>
    <t>Recife, 09 de maio de 2016</t>
  </si>
  <si>
    <t>ADUTORA AMARAJI</t>
  </si>
  <si>
    <t>SAA SANTA CRUZ DA BAIXA VERDE</t>
  </si>
  <si>
    <t>CAIXA OGU - SAA SANTA CRUZ DA BAIXA VERDE</t>
  </si>
  <si>
    <t>CAIXA OGU - ADUTORA AMARAJI</t>
  </si>
  <si>
    <t>CAIXA OGU - SES ARCOVERDE</t>
  </si>
  <si>
    <t>SAA CABO DE SANTO AGOSTINHO</t>
  </si>
  <si>
    <t>RECURSO ARRECADADO 2016 - BIMESTRAL</t>
  </si>
  <si>
    <t>CAIXA OGU - SAA CABO DE SANTO AGOSTINHO</t>
  </si>
  <si>
    <t xml:space="preserve">    . DEBÊNTURES III INVESTIMENTOS</t>
  </si>
  <si>
    <t>SIMONE DE ALBUQUERQUE MELO</t>
  </si>
  <si>
    <t>PROJ SES CABO</t>
  </si>
  <si>
    <t>ETA SALGADO</t>
  </si>
  <si>
    <t>CAIXA OGU - ETA SALGADO</t>
  </si>
  <si>
    <t>CAIXA OGU - PROJ SES CABO</t>
  </si>
  <si>
    <t>ETA BEZERROS</t>
  </si>
  <si>
    <t>TC 117/2009</t>
  </si>
  <si>
    <t>MI ADUTORA DO AGRESTE</t>
  </si>
  <si>
    <t>CAIXA OGU - ETA BEZERROS</t>
  </si>
  <si>
    <t>PROJ SAA OURICURI</t>
  </si>
  <si>
    <t>CAIXA OGU - PROJ SAA OURICURI</t>
  </si>
  <si>
    <t>Anexo único previsto no artigo 15 do decreto 42.616 de 28/01/2016</t>
  </si>
  <si>
    <t>ANEXO ÚNICO</t>
  </si>
  <si>
    <t>RELATÓRIO RESUMIDO DA EXECUÇÃO DO ORÇAMENTO DE INVESTIMENTO</t>
  </si>
  <si>
    <t>(ARTIGO 123 PARÁGRAFO 3° DA Constituição Estadual)</t>
  </si>
  <si>
    <t>SECRETARIA: 26000 – SECRETARIA DE DESENVOLVIMENTO ECONÔMICO</t>
  </si>
  <si>
    <t>ENTIDADE: COMPANHIA PERNAMBUCANA DE SANEAMENTO - COMPESA</t>
  </si>
  <si>
    <t>Bimestre: 1º, 2º, 3º, 4º, 5º, 6º BIMESTRES 2016</t>
  </si>
  <si>
    <t>Valores em R$ 1,00</t>
  </si>
  <si>
    <t>FONTES DE INVESTIMENTOS</t>
  </si>
  <si>
    <t>DETALHAMENTO DOS INVESTIMENTOS</t>
  </si>
  <si>
    <t>1º e 2º BIMESTRES</t>
  </si>
  <si>
    <t>3º e 4º BIMESTRES</t>
  </si>
  <si>
    <t>5º e 6º BIMESTRES</t>
  </si>
  <si>
    <t>NO EXERCÍCIO</t>
  </si>
  <si>
    <t>Recursos de geração Própria (1)</t>
  </si>
  <si>
    <t>Programa (0912)</t>
  </si>
  <si>
    <t>Ação (3346)</t>
  </si>
  <si>
    <t>Recursos para Aumento de Capital (2)</t>
  </si>
  <si>
    <t>Ação (3340)</t>
  </si>
  <si>
    <t>2.1. do Tesouro (Fonte 121)</t>
  </si>
  <si>
    <t>Ação (3343)</t>
  </si>
  <si>
    <t>2.2. de Outras fontes (Fonte 102 União)</t>
  </si>
  <si>
    <t>2.3. de Operação de Crédito a Longo Prazo</t>
  </si>
  <si>
    <t>2.3.1. Internas (FGTS)</t>
  </si>
  <si>
    <t>Programa (0611)</t>
  </si>
  <si>
    <t>2.3.2. Externas (BID e BIRD)</t>
  </si>
  <si>
    <t>Ação (3684)</t>
  </si>
  <si>
    <t>Ação (4646)</t>
  </si>
  <si>
    <t>Outras Fontes de investimentos (3)</t>
  </si>
  <si>
    <t>PISF - Programa de Integração do São Francisco</t>
  </si>
  <si>
    <t>Rendimentos</t>
  </si>
  <si>
    <t>TOTAL DAS RECEITAS (4) =(1+2+3)</t>
  </si>
  <si>
    <t>Saldo Inicial do PPA 2015 (5)</t>
  </si>
  <si>
    <t>TOTAL DAS FONTES DE INVESTIMENTOS (6) =(4+5)</t>
  </si>
  <si>
    <t>TOTAL DOS INVESTIMENTOS (7)</t>
  </si>
  <si>
    <t>RESULTADO</t>
  </si>
  <si>
    <t>DÉFICIT (8) =(6-7)</t>
  </si>
  <si>
    <t>SUPERAVIT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</si>
</sst>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  <numFmt numFmtId="167" formatCode="000"/>
    <numFmt numFmtId="168" formatCode="_([$€-2]* #,##0.00_);_([$€-2]* \(#,##0.00\);_([$€-2]* &quot;-&quot;??_)"/>
    <numFmt numFmtId="169" formatCode="_(* #,##0_);_(* \(#,##0\);_(* &quot;-&quot;??_);_(@_)"/>
    <numFmt numFmtId="170" formatCode="_(* #,##0.00_);_(* \(#,##0.00\);_(* &quot;-&quot;_);_(@_)"/>
    <numFmt numFmtId="171" formatCode="_-* #,##0.00_-;\-* #,##0.00_-;_-* \-??_-;_-@_-"/>
    <numFmt numFmtId="172" formatCode="_(* #,##0_);_(* \(#,##0\);_(* \-??_);_(@_)"/>
  </numFmts>
  <fonts count="6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entury Gothic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i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u val="singleAccounting"/>
      <sz val="18"/>
      <name val="Calibri"/>
      <family val="2"/>
      <scheme val="minor"/>
    </font>
    <font>
      <sz val="20"/>
      <name val="Calibri"/>
      <family val="2"/>
      <scheme val="minor"/>
    </font>
    <font>
      <b/>
      <i/>
      <sz val="16"/>
      <name val="Calibri"/>
      <family val="2"/>
      <scheme val="minor"/>
    </font>
    <font>
      <i/>
      <sz val="20"/>
      <name val="Calibri"/>
      <family val="2"/>
      <scheme val="minor"/>
    </font>
    <font>
      <sz val="15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10"/>
      <name val="Calibri"/>
      <family val="2"/>
      <scheme val="minor"/>
    </font>
    <font>
      <i/>
      <sz val="14"/>
      <name val="Calibri"/>
      <family val="2"/>
      <scheme val="minor"/>
    </font>
    <font>
      <b/>
      <u val="singleAccounting"/>
      <sz val="18"/>
      <name val="Calibri"/>
      <family val="2"/>
      <scheme val="minor"/>
    </font>
    <font>
      <b/>
      <u val="singleAccounting"/>
      <sz val="20"/>
      <name val="Calibri"/>
      <family val="2"/>
      <scheme val="minor"/>
    </font>
    <font>
      <b/>
      <u val="singleAccounting"/>
      <sz val="16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 val="singleAccounting"/>
      <sz val="6"/>
      <name val="Arial"/>
      <family val="2"/>
    </font>
    <font>
      <b/>
      <i/>
      <u val="singleAccounting"/>
      <sz val="6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i/>
      <sz val="16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6A6A6"/>
        <bgColor rgb="FFC0C0C0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9">
    <xf numFmtId="0" fontId="0" fillId="0" borderId="0"/>
    <xf numFmtId="168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71" fontId="60" fillId="0" borderId="0" applyBorder="0" applyProtection="0"/>
    <xf numFmtId="0" fontId="60" fillId="0" borderId="0"/>
    <xf numFmtId="166" fontId="60" fillId="0" borderId="0" applyBorder="0" applyProtection="0"/>
  </cellStyleXfs>
  <cellXfs count="357">
    <xf numFmtId="0" fontId="0" fillId="0" borderId="0" xfId="0"/>
    <xf numFmtId="165" fontId="5" fillId="0" borderId="0" xfId="28" applyFont="1" applyFill="1" applyAlignment="1">
      <alignment vertical="center"/>
    </xf>
    <xf numFmtId="165" fontId="5" fillId="0" borderId="0" xfId="28" applyFont="1" applyFill="1" applyBorder="1" applyAlignment="1">
      <alignment vertical="center"/>
    </xf>
    <xf numFmtId="165" fontId="16" fillId="0" borderId="0" xfId="28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5" fontId="16" fillId="0" borderId="0" xfId="28" applyFont="1" applyAlignment="1">
      <alignment vertical="center"/>
    </xf>
    <xf numFmtId="0" fontId="18" fillId="0" borderId="0" xfId="0" applyFont="1"/>
    <xf numFmtId="0" fontId="17" fillId="0" borderId="0" xfId="0" applyFont="1" applyBorder="1" applyAlignment="1">
      <alignment vertical="center"/>
    </xf>
    <xf numFmtId="165" fontId="16" fillId="0" borderId="0" xfId="28" applyFont="1" applyBorder="1" applyAlignment="1">
      <alignment vertical="center"/>
    </xf>
    <xf numFmtId="165" fontId="19" fillId="0" borderId="0" xfId="28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5" fontId="22" fillId="0" borderId="0" xfId="28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5" fontId="17" fillId="0" borderId="8" xfId="28" applyFont="1" applyBorder="1" applyAlignment="1">
      <alignment vertical="center"/>
    </xf>
    <xf numFmtId="165" fontId="17" fillId="0" borderId="0" xfId="28" applyFont="1" applyBorder="1" applyAlignment="1">
      <alignment vertical="center"/>
    </xf>
    <xf numFmtId="165" fontId="22" fillId="0" borderId="0" xfId="28" applyFont="1" applyBorder="1" applyAlignment="1">
      <alignment vertical="center"/>
    </xf>
    <xf numFmtId="165" fontId="22" fillId="0" borderId="0" xfId="28" applyFont="1" applyBorder="1" applyAlignment="1">
      <alignment horizontal="center" vertical="center" wrapText="1"/>
    </xf>
    <xf numFmtId="165" fontId="17" fillId="0" borderId="23" xfId="28" applyFont="1" applyBorder="1" applyAlignment="1">
      <alignment horizontal="center" vertical="center" wrapText="1"/>
    </xf>
    <xf numFmtId="165" fontId="21" fillId="0" borderId="0" xfId="28" applyFont="1" applyBorder="1" applyAlignment="1">
      <alignment horizontal="center" vertical="center"/>
    </xf>
    <xf numFmtId="165" fontId="20" fillId="0" borderId="12" xfId="28" applyFont="1" applyBorder="1" applyAlignment="1">
      <alignment vertical="center" wrapText="1"/>
    </xf>
    <xf numFmtId="165" fontId="24" fillId="0" borderId="0" xfId="28" applyFont="1" applyBorder="1" applyAlignment="1">
      <alignment vertical="center"/>
    </xf>
    <xf numFmtId="165" fontId="22" fillId="0" borderId="1" xfId="28" applyFont="1" applyBorder="1" applyAlignment="1">
      <alignment vertical="center"/>
    </xf>
    <xf numFmtId="165" fontId="22" fillId="0" borderId="12" xfId="28" applyFont="1" applyBorder="1" applyAlignment="1">
      <alignment vertical="center"/>
    </xf>
    <xf numFmtId="165" fontId="22" fillId="0" borderId="4" xfId="28" applyFont="1" applyBorder="1" applyAlignment="1">
      <alignment vertical="center"/>
    </xf>
    <xf numFmtId="165" fontId="20" fillId="0" borderId="0" xfId="28" applyFont="1" applyFill="1" applyBorder="1" applyAlignment="1">
      <alignment horizontal="center" vertical="center" wrapText="1"/>
    </xf>
    <xf numFmtId="165" fontId="17" fillId="3" borderId="12" xfId="28" applyFont="1" applyFill="1" applyBorder="1" applyAlignment="1">
      <alignment vertical="center" wrapText="1"/>
    </xf>
    <xf numFmtId="165" fontId="17" fillId="3" borderId="0" xfId="28" applyFont="1" applyFill="1" applyBorder="1" applyAlignment="1">
      <alignment vertical="center" wrapText="1"/>
    </xf>
    <xf numFmtId="165" fontId="23" fillId="3" borderId="0" xfId="28" applyFont="1" applyFill="1" applyBorder="1" applyAlignment="1">
      <alignment vertical="center" wrapText="1"/>
    </xf>
    <xf numFmtId="165" fontId="25" fillId="3" borderId="0" xfId="28" applyFont="1" applyFill="1" applyBorder="1" applyAlignment="1">
      <alignment vertical="center" wrapText="1"/>
    </xf>
    <xf numFmtId="165" fontId="20" fillId="3" borderId="1" xfId="28" applyFont="1" applyFill="1" applyBorder="1" applyAlignment="1">
      <alignment vertical="center" wrapText="1"/>
    </xf>
    <xf numFmtId="165" fontId="20" fillId="3" borderId="4" xfId="28" applyFont="1" applyFill="1" applyBorder="1" applyAlignment="1">
      <alignment vertical="center" wrapText="1"/>
    </xf>
    <xf numFmtId="165" fontId="26" fillId="0" borderId="0" xfId="28" applyFont="1" applyFill="1" applyBorder="1" applyAlignment="1">
      <alignment horizontal="center" vertical="center"/>
    </xf>
    <xf numFmtId="165" fontId="26" fillId="2" borderId="12" xfId="28" applyFont="1" applyFill="1" applyBorder="1" applyAlignment="1">
      <alignment vertical="center"/>
    </xf>
    <xf numFmtId="165" fontId="26" fillId="2" borderId="0" xfId="28" applyFont="1" applyFill="1" applyBorder="1" applyAlignment="1">
      <alignment vertical="center"/>
    </xf>
    <xf numFmtId="165" fontId="27" fillId="2" borderId="1" xfId="28" applyFont="1" applyFill="1" applyBorder="1" applyAlignment="1">
      <alignment vertical="center"/>
    </xf>
    <xf numFmtId="165" fontId="26" fillId="2" borderId="12" xfId="28" applyFont="1" applyFill="1" applyBorder="1" applyAlignment="1">
      <alignment horizontal="center" vertical="center"/>
    </xf>
    <xf numFmtId="165" fontId="26" fillId="2" borderId="4" xfId="28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5" fontId="28" fillId="0" borderId="0" xfId="28" applyFont="1" applyBorder="1" applyAlignment="1">
      <alignment vertical="center"/>
    </xf>
    <xf numFmtId="165" fontId="28" fillId="0" borderId="1" xfId="28" applyFont="1" applyBorder="1" applyAlignment="1">
      <alignment vertical="center"/>
    </xf>
    <xf numFmtId="165" fontId="21" fillId="0" borderId="12" xfId="28" applyFont="1" applyBorder="1" applyAlignment="1">
      <alignment vertical="center"/>
    </xf>
    <xf numFmtId="165" fontId="25" fillId="0" borderId="0" xfId="28" applyFont="1" applyBorder="1" applyAlignment="1">
      <alignment vertical="center"/>
    </xf>
    <xf numFmtId="165" fontId="28" fillId="0" borderId="4" xfId="28" applyFont="1" applyBorder="1" applyAlignment="1">
      <alignment vertical="center"/>
    </xf>
    <xf numFmtId="165" fontId="29" fillId="0" borderId="0" xfId="28" applyFont="1" applyFill="1" applyBorder="1" applyAlignment="1">
      <alignment horizontal="center" vertical="center"/>
    </xf>
    <xf numFmtId="165" fontId="29" fillId="0" borderId="0" xfId="28" applyFont="1" applyFill="1" applyBorder="1" applyAlignment="1">
      <alignment vertical="center"/>
    </xf>
    <xf numFmtId="165" fontId="17" fillId="0" borderId="1" xfId="28" applyFont="1" applyFill="1" applyBorder="1" applyAlignment="1">
      <alignment vertical="center"/>
    </xf>
    <xf numFmtId="165" fontId="20" fillId="0" borderId="0" xfId="28" applyFont="1" applyFill="1" applyBorder="1" applyAlignment="1">
      <alignment vertical="center"/>
    </xf>
    <xf numFmtId="165" fontId="20" fillId="0" borderId="12" xfId="28" applyFont="1" applyFill="1" applyBorder="1" applyAlignment="1">
      <alignment vertical="center"/>
    </xf>
    <xf numFmtId="165" fontId="20" fillId="0" borderId="4" xfId="28" applyFont="1" applyFill="1" applyBorder="1" applyAlignment="1">
      <alignment vertical="center"/>
    </xf>
    <xf numFmtId="165" fontId="21" fillId="0" borderId="12" xfId="28" applyFont="1" applyBorder="1" applyAlignment="1">
      <alignment vertical="center" wrapText="1"/>
    </xf>
    <xf numFmtId="165" fontId="30" fillId="0" borderId="0" xfId="28" applyFont="1" applyBorder="1" applyAlignment="1">
      <alignment vertical="center"/>
    </xf>
    <xf numFmtId="165" fontId="21" fillId="0" borderId="0" xfId="28" applyFont="1" applyBorder="1" applyAlignment="1">
      <alignment vertical="center"/>
    </xf>
    <xf numFmtId="165" fontId="30" fillId="0" borderId="1" xfId="28" applyFont="1" applyBorder="1" applyAlignment="1">
      <alignment vertical="center"/>
    </xf>
    <xf numFmtId="165" fontId="30" fillId="0" borderId="4" xfId="28" applyFont="1" applyBorder="1" applyAlignment="1">
      <alignment vertical="center"/>
    </xf>
    <xf numFmtId="165" fontId="17" fillId="0" borderId="12" xfId="28" applyFont="1" applyFill="1" applyBorder="1" applyAlignment="1">
      <alignment vertical="center" wrapText="1"/>
    </xf>
    <xf numFmtId="165" fontId="17" fillId="0" borderId="0" xfId="28" applyFont="1" applyFill="1" applyBorder="1" applyAlignment="1">
      <alignment vertical="center" wrapText="1"/>
    </xf>
    <xf numFmtId="165" fontId="25" fillId="0" borderId="0" xfId="28" applyFont="1" applyFill="1" applyBorder="1" applyAlignment="1">
      <alignment vertical="center" wrapText="1"/>
    </xf>
    <xf numFmtId="165" fontId="20" fillId="0" borderId="4" xfId="28" applyFont="1" applyFill="1" applyBorder="1" applyAlignment="1">
      <alignment vertical="center" wrapText="1"/>
    </xf>
    <xf numFmtId="165" fontId="17" fillId="0" borderId="12" xfId="28" applyFont="1" applyFill="1" applyBorder="1" applyAlignment="1">
      <alignment vertical="center"/>
    </xf>
    <xf numFmtId="165" fontId="17" fillId="0" borderId="0" xfId="28" applyFont="1" applyFill="1" applyBorder="1" applyAlignment="1">
      <alignment vertical="center"/>
    </xf>
    <xf numFmtId="165" fontId="17" fillId="0" borderId="4" xfId="28" applyFont="1" applyFill="1" applyBorder="1" applyAlignment="1">
      <alignment vertical="center"/>
    </xf>
    <xf numFmtId="39" fontId="31" fillId="0" borderId="0" xfId="0" applyNumberFormat="1" applyFont="1" applyFill="1" applyBorder="1" applyAlignment="1">
      <alignment vertical="center"/>
    </xf>
    <xf numFmtId="165" fontId="26" fillId="0" borderId="12" xfId="28" applyFont="1" applyFill="1" applyBorder="1" applyAlignment="1">
      <alignment vertical="center"/>
    </xf>
    <xf numFmtId="165" fontId="26" fillId="0" borderId="0" xfId="28" applyFont="1" applyFill="1" applyBorder="1" applyAlignment="1">
      <alignment vertical="center"/>
    </xf>
    <xf numFmtId="165" fontId="26" fillId="0" borderId="1" xfId="28" applyFont="1" applyFill="1" applyBorder="1" applyAlignment="1">
      <alignment vertical="center"/>
    </xf>
    <xf numFmtId="165" fontId="29" fillId="3" borderId="12" xfId="28" applyFont="1" applyFill="1" applyBorder="1" applyAlignment="1">
      <alignment vertical="center" wrapText="1"/>
    </xf>
    <xf numFmtId="165" fontId="26" fillId="3" borderId="0" xfId="28" applyFont="1" applyFill="1" applyBorder="1" applyAlignment="1">
      <alignment vertical="center"/>
    </xf>
    <xf numFmtId="165" fontId="26" fillId="3" borderId="1" xfId="28" applyFont="1" applyFill="1" applyBorder="1" applyAlignment="1">
      <alignment vertical="center"/>
    </xf>
    <xf numFmtId="165" fontId="26" fillId="0" borderId="0" xfId="28" applyFont="1" applyBorder="1" applyAlignment="1">
      <alignment vertical="center"/>
    </xf>
    <xf numFmtId="165" fontId="29" fillId="0" borderId="12" xfId="28" applyFont="1" applyBorder="1" applyAlignment="1">
      <alignment vertical="center"/>
    </xf>
    <xf numFmtId="165" fontId="32" fillId="0" borderId="0" xfId="28" applyFont="1" applyBorder="1" applyAlignment="1">
      <alignment vertical="center"/>
    </xf>
    <xf numFmtId="165" fontId="32" fillId="0" borderId="4" xfId="28" applyFont="1" applyBorder="1" applyAlignment="1">
      <alignment vertical="center"/>
    </xf>
    <xf numFmtId="165" fontId="21" fillId="0" borderId="0" xfId="28" applyFont="1" applyFill="1" applyBorder="1" applyAlignment="1">
      <alignment horizontal="center" vertical="center" wrapText="1"/>
    </xf>
    <xf numFmtId="39" fontId="21" fillId="0" borderId="0" xfId="0" applyNumberFormat="1" applyFont="1" applyFill="1" applyBorder="1" applyAlignment="1">
      <alignment vertical="center"/>
    </xf>
    <xf numFmtId="39" fontId="21" fillId="0" borderId="0" xfId="0" applyNumberFormat="1" applyFont="1" applyBorder="1" applyAlignment="1">
      <alignment horizontal="center" vertical="center" wrapText="1"/>
    </xf>
    <xf numFmtId="165" fontId="21" fillId="0" borderId="0" xfId="28" applyFont="1" applyFill="1" applyBorder="1" applyAlignment="1" applyProtection="1">
      <alignment vertical="center"/>
    </xf>
    <xf numFmtId="40" fontId="21" fillId="0" borderId="0" xfId="0" applyNumberFormat="1" applyFont="1" applyFill="1" applyBorder="1" applyAlignment="1">
      <alignment horizontal="center" vertical="center" wrapText="1"/>
    </xf>
    <xf numFmtId="39" fontId="21" fillId="0" borderId="0" xfId="0" applyNumberFormat="1" applyFont="1" applyFill="1" applyBorder="1" applyAlignment="1" applyProtection="1">
      <alignment horizontal="right" vertical="center" wrapText="1"/>
    </xf>
    <xf numFmtId="39" fontId="33" fillId="0" borderId="0" xfId="0" applyNumberFormat="1" applyFont="1" applyFill="1" applyBorder="1" applyAlignment="1">
      <alignment vertical="center"/>
    </xf>
    <xf numFmtId="39" fontId="16" fillId="0" borderId="12" xfId="0" applyNumberFormat="1" applyFont="1" applyBorder="1" applyAlignment="1">
      <alignment horizontal="justify" vertical="center" wrapText="1"/>
    </xf>
    <xf numFmtId="39" fontId="34" fillId="3" borderId="0" xfId="0" applyNumberFormat="1" applyFont="1" applyFill="1" applyBorder="1" applyAlignment="1">
      <alignment horizontal="center" vertical="center" wrapText="1"/>
    </xf>
    <xf numFmtId="165" fontId="21" fillId="0" borderId="0" xfId="28" applyFont="1" applyFill="1" applyBorder="1" applyAlignment="1">
      <alignment vertical="center"/>
    </xf>
    <xf numFmtId="39" fontId="21" fillId="0" borderId="0" xfId="0" applyNumberFormat="1" applyFont="1" applyFill="1" applyBorder="1" applyAlignment="1">
      <alignment horizontal="center" vertical="center"/>
    </xf>
    <xf numFmtId="165" fontId="34" fillId="0" borderId="1" xfId="28" applyFont="1" applyBorder="1" applyAlignment="1">
      <alignment vertical="center"/>
    </xf>
    <xf numFmtId="39" fontId="21" fillId="0" borderId="0" xfId="0" applyNumberFormat="1" applyFont="1" applyFill="1" applyBorder="1" applyAlignment="1">
      <alignment horizontal="center" vertical="center" wrapText="1"/>
    </xf>
    <xf numFmtId="165" fontId="26" fillId="2" borderId="0" xfId="28" applyFont="1" applyFill="1" applyBorder="1" applyAlignment="1">
      <alignment horizontal="center" vertical="center"/>
    </xf>
    <xf numFmtId="165" fontId="29" fillId="2" borderId="0" xfId="28" applyFont="1" applyFill="1" applyBorder="1" applyAlignment="1">
      <alignment horizontal="center" vertical="center"/>
    </xf>
    <xf numFmtId="165" fontId="31" fillId="0" borderId="0" xfId="28" applyFont="1" applyFill="1" applyBorder="1" applyAlignment="1" applyProtection="1">
      <alignment vertical="center"/>
    </xf>
    <xf numFmtId="165" fontId="36" fillId="0" borderId="1" xfId="28" applyFont="1" applyBorder="1" applyAlignment="1">
      <alignment vertical="center"/>
    </xf>
    <xf numFmtId="39" fontId="36" fillId="0" borderId="12" xfId="0" applyNumberFormat="1" applyFont="1" applyBorder="1" applyAlignment="1">
      <alignment horizontal="justify" vertical="center" wrapText="1"/>
    </xf>
    <xf numFmtId="0" fontId="36" fillId="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21" fillId="0" borderId="12" xfId="28" applyFont="1" applyFill="1" applyBorder="1" applyAlignment="1">
      <alignment vertical="center" wrapText="1"/>
    </xf>
    <xf numFmtId="165" fontId="22" fillId="0" borderId="0" xfId="28" applyFont="1" applyFill="1" applyBorder="1" applyAlignment="1">
      <alignment vertical="center"/>
    </xf>
    <xf numFmtId="165" fontId="28" fillId="0" borderId="0" xfId="28" applyFont="1" applyFill="1" applyBorder="1" applyAlignment="1">
      <alignment vertical="center"/>
    </xf>
    <xf numFmtId="165" fontId="28" fillId="0" borderId="4" xfId="28" applyFont="1" applyFill="1" applyBorder="1" applyAlignment="1">
      <alignment vertical="center"/>
    </xf>
    <xf numFmtId="39" fontId="29" fillId="3" borderId="0" xfId="0" applyNumberFormat="1" applyFont="1" applyFill="1" applyBorder="1" applyAlignment="1">
      <alignment horizontal="center" vertical="center" wrapText="1"/>
    </xf>
    <xf numFmtId="165" fontId="34" fillId="0" borderId="0" xfId="28" applyFont="1" applyBorder="1" applyAlignment="1">
      <alignment vertical="center"/>
    </xf>
    <xf numFmtId="165" fontId="20" fillId="0" borderId="16" xfId="28" applyFont="1" applyFill="1" applyBorder="1" applyAlignment="1">
      <alignment vertical="center" wrapText="1"/>
    </xf>
    <xf numFmtId="165" fontId="20" fillId="0" borderId="0" xfId="28" applyFont="1" applyFill="1" applyBorder="1" applyAlignment="1">
      <alignment vertical="center" wrapText="1"/>
    </xf>
    <xf numFmtId="165" fontId="26" fillId="0" borderId="12" xfId="28" applyFont="1" applyFill="1" applyBorder="1" applyAlignment="1">
      <alignment vertical="center" wrapText="1"/>
    </xf>
    <xf numFmtId="165" fontId="22" fillId="0" borderId="1" xfId="28" applyFont="1" applyFill="1" applyBorder="1" applyAlignment="1">
      <alignment vertical="center"/>
    </xf>
    <xf numFmtId="165" fontId="18" fillId="0" borderId="0" xfId="28" applyFont="1" applyBorder="1"/>
    <xf numFmtId="165" fontId="22" fillId="0" borderId="12" xfId="28" applyFont="1" applyFill="1" applyBorder="1" applyAlignment="1">
      <alignment vertical="center"/>
    </xf>
    <xf numFmtId="165" fontId="20" fillId="0" borderId="18" xfId="28" applyFont="1" applyBorder="1" applyAlignment="1">
      <alignment vertical="center" wrapText="1"/>
    </xf>
    <xf numFmtId="165" fontId="17" fillId="0" borderId="5" xfId="28" applyFont="1" applyBorder="1" applyAlignment="1">
      <alignment vertical="center"/>
    </xf>
    <xf numFmtId="165" fontId="20" fillId="0" borderId="18" xfId="28" applyFont="1" applyBorder="1" applyAlignment="1">
      <alignment vertical="center"/>
    </xf>
    <xf numFmtId="165" fontId="39" fillId="0" borderId="8" xfId="28" applyFont="1" applyBorder="1" applyAlignment="1">
      <alignment vertical="center"/>
    </xf>
    <xf numFmtId="165" fontId="20" fillId="0" borderId="8" xfId="28" applyFont="1" applyBorder="1" applyAlignment="1">
      <alignment vertical="center"/>
    </xf>
    <xf numFmtId="165" fontId="29" fillId="0" borderId="8" xfId="28" applyFont="1" applyBorder="1" applyAlignment="1">
      <alignment vertical="center"/>
    </xf>
    <xf numFmtId="165" fontId="25" fillId="3" borderId="17" xfId="28" applyFont="1" applyFill="1" applyBorder="1" applyAlignment="1">
      <alignment vertical="center" wrapText="1"/>
    </xf>
    <xf numFmtId="165" fontId="20" fillId="0" borderId="0" xfId="28" applyFont="1" applyBorder="1" applyAlignment="1">
      <alignment horizontal="left" vertical="center" wrapText="1"/>
    </xf>
    <xf numFmtId="165" fontId="17" fillId="0" borderId="0" xfId="28" applyFont="1" applyBorder="1" applyAlignment="1">
      <alignment horizontal="center" vertical="center"/>
    </xf>
    <xf numFmtId="165" fontId="23" fillId="0" borderId="0" xfId="28" applyFont="1" applyAlignment="1">
      <alignment vertical="center"/>
    </xf>
    <xf numFmtId="165" fontId="20" fillId="0" borderId="0" xfId="28" applyFont="1" applyAlignment="1">
      <alignment vertical="center"/>
    </xf>
    <xf numFmtId="165" fontId="17" fillId="0" borderId="0" xfId="28" applyFont="1" applyBorder="1" applyAlignment="1">
      <alignment horizontal="left" vertical="center"/>
    </xf>
    <xf numFmtId="165" fontId="23" fillId="0" borderId="0" xfId="28" applyFont="1" applyBorder="1" applyAlignment="1">
      <alignment horizontal="left" vertical="center" wrapText="1"/>
    </xf>
    <xf numFmtId="165" fontId="40" fillId="0" borderId="0" xfId="28" applyFont="1" applyBorder="1" applyAlignment="1">
      <alignment horizontal="center" vertical="center"/>
    </xf>
    <xf numFmtId="165" fontId="40" fillId="0" borderId="0" xfId="28" applyFont="1" applyBorder="1" applyAlignment="1">
      <alignment horizontal="center" vertical="center" wrapText="1"/>
    </xf>
    <xf numFmtId="165" fontId="40" fillId="0" borderId="0" xfId="28" applyFont="1" applyAlignment="1">
      <alignment vertical="center"/>
    </xf>
    <xf numFmtId="165" fontId="35" fillId="0" borderId="0" xfId="28" applyFont="1" applyAlignment="1">
      <alignment vertical="center"/>
    </xf>
    <xf numFmtId="165" fontId="23" fillId="0" borderId="0" xfId="28" applyFont="1" applyBorder="1" applyAlignment="1">
      <alignment horizontal="center" vertical="center" wrapText="1"/>
    </xf>
    <xf numFmtId="165" fontId="23" fillId="0" borderId="0" xfId="28" applyFont="1" applyBorder="1" applyAlignment="1">
      <alignment horizontal="center" vertical="center"/>
    </xf>
    <xf numFmtId="165" fontId="41" fillId="0" borderId="0" xfId="28" applyFont="1" applyAlignment="1">
      <alignment vertical="center"/>
    </xf>
    <xf numFmtId="165" fontId="42" fillId="0" borderId="0" xfId="28" applyFont="1" applyAlignment="1">
      <alignment vertical="center"/>
    </xf>
    <xf numFmtId="165" fontId="23" fillId="0" borderId="0" xfId="28" applyFont="1" applyBorder="1" applyAlignment="1">
      <alignment vertical="center" wrapText="1"/>
    </xf>
    <xf numFmtId="165" fontId="23" fillId="0" borderId="0" xfId="28" applyFont="1" applyAlignment="1">
      <alignment horizontal="center" vertical="center" wrapText="1"/>
    </xf>
    <xf numFmtId="165" fontId="23" fillId="0" borderId="0" xfId="28" applyFont="1" applyBorder="1" applyAlignment="1">
      <alignment vertical="top" wrapText="1"/>
    </xf>
    <xf numFmtId="165" fontId="23" fillId="0" borderId="0" xfId="28" applyFont="1" applyAlignment="1">
      <alignment horizontal="center" vertical="top" wrapText="1"/>
    </xf>
    <xf numFmtId="165" fontId="42" fillId="0" borderId="0" xfId="28" applyFont="1" applyAlignment="1">
      <alignment vertical="top"/>
    </xf>
    <xf numFmtId="165" fontId="16" fillId="0" borderId="0" xfId="28" applyFont="1" applyAlignment="1">
      <alignment vertical="top"/>
    </xf>
    <xf numFmtId="165" fontId="16" fillId="0" borderId="0" xfId="28" applyFont="1" applyAlignment="1">
      <alignment vertical="center" wrapText="1"/>
    </xf>
    <xf numFmtId="165" fontId="21" fillId="0" borderId="0" xfId="28" applyFont="1" applyFill="1" applyBorder="1" applyAlignment="1">
      <alignment horizontal="center" vertical="center"/>
    </xf>
    <xf numFmtId="165" fontId="21" fillId="0" borderId="0" xfId="28" applyFont="1" applyFill="1" applyAlignment="1">
      <alignment vertical="center" wrapText="1"/>
    </xf>
    <xf numFmtId="165" fontId="21" fillId="0" borderId="0" xfId="28" applyFont="1" applyFill="1" applyAlignment="1">
      <alignment vertical="center"/>
    </xf>
    <xf numFmtId="165" fontId="21" fillId="0" borderId="0" xfId="28" applyFont="1" applyFill="1" applyBorder="1" applyAlignment="1">
      <alignment vertical="center" wrapText="1"/>
    </xf>
    <xf numFmtId="4" fontId="16" fillId="0" borderId="0" xfId="28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6" fillId="0" borderId="0" xfId="28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37" fillId="0" borderId="8" xfId="28" applyNumberFormat="1" applyFont="1" applyBorder="1" applyAlignment="1">
      <alignment vertical="center"/>
    </xf>
    <xf numFmtId="4" fontId="38" fillId="0" borderId="8" xfId="28" applyNumberFormat="1" applyFont="1" applyBorder="1" applyAlignment="1">
      <alignment vertical="center"/>
    </xf>
    <xf numFmtId="4" fontId="25" fillId="0" borderId="9" xfId="28" applyNumberFormat="1" applyFont="1" applyBorder="1" applyAlignment="1">
      <alignment vertical="center"/>
    </xf>
    <xf numFmtId="165" fontId="43" fillId="7" borderId="18" xfId="28" applyFont="1" applyFill="1" applyBorder="1" applyAlignment="1">
      <alignment horizontal="center" vertical="center" wrapText="1"/>
    </xf>
    <xf numFmtId="165" fontId="43" fillId="7" borderId="25" xfId="28" applyFont="1" applyFill="1" applyBorder="1" applyAlignment="1">
      <alignment horizontal="center" vertical="center" wrapText="1"/>
    </xf>
    <xf numFmtId="165" fontId="44" fillId="7" borderId="24" xfId="28" applyFont="1" applyFill="1" applyBorder="1" applyAlignment="1">
      <alignment horizontal="center" vertical="center" wrapText="1"/>
    </xf>
    <xf numFmtId="165" fontId="17" fillId="9" borderId="18" xfId="28" applyFont="1" applyFill="1" applyBorder="1" applyAlignment="1">
      <alignment horizontal="center" vertical="center" wrapText="1"/>
    </xf>
    <xf numFmtId="165" fontId="17" fillId="9" borderId="25" xfId="28" applyFont="1" applyFill="1" applyBorder="1" applyAlignment="1">
      <alignment horizontal="center" vertical="center" wrapText="1"/>
    </xf>
    <xf numFmtId="165" fontId="17" fillId="9" borderId="26" xfId="28" applyFont="1" applyFill="1" applyBorder="1" applyAlignment="1">
      <alignment horizontal="center" vertical="center" wrapText="1"/>
    </xf>
    <xf numFmtId="165" fontId="43" fillId="10" borderId="25" xfId="28" applyFont="1" applyFill="1" applyBorder="1" applyAlignment="1">
      <alignment horizontal="center" vertical="center" wrapText="1"/>
    </xf>
    <xf numFmtId="165" fontId="17" fillId="8" borderId="15" xfId="28" applyFont="1" applyFill="1" applyBorder="1" applyAlignment="1">
      <alignment vertical="center"/>
    </xf>
    <xf numFmtId="165" fontId="17" fillId="8" borderId="8" xfId="28" applyFont="1" applyFill="1" applyBorder="1" applyAlignment="1">
      <alignment vertical="center"/>
    </xf>
    <xf numFmtId="0" fontId="21" fillId="8" borderId="8" xfId="0" applyFont="1" applyFill="1" applyBorder="1" applyAlignment="1">
      <alignment vertical="center"/>
    </xf>
    <xf numFmtId="165" fontId="17" fillId="11" borderId="15" xfId="28" applyFont="1" applyFill="1" applyBorder="1" applyAlignment="1">
      <alignment vertical="center"/>
    </xf>
    <xf numFmtId="165" fontId="17" fillId="11" borderId="8" xfId="28" applyFont="1" applyFill="1" applyBorder="1" applyAlignment="1">
      <alignment vertical="center"/>
    </xf>
    <xf numFmtId="0" fontId="21" fillId="11" borderId="8" xfId="0" applyFont="1" applyFill="1" applyBorder="1" applyAlignment="1">
      <alignment vertical="center"/>
    </xf>
    <xf numFmtId="165" fontId="17" fillId="11" borderId="9" xfId="28" applyFont="1" applyFill="1" applyBorder="1" applyAlignment="1">
      <alignment vertical="center"/>
    </xf>
    <xf numFmtId="165" fontId="17" fillId="12" borderId="15" xfId="28" applyFont="1" applyFill="1" applyBorder="1" applyAlignment="1">
      <alignment vertical="center"/>
    </xf>
    <xf numFmtId="165" fontId="17" fillId="12" borderId="8" xfId="28" applyFont="1" applyFill="1" applyBorder="1" applyAlignment="1">
      <alignment vertical="center" wrapText="1"/>
    </xf>
    <xf numFmtId="165" fontId="17" fillId="12" borderId="8" xfId="28" applyFont="1" applyFill="1" applyBorder="1" applyAlignment="1">
      <alignment vertical="center"/>
    </xf>
    <xf numFmtId="165" fontId="17" fillId="12" borderId="9" xfId="28" applyFont="1" applyFill="1" applyBorder="1" applyAlignment="1">
      <alignment vertical="center" wrapText="1"/>
    </xf>
    <xf numFmtId="40" fontId="12" fillId="0" borderId="16" xfId="0" applyNumberFormat="1" applyFont="1" applyFill="1" applyBorder="1" applyAlignment="1">
      <alignment horizontal="center" vertical="center" wrapText="1"/>
    </xf>
    <xf numFmtId="165" fontId="45" fillId="0" borderId="0" xfId="43" applyFont="1" applyAlignment="1">
      <alignment vertical="center" wrapText="1"/>
    </xf>
    <xf numFmtId="164" fontId="3" fillId="0" borderId="0" xfId="43" applyNumberFormat="1" applyFont="1" applyBorder="1" applyAlignment="1">
      <alignment vertical="center"/>
    </xf>
    <xf numFmtId="169" fontId="45" fillId="0" borderId="0" xfId="44" applyNumberFormat="1" applyFont="1" applyAlignment="1">
      <alignment vertical="center"/>
    </xf>
    <xf numFmtId="0" fontId="46" fillId="0" borderId="0" xfId="44" applyFont="1" applyAlignment="1">
      <alignment vertical="center"/>
    </xf>
    <xf numFmtId="169" fontId="45" fillId="0" borderId="0" xfId="44" applyNumberFormat="1" applyFont="1" applyBorder="1" applyAlignment="1">
      <alignment vertical="center"/>
    </xf>
    <xf numFmtId="164" fontId="6" fillId="0" borderId="0" xfId="43" applyNumberFormat="1" applyFont="1" applyBorder="1" applyAlignment="1">
      <alignment vertical="center"/>
    </xf>
    <xf numFmtId="169" fontId="47" fillId="0" borderId="11" xfId="43" applyNumberFormat="1" applyFont="1" applyBorder="1" applyAlignment="1">
      <alignment horizontal="center" vertical="center" wrapText="1"/>
    </xf>
    <xf numFmtId="165" fontId="47" fillId="0" borderId="17" xfId="43" applyFont="1" applyBorder="1" applyAlignment="1">
      <alignment horizontal="center" vertical="center" wrapText="1"/>
    </xf>
    <xf numFmtId="164" fontId="6" fillId="0" borderId="0" xfId="43" applyNumberFormat="1" applyFont="1" applyBorder="1" applyAlignment="1">
      <alignment horizontal="center" vertical="center" wrapText="1"/>
    </xf>
    <xf numFmtId="165" fontId="47" fillId="0" borderId="16" xfId="43" applyFont="1" applyBorder="1" applyAlignment="1">
      <alignment vertical="center" wrapText="1"/>
    </xf>
    <xf numFmtId="169" fontId="48" fillId="0" borderId="10" xfId="43" applyNumberFormat="1" applyFont="1" applyBorder="1" applyAlignment="1">
      <alignment vertical="center"/>
    </xf>
    <xf numFmtId="165" fontId="48" fillId="0" borderId="0" xfId="43" applyFont="1" applyBorder="1" applyAlignment="1">
      <alignment vertical="center"/>
    </xf>
    <xf numFmtId="164" fontId="5" fillId="0" borderId="0" xfId="43" applyNumberFormat="1" applyFont="1" applyBorder="1" applyAlignment="1">
      <alignment vertical="center"/>
    </xf>
    <xf numFmtId="169" fontId="49" fillId="0" borderId="10" xfId="43" applyNumberFormat="1" applyFont="1" applyFill="1" applyBorder="1" applyAlignment="1">
      <alignment vertical="center"/>
    </xf>
    <xf numFmtId="165" fontId="47" fillId="0" borderId="0" xfId="43" applyFont="1" applyBorder="1" applyAlignment="1">
      <alignment vertical="center" wrapText="1"/>
    </xf>
    <xf numFmtId="169" fontId="52" fillId="0" borderId="10" xfId="43" applyNumberFormat="1" applyFont="1" applyFill="1" applyBorder="1" applyAlignment="1">
      <alignment vertical="center"/>
    </xf>
    <xf numFmtId="165" fontId="51" fillId="0" borderId="0" xfId="43" applyFont="1" applyFill="1" applyBorder="1" applyAlignment="1">
      <alignment vertical="center"/>
    </xf>
    <xf numFmtId="165" fontId="48" fillId="0" borderId="0" xfId="43" applyFont="1" applyFill="1" applyBorder="1" applyAlignment="1">
      <alignment vertical="center"/>
    </xf>
    <xf numFmtId="164" fontId="5" fillId="0" borderId="0" xfId="43" applyNumberFormat="1" applyFont="1" applyFill="1" applyBorder="1" applyAlignment="1">
      <alignment vertical="center"/>
    </xf>
    <xf numFmtId="169" fontId="49" fillId="3" borderId="10" xfId="43" applyNumberFormat="1" applyFont="1" applyFill="1" applyBorder="1" applyAlignment="1">
      <alignment vertical="center"/>
    </xf>
    <xf numFmtId="165" fontId="47" fillId="3" borderId="0" xfId="43" applyFont="1" applyFill="1" applyBorder="1" applyAlignment="1">
      <alignment vertical="center" wrapText="1"/>
    </xf>
    <xf numFmtId="164" fontId="7" fillId="0" borderId="0" xfId="43" applyNumberFormat="1" applyFont="1" applyBorder="1" applyAlignment="1">
      <alignment vertical="center"/>
    </xf>
    <xf numFmtId="165" fontId="47" fillId="0" borderId="0" xfId="43" applyFont="1" applyBorder="1" applyAlignment="1">
      <alignment horizontal="left" vertical="center" wrapText="1"/>
    </xf>
    <xf numFmtId="169" fontId="47" fillId="0" borderId="0" xfId="43" applyNumberFormat="1" applyFont="1" applyAlignment="1">
      <alignment vertical="center"/>
    </xf>
    <xf numFmtId="165" fontId="47" fillId="0" borderId="0" xfId="43" applyFont="1" applyBorder="1" applyAlignment="1">
      <alignment horizontal="left" vertical="center"/>
    </xf>
    <xf numFmtId="169" fontId="47" fillId="0" borderId="0" xfId="43" applyNumberFormat="1" applyFont="1" applyBorder="1" applyAlignment="1">
      <alignment horizontal="center" vertical="center"/>
    </xf>
    <xf numFmtId="165" fontId="47" fillId="0" borderId="0" xfId="43" applyFont="1" applyBorder="1" applyAlignment="1">
      <alignment horizontal="center" vertical="center" wrapText="1"/>
    </xf>
    <xf numFmtId="165" fontId="47" fillId="0" borderId="0" xfId="43" applyFont="1" applyAlignment="1">
      <alignment vertical="center"/>
    </xf>
    <xf numFmtId="164" fontId="4" fillId="0" borderId="0" xfId="43" applyNumberFormat="1" applyFont="1" applyBorder="1" applyAlignment="1">
      <alignment vertical="center"/>
    </xf>
    <xf numFmtId="165" fontId="5" fillId="0" borderId="0" xfId="43" applyFont="1" applyAlignment="1">
      <alignment vertical="center" wrapText="1"/>
    </xf>
    <xf numFmtId="169" fontId="5" fillId="0" borderId="0" xfId="43" applyNumberFormat="1" applyFont="1" applyAlignment="1">
      <alignment vertical="center"/>
    </xf>
    <xf numFmtId="165" fontId="5" fillId="0" borderId="0" xfId="43" applyFont="1" applyAlignment="1">
      <alignment vertical="center"/>
    </xf>
    <xf numFmtId="165" fontId="3" fillId="0" borderId="0" xfId="43" applyFont="1" applyAlignment="1">
      <alignment vertical="center" wrapText="1"/>
    </xf>
    <xf numFmtId="169" fontId="3" fillId="0" borderId="0" xfId="43" applyNumberFormat="1" applyFont="1" applyAlignment="1">
      <alignment vertical="center"/>
    </xf>
    <xf numFmtId="165" fontId="3" fillId="0" borderId="0" xfId="43" applyFont="1" applyAlignment="1">
      <alignment vertical="center"/>
    </xf>
    <xf numFmtId="165" fontId="18" fillId="0" borderId="0" xfId="0" applyNumberFormat="1" applyFont="1"/>
    <xf numFmtId="165" fontId="31" fillId="0" borderId="0" xfId="0" applyNumberFormat="1" applyFont="1"/>
    <xf numFmtId="165" fontId="7" fillId="0" borderId="0" xfId="28" applyFont="1" applyFill="1" applyAlignment="1">
      <alignment vertical="center"/>
    </xf>
    <xf numFmtId="39" fontId="21" fillId="5" borderId="0" xfId="0" applyNumberFormat="1" applyFont="1" applyFill="1" applyBorder="1" applyAlignment="1">
      <alignment vertical="center"/>
    </xf>
    <xf numFmtId="165" fontId="21" fillId="5" borderId="0" xfId="28" applyFont="1" applyFill="1" applyBorder="1" applyAlignment="1">
      <alignment vertical="center"/>
    </xf>
    <xf numFmtId="165" fontId="21" fillId="5" borderId="0" xfId="28" applyFont="1" applyFill="1" applyBorder="1" applyAlignment="1" applyProtection="1">
      <alignment horizontal="right" vertical="center" wrapText="1"/>
    </xf>
    <xf numFmtId="165" fontId="21" fillId="5" borderId="0" xfId="28" applyFont="1" applyFill="1" applyBorder="1" applyAlignment="1" applyProtection="1">
      <alignment vertical="center"/>
    </xf>
    <xf numFmtId="165" fontId="21" fillId="5" borderId="12" xfId="28" applyFont="1" applyFill="1" applyBorder="1" applyAlignment="1">
      <alignment vertical="center" wrapText="1"/>
    </xf>
    <xf numFmtId="165" fontId="22" fillId="5" borderId="0" xfId="28" applyFont="1" applyFill="1" applyBorder="1" applyAlignment="1">
      <alignment vertical="center"/>
    </xf>
    <xf numFmtId="3" fontId="53" fillId="0" borderId="0" xfId="41" applyNumberFormat="1" applyFont="1" applyBorder="1" applyAlignment="1" applyProtection="1">
      <alignment horizontal="center"/>
      <protection locked="0"/>
    </xf>
    <xf numFmtId="165" fontId="17" fillId="0" borderId="8" xfId="28" applyFont="1" applyFill="1" applyBorder="1" applyAlignment="1">
      <alignment vertical="center"/>
    </xf>
    <xf numFmtId="165" fontId="21" fillId="0" borderId="0" xfId="0" applyNumberFormat="1" applyFont="1" applyBorder="1" applyAlignment="1">
      <alignment horizontal="center" vertical="center"/>
    </xf>
    <xf numFmtId="165" fontId="24" fillId="0" borderId="0" xfId="28" applyFont="1" applyFill="1" applyBorder="1" applyAlignment="1">
      <alignment vertical="center"/>
    </xf>
    <xf numFmtId="165" fontId="23" fillId="0" borderId="0" xfId="28" applyFont="1" applyAlignment="1">
      <alignment vertical="top" wrapText="1"/>
    </xf>
    <xf numFmtId="165" fontId="16" fillId="0" borderId="0" xfId="0" applyNumberFormat="1" applyFont="1" applyBorder="1" applyAlignment="1">
      <alignment horizontal="center" vertical="center"/>
    </xf>
    <xf numFmtId="0" fontId="21" fillId="0" borderId="0" xfId="0" applyFont="1"/>
    <xf numFmtId="165" fontId="21" fillId="0" borderId="0" xfId="28" applyFont="1"/>
    <xf numFmtId="165" fontId="7" fillId="6" borderId="0" xfId="28" applyFont="1" applyFill="1" applyAlignment="1">
      <alignment vertical="center"/>
    </xf>
    <xf numFmtId="165" fontId="19" fillId="0" borderId="0" xfId="28" applyFont="1"/>
    <xf numFmtId="165" fontId="18" fillId="0" borderId="0" xfId="28" applyFont="1"/>
    <xf numFmtId="165" fontId="47" fillId="0" borderId="29" xfId="43" applyFont="1" applyBorder="1" applyAlignment="1">
      <alignment horizontal="center" vertical="center" wrapText="1"/>
    </xf>
    <xf numFmtId="165" fontId="48" fillId="0" borderId="16" xfId="43" applyFont="1" applyBorder="1" applyAlignment="1">
      <alignment vertical="center"/>
    </xf>
    <xf numFmtId="169" fontId="49" fillId="0" borderId="16" xfId="43" applyNumberFormat="1" applyFont="1" applyFill="1" applyBorder="1" applyAlignment="1">
      <alignment vertical="center"/>
    </xf>
    <xf numFmtId="165" fontId="51" fillId="0" borderId="16" xfId="43" applyFont="1" applyFill="1" applyBorder="1" applyAlignment="1">
      <alignment vertical="center"/>
    </xf>
    <xf numFmtId="165" fontId="48" fillId="0" borderId="16" xfId="43" applyFont="1" applyFill="1" applyBorder="1" applyAlignment="1">
      <alignment vertical="center"/>
    </xf>
    <xf numFmtId="165" fontId="21" fillId="0" borderId="0" xfId="28" applyFont="1" applyFill="1" applyBorder="1"/>
    <xf numFmtId="0" fontId="18" fillId="0" borderId="0" xfId="0" applyFont="1" applyFill="1" applyBorder="1"/>
    <xf numFmtId="165" fontId="55" fillId="0" borderId="0" xfId="28" applyFont="1" applyAlignment="1">
      <alignment vertical="center"/>
    </xf>
    <xf numFmtId="165" fontId="16" fillId="0" borderId="0" xfId="28" applyFont="1" applyFill="1" applyBorder="1" applyAlignment="1">
      <alignment vertical="center"/>
    </xf>
    <xf numFmtId="0" fontId="23" fillId="0" borderId="0" xfId="0" applyFont="1" applyFill="1"/>
    <xf numFmtId="0" fontId="53" fillId="0" borderId="0" xfId="0" applyFont="1" applyFill="1"/>
    <xf numFmtId="169" fontId="49" fillId="4" borderId="10" xfId="43" applyNumberFormat="1" applyFont="1" applyFill="1" applyBorder="1" applyAlignment="1">
      <alignment vertical="center"/>
    </xf>
    <xf numFmtId="165" fontId="47" fillId="4" borderId="0" xfId="43" applyFont="1" applyFill="1" applyBorder="1" applyAlignment="1">
      <alignment vertical="center" wrapText="1"/>
    </xf>
    <xf numFmtId="169" fontId="50" fillId="4" borderId="16" xfId="43" applyNumberFormat="1" applyFont="1" applyFill="1" applyBorder="1" applyAlignment="1">
      <alignment vertical="center"/>
    </xf>
    <xf numFmtId="169" fontId="47" fillId="0" borderId="36" xfId="43" applyNumberFormat="1" applyFont="1" applyBorder="1" applyAlignment="1">
      <alignment horizontal="center" vertical="center" wrapText="1"/>
    </xf>
    <xf numFmtId="165" fontId="47" fillId="0" borderId="2" xfId="43" applyFont="1" applyBorder="1" applyAlignment="1">
      <alignment vertical="center" wrapText="1"/>
    </xf>
    <xf numFmtId="169" fontId="48" fillId="0" borderId="37" xfId="43" applyNumberFormat="1" applyFont="1" applyBorder="1" applyAlignment="1">
      <alignment vertical="center"/>
    </xf>
    <xf numFmtId="169" fontId="49" fillId="0" borderId="20" xfId="43" applyNumberFormat="1" applyFont="1" applyFill="1" applyBorder="1" applyAlignment="1">
      <alignment vertical="center"/>
    </xf>
    <xf numFmtId="165" fontId="51" fillId="0" borderId="2" xfId="43" applyFont="1" applyBorder="1" applyAlignment="1">
      <alignment vertical="center" wrapText="1"/>
    </xf>
    <xf numFmtId="169" fontId="51" fillId="0" borderId="20" xfId="43" applyNumberFormat="1" applyFont="1" applyFill="1" applyBorder="1" applyAlignment="1">
      <alignment vertical="center"/>
    </xf>
    <xf numFmtId="169" fontId="48" fillId="0" borderId="20" xfId="43" applyNumberFormat="1" applyFont="1" applyBorder="1" applyAlignment="1">
      <alignment vertical="center"/>
    </xf>
    <xf numFmtId="169" fontId="50" fillId="0" borderId="20" xfId="43" applyNumberFormat="1" applyFont="1" applyFill="1" applyBorder="1" applyAlignment="1">
      <alignment vertical="center"/>
    </xf>
    <xf numFmtId="165" fontId="51" fillId="0" borderId="2" xfId="43" applyFont="1" applyFill="1" applyBorder="1" applyAlignment="1">
      <alignment vertical="center" wrapText="1"/>
    </xf>
    <xf numFmtId="169" fontId="48" fillId="0" borderId="20" xfId="43" applyNumberFormat="1" applyFont="1" applyFill="1" applyBorder="1" applyAlignment="1">
      <alignment vertical="center"/>
    </xf>
    <xf numFmtId="165" fontId="47" fillId="4" borderId="2" xfId="43" applyFont="1" applyFill="1" applyBorder="1" applyAlignment="1">
      <alignment vertical="center" wrapText="1"/>
    </xf>
    <xf numFmtId="169" fontId="50" fillId="4" borderId="20" xfId="43" applyNumberFormat="1" applyFont="1" applyFill="1" applyBorder="1" applyAlignment="1">
      <alignment vertical="center"/>
    </xf>
    <xf numFmtId="165" fontId="47" fillId="4" borderId="14" xfId="43" applyFont="1" applyFill="1" applyBorder="1" applyAlignment="1">
      <alignment vertical="center" wrapText="1"/>
    </xf>
    <xf numFmtId="169" fontId="49" fillId="4" borderId="21" xfId="43" applyNumberFormat="1" applyFont="1" applyFill="1" applyBorder="1" applyAlignment="1">
      <alignment vertical="center"/>
    </xf>
    <xf numFmtId="165" fontId="47" fillId="4" borderId="3" xfId="43" applyFont="1" applyFill="1" applyBorder="1" applyAlignment="1">
      <alignment vertical="center" wrapText="1"/>
    </xf>
    <xf numFmtId="169" fontId="50" fillId="4" borderId="22" xfId="43" applyNumberFormat="1" applyFont="1" applyFill="1" applyBorder="1" applyAlignment="1">
      <alignment vertical="center"/>
    </xf>
    <xf numFmtId="169" fontId="50" fillId="4" borderId="30" xfId="43" applyNumberFormat="1" applyFont="1" applyFill="1" applyBorder="1" applyAlignment="1">
      <alignment vertical="center"/>
    </xf>
    <xf numFmtId="165" fontId="46" fillId="0" borderId="0" xfId="43" applyFont="1" applyFill="1" applyAlignment="1">
      <alignment vertical="center" wrapText="1"/>
    </xf>
    <xf numFmtId="165" fontId="45" fillId="0" borderId="0" xfId="43" applyFont="1" applyFill="1" applyAlignment="1">
      <alignment vertical="center" wrapText="1"/>
    </xf>
    <xf numFmtId="169" fontId="45" fillId="0" borderId="0" xfId="44" applyNumberFormat="1" applyFont="1" applyFill="1" applyAlignment="1">
      <alignment vertical="center"/>
    </xf>
    <xf numFmtId="165" fontId="56" fillId="0" borderId="0" xfId="28" applyFont="1" applyFill="1" applyAlignment="1">
      <alignment vertical="center"/>
    </xf>
    <xf numFmtId="0" fontId="57" fillId="0" borderId="0" xfId="0" applyFont="1"/>
    <xf numFmtId="165" fontId="16" fillId="0" borderId="0" xfId="28" applyFont="1" applyAlignment="1">
      <alignment horizontal="center"/>
    </xf>
    <xf numFmtId="169" fontId="50" fillId="3" borderId="16" xfId="43" applyNumberFormat="1" applyFont="1" applyFill="1" applyBorder="1" applyAlignment="1">
      <alignment vertical="center"/>
    </xf>
    <xf numFmtId="39" fontId="21" fillId="0" borderId="16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5" fontId="47" fillId="3" borderId="2" xfId="43" applyFont="1" applyFill="1" applyBorder="1" applyAlignment="1">
      <alignment vertical="center" wrapText="1"/>
    </xf>
    <xf numFmtId="169" fontId="50" fillId="3" borderId="20" xfId="43" applyNumberFormat="1" applyFont="1" applyFill="1" applyBorder="1" applyAlignment="1">
      <alignment vertical="center"/>
    </xf>
    <xf numFmtId="169" fontId="51" fillId="0" borderId="38" xfId="43" applyNumberFormat="1" applyFont="1" applyBorder="1" applyAlignment="1">
      <alignment vertical="center"/>
    </xf>
    <xf numFmtId="165" fontId="47" fillId="3" borderId="39" xfId="43" applyFont="1" applyFill="1" applyBorder="1" applyAlignment="1">
      <alignment vertical="center" wrapText="1"/>
    </xf>
    <xf numFmtId="169" fontId="47" fillId="3" borderId="40" xfId="43" applyNumberFormat="1" applyFont="1" applyFill="1" applyBorder="1" applyAlignment="1">
      <alignment vertical="center"/>
    </xf>
    <xf numFmtId="165" fontId="47" fillId="3" borderId="41" xfId="43" applyFont="1" applyFill="1" applyBorder="1" applyAlignment="1">
      <alignment vertical="center" wrapText="1"/>
    </xf>
    <xf numFmtId="169" fontId="47" fillId="3" borderId="42" xfId="43" applyNumberFormat="1" applyFont="1" applyFill="1" applyBorder="1" applyAlignment="1">
      <alignment vertical="center"/>
    </xf>
    <xf numFmtId="165" fontId="21" fillId="0" borderId="27" xfId="28" applyFont="1" applyFill="1" applyBorder="1" applyAlignment="1">
      <alignment vertical="center"/>
    </xf>
    <xf numFmtId="165" fontId="20" fillId="0" borderId="43" xfId="28" applyFont="1" applyFill="1" applyBorder="1" applyAlignment="1">
      <alignment vertical="center"/>
    </xf>
    <xf numFmtId="165" fontId="21" fillId="0" borderId="16" xfId="28" applyFont="1" applyFill="1" applyBorder="1" applyAlignment="1">
      <alignment vertical="center"/>
    </xf>
    <xf numFmtId="165" fontId="20" fillId="13" borderId="19" xfId="28" applyFont="1" applyFill="1" applyBorder="1" applyAlignment="1">
      <alignment vertical="center"/>
    </xf>
    <xf numFmtId="165" fontId="21" fillId="0" borderId="28" xfId="28" applyFont="1" applyFill="1" applyBorder="1" applyAlignment="1">
      <alignment vertical="center"/>
    </xf>
    <xf numFmtId="165" fontId="21" fillId="0" borderId="44" xfId="28" applyFont="1" applyFill="1" applyBorder="1" applyAlignment="1">
      <alignment vertical="center"/>
    </xf>
    <xf numFmtId="165" fontId="21" fillId="0" borderId="27" xfId="28" applyFont="1" applyFill="1" applyBorder="1" applyAlignment="1">
      <alignment horizontal="center" vertical="center"/>
    </xf>
    <xf numFmtId="165" fontId="21" fillId="0" borderId="16" xfId="28" applyFont="1" applyFill="1" applyBorder="1" applyAlignment="1">
      <alignment horizontal="center" vertical="center"/>
    </xf>
    <xf numFmtId="165" fontId="7" fillId="0" borderId="19" xfId="28" applyFont="1" applyFill="1" applyBorder="1" applyAlignment="1">
      <alignment vertical="center"/>
    </xf>
    <xf numFmtId="165" fontId="21" fillId="0" borderId="28" xfId="28" applyFont="1" applyFill="1" applyBorder="1" applyAlignment="1">
      <alignment horizontal="center" vertical="center"/>
    </xf>
    <xf numFmtId="165" fontId="7" fillId="0" borderId="44" xfId="28" applyFont="1" applyFill="1" applyBorder="1" applyAlignment="1">
      <alignment vertical="center"/>
    </xf>
    <xf numFmtId="165" fontId="41" fillId="0" borderId="0" xfId="28" applyFont="1" applyFill="1" applyBorder="1" applyAlignment="1">
      <alignment vertical="center"/>
    </xf>
    <xf numFmtId="165" fontId="23" fillId="0" borderId="0" xfId="28" applyFont="1" applyFill="1" applyBorder="1" applyAlignment="1">
      <alignment vertical="center"/>
    </xf>
    <xf numFmtId="165" fontId="7" fillId="0" borderId="43" xfId="28" applyFont="1" applyFill="1" applyBorder="1" applyAlignment="1">
      <alignment vertical="center"/>
    </xf>
    <xf numFmtId="169" fontId="47" fillId="0" borderId="0" xfId="43" applyNumberFormat="1" applyFont="1" applyBorder="1" applyAlignment="1">
      <alignment vertical="center" wrapText="1"/>
    </xf>
    <xf numFmtId="165" fontId="47" fillId="0" borderId="22" xfId="43" applyFont="1" applyBorder="1" applyAlignment="1">
      <alignment horizontal="center" vertical="center" wrapText="1"/>
    </xf>
    <xf numFmtId="169" fontId="47" fillId="0" borderId="21" xfId="43" applyNumberFormat="1" applyFont="1" applyBorder="1" applyAlignment="1">
      <alignment horizontal="center" vertical="center" wrapText="1"/>
    </xf>
    <xf numFmtId="165" fontId="47" fillId="0" borderId="3" xfId="43" applyFont="1" applyBorder="1" applyAlignment="1">
      <alignment horizontal="center" vertical="center" wrapText="1"/>
    </xf>
    <xf numFmtId="165" fontId="47" fillId="0" borderId="47" xfId="43" applyFont="1" applyBorder="1" applyAlignment="1">
      <alignment horizontal="center" vertical="center" wrapText="1"/>
    </xf>
    <xf numFmtId="169" fontId="47" fillId="0" borderId="42" xfId="43" applyNumberFormat="1" applyFont="1" applyBorder="1" applyAlignment="1">
      <alignment horizontal="center" vertical="center" wrapText="1"/>
    </xf>
    <xf numFmtId="0" fontId="16" fillId="0" borderId="0" xfId="0" applyFont="1"/>
    <xf numFmtId="165" fontId="21" fillId="0" borderId="0" xfId="0" applyNumberFormat="1" applyFont="1"/>
    <xf numFmtId="39" fontId="20" fillId="0" borderId="0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horizontal="center" vertical="center" wrapText="1"/>
    </xf>
    <xf numFmtId="170" fontId="46" fillId="0" borderId="0" xfId="43" applyNumberFormat="1" applyFont="1" applyBorder="1" applyAlignment="1">
      <alignment vertical="center"/>
    </xf>
    <xf numFmtId="170" fontId="7" fillId="0" borderId="0" xfId="43" applyNumberFormat="1" applyFont="1" applyBorder="1" applyAlignment="1">
      <alignment vertical="center"/>
    </xf>
    <xf numFmtId="165" fontId="47" fillId="0" borderId="28" xfId="43" applyFont="1" applyBorder="1" applyAlignment="1">
      <alignment horizontal="center" vertical="center" wrapText="1"/>
    </xf>
    <xf numFmtId="169" fontId="26" fillId="0" borderId="9" xfId="28" applyNumberFormat="1" applyFont="1" applyBorder="1" applyAlignment="1">
      <alignment vertical="center"/>
    </xf>
    <xf numFmtId="43" fontId="16" fillId="0" borderId="0" xfId="0" applyNumberFormat="1" applyFont="1" applyFill="1" applyBorder="1"/>
    <xf numFmtId="165" fontId="29" fillId="0" borderId="12" xfId="28" applyFont="1" applyFill="1" applyBorder="1" applyAlignment="1">
      <alignment vertical="center"/>
    </xf>
    <xf numFmtId="165" fontId="30" fillId="0" borderId="0" xfId="28" applyFont="1" applyFill="1" applyBorder="1" applyAlignment="1">
      <alignment vertical="center"/>
    </xf>
    <xf numFmtId="165" fontId="54" fillId="0" borderId="0" xfId="28" applyFont="1" applyFill="1" applyBorder="1" applyAlignment="1">
      <alignment vertical="center" wrapText="1"/>
    </xf>
    <xf numFmtId="0" fontId="60" fillId="0" borderId="0" xfId="47"/>
    <xf numFmtId="0" fontId="60" fillId="0" borderId="0" xfId="47" applyFont="1" applyAlignment="1"/>
    <xf numFmtId="0" fontId="61" fillId="0" borderId="0" xfId="47" applyFont="1" applyAlignment="1"/>
    <xf numFmtId="0" fontId="60" fillId="0" borderId="0" xfId="47" applyAlignment="1"/>
    <xf numFmtId="0" fontId="60" fillId="0" borderId="0" xfId="47" applyFont="1"/>
    <xf numFmtId="0" fontId="61" fillId="0" borderId="28" xfId="47" applyFont="1" applyBorder="1" applyAlignment="1"/>
    <xf numFmtId="0" fontId="61" fillId="0" borderId="17" xfId="47" applyFont="1" applyBorder="1" applyAlignment="1"/>
    <xf numFmtId="0" fontId="61" fillId="0" borderId="17" xfId="47" applyFont="1" applyBorder="1" applyAlignment="1">
      <alignment horizontal="left"/>
    </xf>
    <xf numFmtId="0" fontId="61" fillId="0" borderId="17" xfId="47" applyFont="1" applyBorder="1" applyAlignment="1">
      <alignment horizontal="right"/>
    </xf>
    <xf numFmtId="0" fontId="61" fillId="0" borderId="44" xfId="47" applyFont="1" applyBorder="1" applyAlignment="1">
      <alignment horizontal="left"/>
    </xf>
    <xf numFmtId="0" fontId="62" fillId="0" borderId="0" xfId="47" applyFont="1" applyBorder="1" applyAlignment="1"/>
    <xf numFmtId="0" fontId="62" fillId="0" borderId="48" xfId="47" applyFont="1" applyBorder="1" applyAlignment="1"/>
    <xf numFmtId="0" fontId="62" fillId="0" borderId="0" xfId="47" applyFont="1" applyBorder="1" applyAlignment="1">
      <alignment horizontal="right"/>
    </xf>
    <xf numFmtId="0" fontId="61" fillId="0" borderId="7" xfId="47" applyFont="1" applyBorder="1" applyAlignment="1">
      <alignment horizontal="center" vertical="center"/>
    </xf>
    <xf numFmtId="0" fontId="61" fillId="0" borderId="7" xfId="47" applyFont="1" applyBorder="1" applyAlignment="1"/>
    <xf numFmtId="172" fontId="61" fillId="0" borderId="7" xfId="48" applyNumberFormat="1" applyFont="1" applyBorder="1" applyAlignment="1" applyProtection="1"/>
    <xf numFmtId="172" fontId="61" fillId="0" borderId="7" xfId="47" applyNumberFormat="1" applyFont="1" applyBorder="1" applyAlignment="1"/>
    <xf numFmtId="0" fontId="61" fillId="0" borderId="7" xfId="47" applyFont="1" applyBorder="1" applyAlignment="1">
      <alignment horizontal="left" vertical="center"/>
    </xf>
    <xf numFmtId="0" fontId="62" fillId="0" borderId="7" xfId="47" applyFont="1" applyBorder="1" applyAlignment="1"/>
    <xf numFmtId="172" fontId="62" fillId="0" borderId="7" xfId="47" applyNumberFormat="1" applyFont="1" applyBorder="1" applyAlignment="1"/>
    <xf numFmtId="0" fontId="62" fillId="0" borderId="7" xfId="47" applyFont="1" applyBorder="1" applyAlignment="1">
      <alignment horizontal="left" vertical="center" indent="1"/>
    </xf>
    <xf numFmtId="172" fontId="62" fillId="0" borderId="7" xfId="48" applyNumberFormat="1" applyFont="1" applyBorder="1" applyAlignment="1" applyProtection="1"/>
    <xf numFmtId="0" fontId="61" fillId="0" borderId="7" xfId="47" applyFont="1" applyBorder="1" applyAlignment="1">
      <alignment horizontal="left" indent="1"/>
    </xf>
    <xf numFmtId="0" fontId="62" fillId="0" borderId="7" xfId="47" applyFont="1" applyBorder="1" applyAlignment="1">
      <alignment horizontal="left" indent="3"/>
    </xf>
    <xf numFmtId="0" fontId="62" fillId="0" borderId="7" xfId="47" applyFont="1" applyBorder="1" applyAlignment="1">
      <alignment horizontal="left" indent="1"/>
    </xf>
    <xf numFmtId="0" fontId="61" fillId="0" borderId="7" xfId="47" applyFont="1" applyBorder="1" applyAlignment="1">
      <alignment horizontal="left"/>
    </xf>
    <xf numFmtId="0" fontId="61" fillId="14" borderId="7" xfId="47" applyFont="1" applyFill="1" applyBorder="1" applyAlignment="1"/>
    <xf numFmtId="0" fontId="61" fillId="14" borderId="7" xfId="47" applyFont="1" applyFill="1" applyBorder="1" applyAlignment="1">
      <alignment horizontal="left"/>
    </xf>
    <xf numFmtId="0" fontId="62" fillId="14" borderId="7" xfId="47" applyFont="1" applyFill="1" applyBorder="1" applyAlignment="1"/>
    <xf numFmtId="0" fontId="62" fillId="0" borderId="7" xfId="47" applyFont="1" applyBorder="1" applyAlignment="1">
      <alignment horizontal="center"/>
    </xf>
    <xf numFmtId="165" fontId="20" fillId="0" borderId="6" xfId="28" applyFont="1" applyBorder="1" applyAlignment="1">
      <alignment horizontal="center" vertical="center"/>
    </xf>
    <xf numFmtId="165" fontId="54" fillId="0" borderId="0" xfId="28" applyFont="1" applyAlignment="1">
      <alignment horizontal="left" vertical="center" wrapText="1"/>
    </xf>
    <xf numFmtId="165" fontId="23" fillId="0" borderId="0" xfId="28" applyFont="1" applyAlignment="1">
      <alignment horizontal="center" vertical="center" wrapText="1"/>
    </xf>
    <xf numFmtId="165" fontId="23" fillId="0" borderId="0" xfId="28" applyFont="1" applyAlignment="1">
      <alignment horizontal="center" vertical="top" wrapText="1"/>
    </xf>
    <xf numFmtId="165" fontId="23" fillId="0" borderId="0" xfId="28" applyFont="1" applyFill="1" applyBorder="1" applyAlignment="1">
      <alignment horizontal="center" vertical="center" wrapText="1"/>
    </xf>
    <xf numFmtId="165" fontId="23" fillId="0" borderId="0" xfId="28" applyFont="1" applyBorder="1" applyAlignment="1">
      <alignment horizontal="center" vertical="top" wrapText="1"/>
    </xf>
    <xf numFmtId="165" fontId="23" fillId="0" borderId="0" xfId="28" applyFont="1" applyBorder="1" applyAlignment="1">
      <alignment horizontal="center" vertical="center" wrapText="1"/>
    </xf>
    <xf numFmtId="0" fontId="62" fillId="0" borderId="0" xfId="47" applyFont="1" applyBorder="1" applyAlignment="1">
      <alignment horizontal="center"/>
    </xf>
    <xf numFmtId="0" fontId="61" fillId="0" borderId="16" xfId="47" applyFont="1" applyBorder="1" applyAlignment="1">
      <alignment horizontal="left"/>
    </xf>
    <xf numFmtId="0" fontId="61" fillId="0" borderId="19" xfId="47" applyFont="1" applyBorder="1" applyAlignment="1">
      <alignment horizontal="left"/>
    </xf>
    <xf numFmtId="0" fontId="61" fillId="0" borderId="7" xfId="47" applyFont="1" applyBorder="1" applyAlignment="1">
      <alignment horizontal="center" vertical="center"/>
    </xf>
    <xf numFmtId="0" fontId="61" fillId="0" borderId="0" xfId="47" applyFont="1" applyBorder="1" applyAlignment="1">
      <alignment horizontal="center"/>
    </xf>
    <xf numFmtId="0" fontId="61" fillId="0" borderId="0" xfId="47" applyFont="1" applyBorder="1" applyAlignment="1">
      <alignment horizontal="left"/>
    </xf>
    <xf numFmtId="0" fontId="61" fillId="0" borderId="27" xfId="47" applyFont="1" applyBorder="1" applyAlignment="1">
      <alignment horizontal="left"/>
    </xf>
    <xf numFmtId="0" fontId="61" fillId="0" borderId="43" xfId="47" applyFont="1" applyBorder="1" applyAlignment="1">
      <alignment horizontal="left"/>
    </xf>
    <xf numFmtId="169" fontId="47" fillId="0" borderId="0" xfId="43" applyNumberFormat="1" applyFont="1" applyBorder="1" applyAlignment="1">
      <alignment horizontal="center" vertical="center" wrapText="1"/>
    </xf>
    <xf numFmtId="0" fontId="46" fillId="0" borderId="0" xfId="44" applyFont="1" applyAlignment="1">
      <alignment horizontal="center" vertical="center"/>
    </xf>
    <xf numFmtId="165" fontId="47" fillId="0" borderId="13" xfId="43" applyFont="1" applyBorder="1" applyAlignment="1">
      <alignment horizontal="center" vertical="center" wrapText="1"/>
    </xf>
    <xf numFmtId="165" fontId="47" fillId="0" borderId="35" xfId="43" applyFont="1" applyBorder="1" applyAlignment="1">
      <alignment horizontal="center" vertical="center" wrapText="1"/>
    </xf>
    <xf numFmtId="169" fontId="47" fillId="0" borderId="31" xfId="43" applyNumberFormat="1" applyFont="1" applyBorder="1" applyAlignment="1">
      <alignment horizontal="center" vertical="center" wrapText="1"/>
    </xf>
    <xf numFmtId="169" fontId="47" fillId="0" borderId="32" xfId="43" applyNumberFormat="1" applyFont="1" applyBorder="1" applyAlignment="1">
      <alignment horizontal="center" vertical="center" wrapText="1"/>
    </xf>
    <xf numFmtId="169" fontId="47" fillId="0" borderId="33" xfId="43" applyNumberFormat="1" applyFont="1" applyBorder="1" applyAlignment="1">
      <alignment horizontal="center" vertical="center" wrapText="1"/>
    </xf>
    <xf numFmtId="165" fontId="47" fillId="0" borderId="32" xfId="43" applyFont="1" applyBorder="1" applyAlignment="1">
      <alignment horizontal="center" vertical="center" wrapText="1"/>
    </xf>
    <xf numFmtId="165" fontId="47" fillId="0" borderId="34" xfId="43" applyFont="1" applyBorder="1" applyAlignment="1">
      <alignment horizontal="center" vertical="center" wrapText="1"/>
    </xf>
    <xf numFmtId="165" fontId="47" fillId="0" borderId="45" xfId="43" applyFont="1" applyBorder="1" applyAlignment="1">
      <alignment horizontal="center" vertical="center" wrapText="1"/>
    </xf>
    <xf numFmtId="165" fontId="47" fillId="0" borderId="46" xfId="43" applyFont="1" applyBorder="1" applyAlignment="1">
      <alignment horizontal="center" vertical="center" wrapText="1"/>
    </xf>
    <xf numFmtId="165" fontId="47" fillId="0" borderId="14" xfId="43" applyFont="1" applyBorder="1" applyAlignment="1">
      <alignment horizontal="center" vertical="center" wrapText="1"/>
    </xf>
  </cellXfs>
  <cellStyles count="49">
    <cellStyle name="Euro" xfId="1"/>
    <cellStyle name="Hyperlink 6" xfId="2"/>
    <cellStyle name="Hyperlink 6 2" xfId="3"/>
    <cellStyle name="Normal" xfId="0" builtinId="0"/>
    <cellStyle name="Normal 10" xfId="4"/>
    <cellStyle name="Normal 10 2" xfId="44"/>
    <cellStyle name="Normal 11" xfId="5"/>
    <cellStyle name="Normal 11 2" xfId="6"/>
    <cellStyle name="Normal 2" xfId="45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3" xfId="13"/>
    <cellStyle name="Normal 4" xfId="14"/>
    <cellStyle name="Normal 5" xfId="15"/>
    <cellStyle name="Normal 6" xfId="16"/>
    <cellStyle name="Normal 7" xfId="47"/>
    <cellStyle name="Normal 8" xfId="17"/>
    <cellStyle name="Normal 9 2" xfId="18"/>
    <cellStyle name="Porcentagem 10" xfId="19"/>
    <cellStyle name="Porcentagem 2 2" xfId="20"/>
    <cellStyle name="Porcentagem 2 3" xfId="21"/>
    <cellStyle name="Porcentagem 2 4" xfId="22"/>
    <cellStyle name="Porcentagem 2 5" xfId="23"/>
    <cellStyle name="Porcentagem 2 6" xfId="24"/>
    <cellStyle name="Porcentagem 2 7" xfId="25"/>
    <cellStyle name="Porcentagem 3" xfId="26"/>
    <cellStyle name="Porcentagem 4" xfId="27"/>
    <cellStyle name="Separador de milhares 12" xfId="29"/>
    <cellStyle name="Separador de milhares 13" xfId="30"/>
    <cellStyle name="Separador de milhares 14" xfId="31"/>
    <cellStyle name="Separador de milhares 14 2" xfId="43"/>
    <cellStyle name="Separador de milhares 2 2" xfId="32"/>
    <cellStyle name="Separador de milhares 2 3" xfId="33"/>
    <cellStyle name="Separador de milhares 2 4" xfId="34"/>
    <cellStyle name="Separador de milhares 2 5" xfId="35"/>
    <cellStyle name="Separador de milhares 2 6" xfId="36"/>
    <cellStyle name="Separador de milhares 2 7" xfId="37"/>
    <cellStyle name="Separador de milhares 3" xfId="38"/>
    <cellStyle name="Separador de milhares 4" xfId="39"/>
    <cellStyle name="Separador de milhares 5" xfId="40"/>
    <cellStyle name="Separador de milhares 6" xfId="41"/>
    <cellStyle name="Separador de milhares 7 2" xfId="42"/>
    <cellStyle name="Vírgula" xfId="28" builtinId="3"/>
    <cellStyle name="Vírgula 2" xfId="46"/>
    <cellStyle name="Vírgula 3" xfId="48"/>
  </cellStyles>
  <dxfs count="0"/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1423812</xdr:colOff>
      <xdr:row>3</xdr:row>
      <xdr:rowOff>57150</xdr:rowOff>
    </xdr:to>
    <xdr:pic>
      <xdr:nvPicPr>
        <xdr:cNvPr id="6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5450" y="247650"/>
          <a:ext cx="3024012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3</xdr:row>
      <xdr:rowOff>114300</xdr:rowOff>
    </xdr:from>
    <xdr:to>
      <xdr:col>5</xdr:col>
      <xdr:colOff>1143000</xdr:colOff>
      <xdr:row>6</xdr:row>
      <xdr:rowOff>120836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81" t="13664" r="39600" b="6961"/>
        <a:stretch>
          <a:fillRect/>
        </a:stretch>
      </xdr:blipFill>
      <xdr:spPr bwMode="auto">
        <a:xfrm>
          <a:off x="13620750" y="1200150"/>
          <a:ext cx="2247900" cy="126383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417983</xdr:colOff>
      <xdr:row>8</xdr:row>
      <xdr:rowOff>150815</xdr:rowOff>
    </xdr:from>
    <xdr:to>
      <xdr:col>11</xdr:col>
      <xdr:colOff>674687</xdr:colOff>
      <xdr:row>12</xdr:row>
      <xdr:rowOff>79376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81" t="13664" r="39600" b="6961"/>
        <a:stretch>
          <a:fillRect/>
        </a:stretch>
      </xdr:blipFill>
      <xdr:spPr bwMode="auto">
        <a:xfrm>
          <a:off x="11171708" y="1674815"/>
          <a:ext cx="1228254" cy="690561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15874</xdr:colOff>
      <xdr:row>5</xdr:row>
      <xdr:rowOff>142875</xdr:rowOff>
    </xdr:from>
    <xdr:to>
      <xdr:col>11</xdr:col>
      <xdr:colOff>608012</xdr:colOff>
      <xdr:row>8</xdr:row>
      <xdr:rowOff>34352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599" y="1095375"/>
          <a:ext cx="1878013" cy="462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104775</xdr:rowOff>
    </xdr:from>
    <xdr:to>
      <xdr:col>0</xdr:col>
      <xdr:colOff>1657350</xdr:colOff>
      <xdr:row>4</xdr:row>
      <xdr:rowOff>85725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790575"/>
          <a:ext cx="14192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0</xdr:row>
      <xdr:rowOff>161925</xdr:rowOff>
    </xdr:from>
    <xdr:to>
      <xdr:col>0</xdr:col>
      <xdr:colOff>1562100</xdr:colOff>
      <xdr:row>2</xdr:row>
      <xdr:rowOff>104775</xdr:rowOff>
    </xdr:to>
    <xdr:pic>
      <xdr:nvPicPr>
        <xdr:cNvPr id="3" name="Imagem 2" descr="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5" y="161925"/>
          <a:ext cx="1076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104775</xdr:rowOff>
    </xdr:from>
    <xdr:to>
      <xdr:col>0</xdr:col>
      <xdr:colOff>1657350</xdr:colOff>
      <xdr:row>4</xdr:row>
      <xdr:rowOff>85725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790575"/>
          <a:ext cx="14192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0</xdr:row>
      <xdr:rowOff>161925</xdr:rowOff>
    </xdr:from>
    <xdr:to>
      <xdr:col>0</xdr:col>
      <xdr:colOff>1562100</xdr:colOff>
      <xdr:row>2</xdr:row>
      <xdr:rowOff>104775</xdr:rowOff>
    </xdr:to>
    <xdr:pic>
      <xdr:nvPicPr>
        <xdr:cNvPr id="3" name="Imagem 2" descr="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5" y="161925"/>
          <a:ext cx="1076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M496"/>
  <sheetViews>
    <sheetView showGridLines="0" showZeros="0" tabSelected="1" zoomScale="50" zoomScaleNormal="50" zoomScaleSheetLayoutView="50" workbookViewId="0">
      <selection activeCell="G3" sqref="G3"/>
    </sheetView>
  </sheetViews>
  <sheetFormatPr defaultRowHeight="18.75" x14ac:dyDescent="0.2"/>
  <cols>
    <col min="1" max="1" width="8" style="3" customWidth="1"/>
    <col min="2" max="2" width="36.140625" style="3" customWidth="1"/>
    <col min="3" max="3" width="52.7109375" style="3" customWidth="1"/>
    <col min="4" max="4" width="99.5703125" style="134" customWidth="1"/>
    <col min="5" max="5" width="23.85546875" style="5" customWidth="1"/>
    <col min="6" max="12" width="25.5703125" style="5" customWidth="1"/>
    <col min="13" max="13" width="35" style="5" customWidth="1"/>
    <col min="14" max="15" width="33.140625" style="5" customWidth="1"/>
    <col min="16" max="16" width="31.7109375" style="5" customWidth="1"/>
    <col min="17" max="17" width="36.85546875" style="5" customWidth="1"/>
    <col min="18" max="19" width="25.140625" style="5" customWidth="1"/>
    <col min="20" max="20" width="26.28515625" style="5" customWidth="1"/>
    <col min="21" max="21" width="28.85546875" style="5" customWidth="1"/>
    <col min="22" max="22" width="37.28515625" style="5" customWidth="1"/>
    <col min="23" max="23" width="31.5703125" style="5" customWidth="1"/>
    <col min="24" max="24" width="29.7109375" style="5" customWidth="1"/>
    <col min="25" max="25" width="0.28515625" style="5" customWidth="1"/>
    <col min="26" max="26" width="87.140625" style="5" customWidth="1"/>
    <col min="27" max="27" width="34.140625" style="5" customWidth="1"/>
    <col min="28" max="28" width="33.7109375" style="5" customWidth="1"/>
    <col min="29" max="29" width="38.42578125" style="5" customWidth="1"/>
    <col min="30" max="30" width="39.5703125" style="5" customWidth="1"/>
    <col min="31" max="31" width="32.7109375" style="5" customWidth="1"/>
    <col min="32" max="32" width="32.85546875" style="5" customWidth="1"/>
    <col min="33" max="33" width="35.7109375" style="5" customWidth="1"/>
    <col min="34" max="34" width="28.28515625" style="6" customWidth="1"/>
    <col min="35" max="35" width="9.140625" style="6"/>
    <col min="36" max="36" width="36" style="6" customWidth="1"/>
    <col min="37" max="37" width="9.140625" style="6"/>
    <col min="38" max="38" width="29.42578125" style="6" customWidth="1"/>
    <col min="39" max="16384" width="9.140625" style="6"/>
  </cols>
  <sheetData>
    <row r="2" spans="1:38" ht="32.25" customHeight="1" x14ac:dyDescent="0.2">
      <c r="D2" s="4" t="s">
        <v>17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8" ht="32.25" customHeight="1" x14ac:dyDescent="0.2">
      <c r="D3" s="7" t="s">
        <v>192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8" ht="32.25" customHeight="1" x14ac:dyDescent="0.2">
      <c r="D4" s="7" t="s">
        <v>18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8" ht="32.25" customHeight="1" x14ac:dyDescent="0.2">
      <c r="D5" s="7" t="s">
        <v>23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8" ht="32.25" customHeight="1" x14ac:dyDescent="0.2">
      <c r="D6" s="7" t="s">
        <v>19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8" ht="27.75" customHeight="1" thickBot="1" x14ac:dyDescent="0.25">
      <c r="D7" s="9"/>
      <c r="E7" s="140"/>
      <c r="F7" s="141"/>
      <c r="G7" s="141"/>
      <c r="H7" s="141"/>
      <c r="I7" s="142"/>
      <c r="J7" s="143"/>
      <c r="K7" s="140"/>
      <c r="L7" s="141"/>
      <c r="M7" s="141"/>
      <c r="N7" s="141"/>
      <c r="O7" s="142"/>
      <c r="P7" s="143"/>
      <c r="Q7" s="13"/>
      <c r="R7" s="10"/>
      <c r="S7" s="11"/>
      <c r="T7" s="11"/>
      <c r="U7" s="11"/>
      <c r="V7" s="8"/>
      <c r="W7" s="12"/>
      <c r="X7" s="11"/>
      <c r="Y7" s="11"/>
      <c r="Z7" s="10"/>
      <c r="AA7" s="11"/>
      <c r="AB7" s="11"/>
      <c r="AC7" s="11"/>
      <c r="AD7" s="12"/>
      <c r="AE7" s="12"/>
      <c r="AF7" s="11"/>
      <c r="AG7" s="11"/>
    </row>
    <row r="8" spans="1:38" ht="70.5" customHeight="1" thickBot="1" x14ac:dyDescent="0.25">
      <c r="A8" s="14"/>
      <c r="B8" s="15"/>
      <c r="C8" s="215"/>
      <c r="D8" s="290"/>
      <c r="E8" s="154"/>
      <c r="F8" s="155"/>
      <c r="G8" s="155"/>
      <c r="H8" s="155"/>
      <c r="I8" s="155"/>
      <c r="J8" s="155" t="s">
        <v>440</v>
      </c>
      <c r="K8" s="155"/>
      <c r="L8" s="155"/>
      <c r="M8" s="155"/>
      <c r="N8" s="155"/>
      <c r="O8" s="156"/>
      <c r="P8" s="155"/>
      <c r="Q8" s="155"/>
      <c r="R8" s="157"/>
      <c r="S8" s="158"/>
      <c r="T8" s="158" t="s">
        <v>472</v>
      </c>
      <c r="U8" s="158"/>
      <c r="V8" s="159"/>
      <c r="W8" s="158"/>
      <c r="X8" s="160"/>
      <c r="Y8" s="17"/>
      <c r="Z8" s="18"/>
      <c r="AA8" s="161"/>
      <c r="AB8" s="162"/>
      <c r="AC8" s="163" t="s">
        <v>32</v>
      </c>
      <c r="AD8" s="163"/>
      <c r="AE8" s="162"/>
      <c r="AF8" s="162"/>
      <c r="AG8" s="164"/>
    </row>
    <row r="9" spans="1:38" ht="62.25" customHeight="1" thickBot="1" x14ac:dyDescent="0.25">
      <c r="A9" s="19"/>
      <c r="B9" s="15"/>
      <c r="C9" s="215"/>
      <c r="D9" s="147" t="s">
        <v>0</v>
      </c>
      <c r="E9" s="148" t="s">
        <v>3</v>
      </c>
      <c r="F9" s="148" t="s">
        <v>4</v>
      </c>
      <c r="G9" s="148" t="s">
        <v>7</v>
      </c>
      <c r="H9" s="148" t="s">
        <v>8</v>
      </c>
      <c r="I9" s="148" t="s">
        <v>9</v>
      </c>
      <c r="J9" s="148" t="s">
        <v>10</v>
      </c>
      <c r="K9" s="148" t="s">
        <v>11</v>
      </c>
      <c r="L9" s="148" t="s">
        <v>12</v>
      </c>
      <c r="M9" s="148" t="s">
        <v>13</v>
      </c>
      <c r="N9" s="148" t="s">
        <v>14</v>
      </c>
      <c r="O9" s="148" t="s">
        <v>15</v>
      </c>
      <c r="P9" s="148" t="s">
        <v>16</v>
      </c>
      <c r="Q9" s="149" t="s">
        <v>455</v>
      </c>
      <c r="R9" s="150" t="s">
        <v>20</v>
      </c>
      <c r="S9" s="151" t="s">
        <v>21</v>
      </c>
      <c r="T9" s="151" t="s">
        <v>22</v>
      </c>
      <c r="U9" s="151" t="s">
        <v>44</v>
      </c>
      <c r="V9" s="151" t="s">
        <v>24</v>
      </c>
      <c r="W9" s="151" t="s">
        <v>25</v>
      </c>
      <c r="X9" s="152" t="s">
        <v>441</v>
      </c>
      <c r="Y9" s="20"/>
      <c r="Z9" s="153" t="s">
        <v>0</v>
      </c>
      <c r="AA9" s="153" t="s">
        <v>442</v>
      </c>
      <c r="AB9" s="153" t="s">
        <v>443</v>
      </c>
      <c r="AC9" s="153" t="s">
        <v>444</v>
      </c>
      <c r="AD9" s="153" t="s">
        <v>445</v>
      </c>
      <c r="AE9" s="153" t="s">
        <v>446</v>
      </c>
      <c r="AF9" s="153" t="s">
        <v>447</v>
      </c>
      <c r="AG9" s="152" t="s">
        <v>448</v>
      </c>
    </row>
    <row r="10" spans="1:38" ht="9" customHeight="1" x14ac:dyDescent="0.2">
      <c r="A10" s="21"/>
      <c r="B10" s="15"/>
      <c r="C10" s="15"/>
      <c r="D10" s="22"/>
      <c r="E10" s="23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8"/>
      <c r="R10" s="18"/>
      <c r="S10" s="18"/>
      <c r="T10" s="18"/>
      <c r="U10" s="18"/>
      <c r="V10" s="18"/>
      <c r="W10" s="18"/>
      <c r="X10" s="24"/>
      <c r="Y10" s="18"/>
      <c r="Z10" s="25"/>
      <c r="AA10" s="18"/>
      <c r="AB10" s="18"/>
      <c r="AC10" s="18"/>
      <c r="AD10" s="18"/>
      <c r="AE10" s="18"/>
      <c r="AF10" s="18"/>
      <c r="AG10" s="26"/>
    </row>
    <row r="11" spans="1:38" ht="5.25" customHeight="1" x14ac:dyDescent="0.2">
      <c r="A11" s="27"/>
      <c r="B11" s="27"/>
      <c r="C11" s="27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29"/>
      <c r="Q11" s="29"/>
      <c r="R11" s="29"/>
      <c r="S11" s="31"/>
      <c r="T11" s="31"/>
      <c r="U11" s="31"/>
      <c r="V11" s="31"/>
      <c r="W11" s="29"/>
      <c r="X11" s="32"/>
      <c r="Y11" s="29"/>
      <c r="Z11" s="28"/>
      <c r="AA11" s="29"/>
      <c r="AB11" s="31"/>
      <c r="AC11" s="31"/>
      <c r="AD11" s="31"/>
      <c r="AE11" s="31"/>
      <c r="AF11" s="31"/>
      <c r="AG11" s="33"/>
    </row>
    <row r="12" spans="1:38" ht="52.5" customHeight="1" x14ac:dyDescent="0.35">
      <c r="A12" s="34"/>
      <c r="B12" s="27"/>
      <c r="C12" s="27"/>
      <c r="D12" s="35" t="s">
        <v>1</v>
      </c>
      <c r="E12" s="36">
        <v>3033887.27</v>
      </c>
      <c r="F12" s="36">
        <v>2374142.12</v>
      </c>
      <c r="G12" s="36">
        <v>4893557.2100000009</v>
      </c>
      <c r="H12" s="36">
        <v>8492293.6400000006</v>
      </c>
      <c r="I12" s="36">
        <v>6486517.6899999995</v>
      </c>
      <c r="J12" s="36">
        <v>11431254.100000001</v>
      </c>
      <c r="K12" s="36">
        <v>6890605.4699999997</v>
      </c>
      <c r="L12" s="36">
        <v>7221084.9500000002</v>
      </c>
      <c r="M12" s="36">
        <v>9521101.6099999994</v>
      </c>
      <c r="N12" s="36">
        <v>8906443.4800000004</v>
      </c>
      <c r="O12" s="36">
        <v>9018400.3200000003</v>
      </c>
      <c r="P12" s="36">
        <v>11253655.870000001</v>
      </c>
      <c r="Q12" s="36">
        <v>89522943.729999989</v>
      </c>
      <c r="R12" s="36">
        <v>5408029.3899999997</v>
      </c>
      <c r="S12" s="36">
        <v>13385850.85</v>
      </c>
      <c r="T12" s="36">
        <v>17917771.789999999</v>
      </c>
      <c r="U12" s="36">
        <v>14111690.42</v>
      </c>
      <c r="V12" s="36">
        <v>18427545.09</v>
      </c>
      <c r="W12" s="36">
        <v>20272056.190000001</v>
      </c>
      <c r="X12" s="37">
        <v>89522943.730000004</v>
      </c>
      <c r="Y12" s="17"/>
      <c r="Z12" s="38" t="s">
        <v>193</v>
      </c>
      <c r="AA12" s="17">
        <v>33266584.029999997</v>
      </c>
      <c r="AB12" s="17">
        <v>40422312.430000007</v>
      </c>
      <c r="AC12" s="17">
        <v>39953803.090000004</v>
      </c>
      <c r="AD12" s="17">
        <v>53950342.25</v>
      </c>
      <c r="AE12" s="17">
        <v>61958547.609999999</v>
      </c>
      <c r="AF12" s="17">
        <v>93487133.030000001</v>
      </c>
      <c r="AG12" s="39">
        <v>289692862.59000003</v>
      </c>
      <c r="AH12" s="289"/>
      <c r="AJ12" s="299"/>
      <c r="AK12" s="299"/>
      <c r="AL12" s="299"/>
    </row>
    <row r="13" spans="1:38" ht="5.25" customHeight="1" x14ac:dyDescent="0.35">
      <c r="A13" s="27"/>
      <c r="B13" s="27"/>
      <c r="C13" s="27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9"/>
      <c r="Q13" s="29"/>
      <c r="R13" s="29"/>
      <c r="S13" s="31"/>
      <c r="T13" s="31"/>
      <c r="U13" s="31"/>
      <c r="V13" s="31"/>
      <c r="W13" s="29"/>
      <c r="X13" s="32"/>
      <c r="Y13" s="29"/>
      <c r="Z13" s="28"/>
      <c r="AA13" s="29"/>
      <c r="AB13" s="31"/>
      <c r="AC13" s="31"/>
      <c r="AD13" s="31"/>
      <c r="AE13" s="31"/>
      <c r="AF13" s="31"/>
      <c r="AG13" s="33" t="s">
        <v>401</v>
      </c>
      <c r="AH13" s="216"/>
      <c r="AJ13" s="299"/>
      <c r="AK13" s="299"/>
      <c r="AL13" s="299"/>
    </row>
    <row r="14" spans="1:38" ht="35.25" customHeight="1" x14ac:dyDescent="0.35">
      <c r="A14" s="21"/>
      <c r="B14" s="40"/>
      <c r="C14" s="212"/>
      <c r="D14" s="22"/>
      <c r="E14" s="2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8"/>
      <c r="R14" s="18"/>
      <c r="S14" s="18"/>
      <c r="T14" s="18"/>
      <c r="U14" s="41"/>
      <c r="V14" s="41"/>
      <c r="W14" s="41"/>
      <c r="X14" s="42"/>
      <c r="Y14" s="18"/>
      <c r="Z14" s="43"/>
      <c r="AA14" s="18"/>
      <c r="AB14" s="18"/>
      <c r="AC14" s="18"/>
      <c r="AD14" s="44"/>
      <c r="AE14" s="41"/>
      <c r="AF14" s="41"/>
      <c r="AG14" s="45"/>
      <c r="AH14" s="289"/>
      <c r="AJ14" s="299"/>
      <c r="AK14" s="299"/>
      <c r="AL14" s="299"/>
    </row>
    <row r="15" spans="1:38" ht="25.5" customHeight="1" x14ac:dyDescent="0.2">
      <c r="A15" s="46"/>
      <c r="B15" s="46"/>
      <c r="C15" s="46"/>
      <c r="D15" s="297" t="s">
        <v>430</v>
      </c>
      <c r="E15" s="47">
        <v>0</v>
      </c>
      <c r="F15" s="47">
        <v>224922.96</v>
      </c>
      <c r="G15" s="47">
        <v>80642.36</v>
      </c>
      <c r="H15" s="47">
        <v>518958.63</v>
      </c>
      <c r="I15" s="47">
        <v>390877.26</v>
      </c>
      <c r="J15" s="47">
        <v>0</v>
      </c>
      <c r="K15" s="47">
        <v>256508.25</v>
      </c>
      <c r="L15" s="47">
        <v>372556.58</v>
      </c>
      <c r="M15" s="47">
        <v>0</v>
      </c>
      <c r="N15" s="47">
        <v>76646.63</v>
      </c>
      <c r="O15" s="47">
        <v>446789.42000000004</v>
      </c>
      <c r="P15" s="47">
        <v>0</v>
      </c>
      <c r="Q15" s="47">
        <v>2367902.09</v>
      </c>
      <c r="R15" s="47">
        <v>224922.96</v>
      </c>
      <c r="S15" s="47">
        <v>599600.99</v>
      </c>
      <c r="T15" s="47">
        <v>390877.26</v>
      </c>
      <c r="U15" s="47">
        <v>629064.83000000007</v>
      </c>
      <c r="V15" s="47">
        <v>76646.63</v>
      </c>
      <c r="W15" s="47">
        <v>446789.42000000004</v>
      </c>
      <c r="X15" s="48">
        <v>2367902.09</v>
      </c>
      <c r="Y15" s="49"/>
      <c r="Z15" s="50"/>
      <c r="AA15" s="49"/>
      <c r="AB15" s="49"/>
      <c r="AC15" s="49"/>
      <c r="AD15" s="49"/>
      <c r="AE15" s="49"/>
      <c r="AF15" s="49"/>
      <c r="AG15" s="51"/>
      <c r="AJ15" s="66"/>
      <c r="AK15" s="227"/>
      <c r="AL15" s="227"/>
    </row>
    <row r="16" spans="1:38" ht="24" customHeight="1" x14ac:dyDescent="0.3">
      <c r="A16" s="21"/>
      <c r="B16" s="40"/>
      <c r="C16" s="40"/>
      <c r="D16" s="95" t="s">
        <v>393</v>
      </c>
      <c r="E16" s="213"/>
      <c r="F16" s="213">
        <v>224922.96</v>
      </c>
      <c r="G16" s="96"/>
      <c r="H16" s="96"/>
      <c r="I16" s="96"/>
      <c r="J16" s="213"/>
      <c r="K16" s="213"/>
      <c r="L16" s="298"/>
      <c r="M16" s="96"/>
      <c r="N16" s="298">
        <v>76646.63</v>
      </c>
      <c r="O16" s="298">
        <v>106623.72</v>
      </c>
      <c r="P16" s="96"/>
      <c r="Q16" s="84">
        <v>408193.30999999994</v>
      </c>
      <c r="R16" s="18">
        <v>224922.96</v>
      </c>
      <c r="S16" s="18">
        <v>0</v>
      </c>
      <c r="T16" s="18">
        <v>0</v>
      </c>
      <c r="U16" s="18">
        <v>0</v>
      </c>
      <c r="V16" s="18">
        <v>76646.63</v>
      </c>
      <c r="W16" s="18">
        <v>106623.72</v>
      </c>
      <c r="X16" s="55">
        <v>408193.30999999994</v>
      </c>
      <c r="Y16" s="18"/>
      <c r="Z16" s="43"/>
      <c r="AA16" s="18"/>
      <c r="AB16" s="18"/>
      <c r="AC16" s="18"/>
      <c r="AD16" s="44"/>
      <c r="AE16" s="44"/>
      <c r="AF16" s="41"/>
      <c r="AG16" s="45"/>
      <c r="AJ16" s="296"/>
      <c r="AK16" s="227"/>
      <c r="AL16" s="66"/>
    </row>
    <row r="17" spans="1:38" ht="24" customHeight="1" x14ac:dyDescent="0.2">
      <c r="A17" s="21"/>
      <c r="B17" s="40"/>
      <c r="C17" s="40"/>
      <c r="D17" s="95" t="s">
        <v>431</v>
      </c>
      <c r="E17" s="213"/>
      <c r="F17" s="96"/>
      <c r="G17" s="213">
        <v>51000</v>
      </c>
      <c r="H17" s="96">
        <v>80000</v>
      </c>
      <c r="I17" s="96">
        <v>390877.26</v>
      </c>
      <c r="J17" s="96"/>
      <c r="K17" s="213"/>
      <c r="L17" s="298"/>
      <c r="M17" s="96"/>
      <c r="N17" s="96"/>
      <c r="O17" s="96"/>
      <c r="P17" s="96"/>
      <c r="Q17" s="84">
        <v>521877.26</v>
      </c>
      <c r="R17" s="18">
        <v>0</v>
      </c>
      <c r="S17" s="18">
        <v>131000</v>
      </c>
      <c r="T17" s="18">
        <v>390877.26</v>
      </c>
      <c r="U17" s="18">
        <v>0</v>
      </c>
      <c r="V17" s="18">
        <v>0</v>
      </c>
      <c r="W17" s="18">
        <v>0</v>
      </c>
      <c r="X17" s="55">
        <v>521877.26</v>
      </c>
      <c r="Y17" s="18"/>
      <c r="Z17" s="43"/>
      <c r="AA17" s="18"/>
      <c r="AB17" s="18"/>
      <c r="AC17" s="18"/>
      <c r="AD17" s="44"/>
      <c r="AE17" s="44"/>
      <c r="AF17" s="41"/>
      <c r="AG17" s="45"/>
      <c r="AJ17" s="66"/>
      <c r="AK17" s="227"/>
      <c r="AL17" s="227"/>
    </row>
    <row r="18" spans="1:38" ht="26.25" customHeight="1" x14ac:dyDescent="0.35">
      <c r="A18" s="21"/>
      <c r="B18" s="40"/>
      <c r="C18" s="40"/>
      <c r="D18" s="95"/>
      <c r="E18" s="213"/>
      <c r="F18" s="213"/>
      <c r="G18" s="213"/>
      <c r="H18" s="213"/>
      <c r="I18" s="213"/>
      <c r="J18" s="213"/>
      <c r="K18" s="213"/>
      <c r="L18" s="213"/>
      <c r="M18" s="213"/>
      <c r="N18" s="298"/>
      <c r="O18" s="96"/>
      <c r="P18" s="96"/>
      <c r="Q18" s="84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55">
        <v>0</v>
      </c>
      <c r="Y18" s="23"/>
      <c r="Z18" s="43"/>
      <c r="AA18" s="23"/>
      <c r="AB18" s="23"/>
      <c r="AC18" s="23"/>
      <c r="AD18" s="53"/>
      <c r="AE18" s="53"/>
      <c r="AF18" s="53"/>
      <c r="AG18" s="56"/>
      <c r="AJ18" s="226"/>
      <c r="AK18" s="227"/>
      <c r="AL18" s="66"/>
    </row>
    <row r="19" spans="1:38" ht="26.25" customHeight="1" x14ac:dyDescent="0.35">
      <c r="A19" s="21"/>
      <c r="B19" s="40"/>
      <c r="C19" s="40"/>
      <c r="D19" s="95" t="s">
        <v>457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98"/>
      <c r="O19" s="213"/>
      <c r="P19" s="96"/>
      <c r="Q19" s="84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55">
        <v>0</v>
      </c>
      <c r="Y19" s="23"/>
      <c r="Z19" s="43"/>
      <c r="AA19" s="23"/>
      <c r="AB19" s="23"/>
      <c r="AC19" s="23"/>
      <c r="AD19" s="53"/>
      <c r="AE19" s="53"/>
      <c r="AF19" s="53"/>
      <c r="AG19" s="56"/>
      <c r="AJ19" s="226"/>
      <c r="AK19" s="226"/>
      <c r="AL19" s="226"/>
    </row>
    <row r="20" spans="1:38" ht="26.25" customHeight="1" x14ac:dyDescent="0.35">
      <c r="A20" s="21"/>
      <c r="B20" s="40"/>
      <c r="C20" s="40"/>
      <c r="D20" s="95" t="s">
        <v>400</v>
      </c>
      <c r="E20" s="213"/>
      <c r="F20" s="213"/>
      <c r="G20" s="213">
        <v>29642.36</v>
      </c>
      <c r="H20" s="96">
        <v>438958.63</v>
      </c>
      <c r="I20" s="213"/>
      <c r="J20" s="213"/>
      <c r="K20" s="213">
        <v>256508.25</v>
      </c>
      <c r="L20" s="96">
        <v>372556.58</v>
      </c>
      <c r="M20" s="213"/>
      <c r="N20" s="298"/>
      <c r="O20" s="213">
        <v>340165.7</v>
      </c>
      <c r="P20" s="213"/>
      <c r="Q20" s="84">
        <v>1437831.52</v>
      </c>
      <c r="R20" s="18">
        <v>0</v>
      </c>
      <c r="S20" s="18">
        <v>468600.99</v>
      </c>
      <c r="T20" s="18">
        <v>0</v>
      </c>
      <c r="U20" s="18">
        <v>629064.83000000007</v>
      </c>
      <c r="V20" s="18">
        <v>0</v>
      </c>
      <c r="W20" s="18">
        <v>340165.7</v>
      </c>
      <c r="X20" s="55">
        <v>1437831.52</v>
      </c>
      <c r="Y20" s="23"/>
      <c r="Z20" s="43"/>
      <c r="AA20" s="23"/>
      <c r="AB20" s="23"/>
      <c r="AC20" s="23"/>
      <c r="AD20" s="53"/>
      <c r="AE20" s="53"/>
      <c r="AF20" s="53"/>
      <c r="AG20" s="56"/>
      <c r="AJ20" s="226"/>
      <c r="AK20" s="226"/>
      <c r="AL20" s="226"/>
    </row>
    <row r="21" spans="1:38" ht="24.75" customHeight="1" x14ac:dyDescent="0.35">
      <c r="A21" s="21"/>
      <c r="B21" s="40"/>
      <c r="C21" s="40"/>
      <c r="D21" s="95"/>
      <c r="E21" s="213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229"/>
      <c r="R21" s="18"/>
      <c r="S21" s="18"/>
      <c r="T21" s="18"/>
      <c r="U21" s="41"/>
      <c r="V21" s="41"/>
      <c r="W21" s="41"/>
      <c r="X21" s="55"/>
      <c r="Y21" s="18"/>
      <c r="Z21" s="43"/>
      <c r="AA21" s="18"/>
      <c r="AB21" s="18"/>
      <c r="AC21" s="18"/>
      <c r="AD21" s="41"/>
      <c r="AE21" s="41"/>
      <c r="AF21" s="41"/>
      <c r="AG21" s="45"/>
      <c r="AJ21" s="226"/>
      <c r="AK21" s="227"/>
      <c r="AL21" s="226"/>
    </row>
    <row r="22" spans="1:38" ht="25.5" customHeight="1" x14ac:dyDescent="0.35">
      <c r="A22" s="46"/>
      <c r="B22" s="46"/>
      <c r="C22" s="213"/>
      <c r="D22" s="297" t="s">
        <v>27</v>
      </c>
      <c r="E22" s="47">
        <v>3033887.27</v>
      </c>
      <c r="F22" s="47">
        <v>2149219.16</v>
      </c>
      <c r="G22" s="47">
        <v>4812914.8500000006</v>
      </c>
      <c r="H22" s="47">
        <v>7973335.0099999998</v>
      </c>
      <c r="I22" s="47">
        <v>6095640.4299999997</v>
      </c>
      <c r="J22" s="47">
        <v>9984835.2200000007</v>
      </c>
      <c r="K22" s="47">
        <v>5588601.8399999999</v>
      </c>
      <c r="L22" s="47">
        <v>6608797.3600000003</v>
      </c>
      <c r="M22" s="47">
        <v>7509303.8499999996</v>
      </c>
      <c r="N22" s="47">
        <v>5206242.9800000004</v>
      </c>
      <c r="O22" s="47">
        <v>6234885.6900000004</v>
      </c>
      <c r="P22" s="47">
        <v>8242429.96</v>
      </c>
      <c r="Q22" s="47">
        <v>73440093.61999999</v>
      </c>
      <c r="R22" s="47">
        <v>5183106.43</v>
      </c>
      <c r="S22" s="47">
        <v>12786249.859999999</v>
      </c>
      <c r="T22" s="47">
        <v>16080475.65</v>
      </c>
      <c r="U22" s="47">
        <v>12197399.199999999</v>
      </c>
      <c r="V22" s="47">
        <v>12715546.83</v>
      </c>
      <c r="W22" s="47">
        <v>14477315.65</v>
      </c>
      <c r="X22" s="48">
        <v>73440093.620000005</v>
      </c>
      <c r="Y22" s="49">
        <v>0</v>
      </c>
      <c r="Z22" s="50"/>
      <c r="AA22" s="49"/>
      <c r="AB22" s="49"/>
      <c r="AC22" s="49"/>
      <c r="AD22" s="49"/>
      <c r="AE22" s="49"/>
      <c r="AF22" s="49"/>
      <c r="AG22" s="51"/>
      <c r="AJ22" s="226"/>
      <c r="AK22" s="227"/>
      <c r="AL22" s="227"/>
    </row>
    <row r="23" spans="1:38" ht="26.25" customHeight="1" x14ac:dyDescent="0.35">
      <c r="A23" s="21"/>
      <c r="B23" s="40"/>
      <c r="C23" s="40"/>
      <c r="D23" s="95" t="s">
        <v>146</v>
      </c>
      <c r="E23" s="213">
        <v>3033887.27</v>
      </c>
      <c r="F23" s="213">
        <v>2149219.16</v>
      </c>
      <c r="G23" s="213">
        <v>4812914.8500000006</v>
      </c>
      <c r="H23" s="213">
        <v>7973335.0099999998</v>
      </c>
      <c r="I23" s="213">
        <v>6095640.4299999997</v>
      </c>
      <c r="J23" s="213">
        <v>9984835.2200000007</v>
      </c>
      <c r="K23" s="213">
        <v>5588601.8399999999</v>
      </c>
      <c r="L23" s="213">
        <v>6608797.3600000003</v>
      </c>
      <c r="M23" s="213">
        <v>7509303.8499999996</v>
      </c>
      <c r="N23" s="213">
        <v>5206242.9800000004</v>
      </c>
      <c r="O23" s="213">
        <v>6234885.6900000004</v>
      </c>
      <c r="P23" s="213">
        <v>8242429.96</v>
      </c>
      <c r="Q23" s="84">
        <v>73440093.61999999</v>
      </c>
      <c r="R23" s="18">
        <v>5183106.43</v>
      </c>
      <c r="S23" s="18">
        <v>12786249.859999999</v>
      </c>
      <c r="T23" s="18">
        <v>16080475.65</v>
      </c>
      <c r="U23" s="18">
        <v>12197399.199999999</v>
      </c>
      <c r="V23" s="18">
        <v>12715546.83</v>
      </c>
      <c r="W23" s="18">
        <v>14477315.65</v>
      </c>
      <c r="X23" s="55">
        <v>73440093.620000005</v>
      </c>
      <c r="Y23" s="23"/>
      <c r="Z23" s="43"/>
      <c r="AA23" s="23"/>
      <c r="AB23" s="23"/>
      <c r="AC23" s="23"/>
      <c r="AD23" s="53"/>
      <c r="AE23" s="53"/>
      <c r="AF23" s="53"/>
      <c r="AG23" s="56"/>
      <c r="AJ23" s="226"/>
      <c r="AK23" s="227"/>
      <c r="AL23" s="227"/>
    </row>
    <row r="24" spans="1:38" ht="26.25" customHeight="1" x14ac:dyDescent="0.35">
      <c r="A24" s="21"/>
      <c r="B24" s="40"/>
      <c r="C24" s="212"/>
      <c r="D24" s="95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84"/>
      <c r="R24" s="18"/>
      <c r="S24" s="18"/>
      <c r="T24" s="18"/>
      <c r="U24" s="96"/>
      <c r="V24" s="96"/>
      <c r="W24" s="96"/>
      <c r="X24" s="55"/>
      <c r="Y24" s="23"/>
      <c r="Z24" s="43"/>
      <c r="AA24" s="23"/>
      <c r="AB24" s="23"/>
      <c r="AC24" s="23"/>
      <c r="AD24" s="53"/>
      <c r="AE24" s="53"/>
      <c r="AF24" s="53"/>
      <c r="AG24" s="56"/>
      <c r="AJ24" s="226"/>
      <c r="AK24" s="227"/>
      <c r="AL24" s="227"/>
    </row>
    <row r="25" spans="1:38" ht="26.25" customHeight="1" x14ac:dyDescent="0.2">
      <c r="A25" s="21"/>
      <c r="B25" s="40"/>
      <c r="C25" s="212"/>
      <c r="D25" s="297" t="s">
        <v>326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1446418.88</v>
      </c>
      <c r="K25" s="47">
        <v>1045495.38</v>
      </c>
      <c r="L25" s="47">
        <v>239731.01</v>
      </c>
      <c r="M25" s="47">
        <v>2011797.76</v>
      </c>
      <c r="N25" s="47">
        <v>3623553.87</v>
      </c>
      <c r="O25" s="47">
        <v>2336725.21</v>
      </c>
      <c r="P25" s="47">
        <v>3011225.91</v>
      </c>
      <c r="Q25" s="47">
        <v>13714948.02</v>
      </c>
      <c r="R25" s="47">
        <v>0</v>
      </c>
      <c r="S25" s="47">
        <v>0</v>
      </c>
      <c r="T25" s="47">
        <v>1446418.88</v>
      </c>
      <c r="U25" s="47">
        <v>1285226.3900000001</v>
      </c>
      <c r="V25" s="47">
        <v>5635351.6299999999</v>
      </c>
      <c r="W25" s="47">
        <v>5347951.12</v>
      </c>
      <c r="X25" s="48">
        <v>13714948.02</v>
      </c>
      <c r="Y25" s="23"/>
      <c r="Z25" s="43"/>
      <c r="AA25" s="23"/>
      <c r="AB25" s="23"/>
      <c r="AC25" s="23"/>
      <c r="AD25" s="53"/>
      <c r="AE25" s="53"/>
      <c r="AF25" s="53"/>
      <c r="AG25" s="56"/>
      <c r="AJ25" s="66"/>
      <c r="AK25" s="227"/>
      <c r="AL25" s="227"/>
    </row>
    <row r="26" spans="1:38" ht="26.25" customHeight="1" x14ac:dyDescent="0.2">
      <c r="A26" s="21"/>
      <c r="B26" s="40"/>
      <c r="C26" s="212"/>
      <c r="D26" s="95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84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55">
        <v>0</v>
      </c>
      <c r="Y26" s="23"/>
      <c r="Z26" s="43"/>
      <c r="AA26" s="23"/>
      <c r="AB26" s="23"/>
      <c r="AC26" s="23"/>
      <c r="AD26" s="53"/>
      <c r="AE26" s="53"/>
      <c r="AF26" s="53"/>
      <c r="AG26" s="56"/>
      <c r="AJ26" s="227"/>
      <c r="AK26" s="227"/>
      <c r="AL26" s="227"/>
    </row>
    <row r="27" spans="1:38" ht="26.25" customHeight="1" x14ac:dyDescent="0.3">
      <c r="A27" s="21"/>
      <c r="B27" s="40"/>
      <c r="C27" s="212"/>
      <c r="D27" s="95" t="s">
        <v>325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>
        <v>1168645.2</v>
      </c>
      <c r="Q27" s="84">
        <v>1168645.2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1168645.2</v>
      </c>
      <c r="X27" s="55">
        <v>1168645.2</v>
      </c>
      <c r="Y27" s="23"/>
      <c r="Z27" s="43"/>
      <c r="AA27" s="23"/>
      <c r="AB27" s="23"/>
      <c r="AC27" s="23"/>
      <c r="AD27" s="53"/>
      <c r="AE27" s="53"/>
      <c r="AF27" s="53"/>
      <c r="AG27" s="56"/>
      <c r="AH27" s="288"/>
      <c r="AJ27" s="66"/>
      <c r="AK27" s="227"/>
      <c r="AL27" s="227"/>
    </row>
    <row r="28" spans="1:38" ht="26.25" customHeight="1" x14ac:dyDescent="0.2">
      <c r="A28" s="21"/>
      <c r="B28" s="40"/>
      <c r="C28" s="212"/>
      <c r="D28" s="95" t="s">
        <v>474</v>
      </c>
      <c r="E28" s="213"/>
      <c r="F28" s="213"/>
      <c r="G28" s="213"/>
      <c r="H28" s="213"/>
      <c r="I28" s="213"/>
      <c r="J28" s="213">
        <v>1446418.88</v>
      </c>
      <c r="K28" s="213">
        <v>1045495.38</v>
      </c>
      <c r="L28" s="213">
        <v>239731.01</v>
      </c>
      <c r="M28" s="213">
        <v>2011797.76</v>
      </c>
      <c r="N28" s="213">
        <v>3623553.87</v>
      </c>
      <c r="O28" s="213">
        <v>2336725.21</v>
      </c>
      <c r="P28" s="213">
        <v>1842580.71</v>
      </c>
      <c r="Q28" s="84">
        <v>12546302.82</v>
      </c>
      <c r="R28" s="18">
        <v>0</v>
      </c>
      <c r="S28" s="18">
        <v>0</v>
      </c>
      <c r="T28" s="18">
        <v>1446418.88</v>
      </c>
      <c r="U28" s="18">
        <v>1285226.3900000001</v>
      </c>
      <c r="V28" s="18">
        <v>5635351.6299999999</v>
      </c>
      <c r="W28" s="18">
        <v>4179305.92</v>
      </c>
      <c r="X28" s="55">
        <v>12546302.82</v>
      </c>
      <c r="Y28" s="23"/>
      <c r="Z28" s="43"/>
      <c r="AA28" s="23"/>
      <c r="AB28" s="23"/>
      <c r="AC28" s="23"/>
      <c r="AD28" s="53"/>
      <c r="AE28" s="53"/>
      <c r="AF28" s="53"/>
      <c r="AG28" s="56"/>
      <c r="AJ28" s="66"/>
      <c r="AK28" s="227"/>
      <c r="AL28" s="227"/>
    </row>
    <row r="29" spans="1:38" ht="26.25" customHeight="1" x14ac:dyDescent="0.2">
      <c r="A29" s="21"/>
      <c r="B29" s="40"/>
      <c r="C29" s="212"/>
      <c r="D29" s="95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98"/>
      <c r="Q29" s="298"/>
      <c r="R29" s="18"/>
      <c r="S29" s="18"/>
      <c r="T29" s="18"/>
      <c r="U29" s="18"/>
      <c r="V29" s="18"/>
      <c r="W29" s="18"/>
      <c r="X29" s="55"/>
      <c r="Y29" s="23"/>
      <c r="Z29" s="43"/>
      <c r="AA29" s="23"/>
      <c r="AB29" s="23"/>
      <c r="AC29" s="23"/>
      <c r="AD29" s="53"/>
      <c r="AE29" s="53"/>
      <c r="AF29" s="53"/>
      <c r="AG29" s="56"/>
    </row>
    <row r="30" spans="1:38" ht="5.25" customHeight="1" x14ac:dyDescent="0.2">
      <c r="A30" s="27"/>
      <c r="B30" s="27"/>
      <c r="C30" s="27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  <c r="P30" s="29"/>
      <c r="Q30" s="29"/>
      <c r="R30" s="29"/>
      <c r="S30" s="31"/>
      <c r="T30" s="31"/>
      <c r="U30" s="31"/>
      <c r="V30" s="31"/>
      <c r="W30" s="29"/>
      <c r="X30" s="32"/>
      <c r="Y30" s="29"/>
      <c r="Z30" s="57"/>
      <c r="AA30" s="58"/>
      <c r="AB30" s="59"/>
      <c r="AC30" s="59"/>
      <c r="AD30" s="59"/>
      <c r="AE30" s="59"/>
      <c r="AF30" s="59"/>
      <c r="AG30" s="60"/>
    </row>
    <row r="31" spans="1:38" ht="52.5" customHeight="1" x14ac:dyDescent="0.2">
      <c r="A31" s="27"/>
      <c r="B31" s="27"/>
      <c r="C31" s="27"/>
      <c r="D31" s="35" t="s">
        <v>2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385000</v>
      </c>
      <c r="Q31" s="36">
        <v>385000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385000</v>
      </c>
      <c r="X31" s="37">
        <v>385000</v>
      </c>
      <c r="Y31" s="17"/>
      <c r="Z31" s="61"/>
      <c r="AA31" s="62"/>
      <c r="AB31" s="62"/>
      <c r="AC31" s="62"/>
      <c r="AD31" s="62"/>
      <c r="AE31" s="62"/>
      <c r="AF31" s="62"/>
      <c r="AG31" s="63"/>
    </row>
    <row r="32" spans="1:38" ht="5.25" customHeight="1" x14ac:dyDescent="0.2">
      <c r="A32" s="27"/>
      <c r="B32" s="27"/>
      <c r="C32" s="27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29"/>
      <c r="Q32" s="29"/>
      <c r="R32" s="29"/>
      <c r="S32" s="31"/>
      <c r="T32" s="31"/>
      <c r="U32" s="31"/>
      <c r="V32" s="31"/>
      <c r="W32" s="29"/>
      <c r="X32" s="32"/>
      <c r="Y32" s="29"/>
      <c r="Z32" s="57"/>
      <c r="AA32" s="58"/>
      <c r="AB32" s="59"/>
      <c r="AC32" s="59"/>
      <c r="AD32" s="59"/>
      <c r="AE32" s="59"/>
      <c r="AF32" s="59"/>
      <c r="AG32" s="60"/>
    </row>
    <row r="33" spans="1:33" ht="34.5" customHeight="1" x14ac:dyDescent="0.2">
      <c r="A33" s="21"/>
      <c r="B33" s="21"/>
      <c r="C33" s="21"/>
      <c r="D33" s="22"/>
      <c r="E33" s="64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8"/>
      <c r="R33" s="18"/>
      <c r="S33" s="18"/>
      <c r="T33" s="18"/>
      <c r="U33" s="18"/>
      <c r="V33" s="18"/>
      <c r="W33" s="18"/>
      <c r="X33" s="42"/>
      <c r="Y33" s="18"/>
      <c r="Z33" s="43"/>
      <c r="AA33" s="18"/>
      <c r="AB33" s="18"/>
      <c r="AC33" s="18"/>
      <c r="AD33" s="41"/>
      <c r="AE33" s="41"/>
      <c r="AF33" s="41"/>
      <c r="AG33" s="45"/>
    </row>
    <row r="34" spans="1:33" ht="40.5" customHeight="1" x14ac:dyDescent="0.2">
      <c r="A34" s="34"/>
      <c r="B34" s="46"/>
      <c r="C34" s="46"/>
      <c r="D34" s="65" t="s">
        <v>421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385000</v>
      </c>
      <c r="Q34" s="66">
        <v>385000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385000</v>
      </c>
      <c r="X34" s="67">
        <v>385000</v>
      </c>
      <c r="Y34" s="62"/>
      <c r="Z34" s="61"/>
      <c r="AA34" s="62"/>
      <c r="AB34" s="62"/>
      <c r="AC34" s="62"/>
      <c r="AD34" s="62"/>
      <c r="AE34" s="62"/>
      <c r="AF34" s="62"/>
      <c r="AG34" s="63"/>
    </row>
    <row r="35" spans="1:33" ht="21" customHeight="1" x14ac:dyDescent="0.2">
      <c r="A35" s="21"/>
      <c r="B35" s="21"/>
      <c r="C35" s="21"/>
      <c r="D35" s="22"/>
      <c r="E35" s="64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8"/>
      <c r="R35" s="18"/>
      <c r="S35" s="18"/>
      <c r="T35" s="18"/>
      <c r="U35" s="18">
        <v>0</v>
      </c>
      <c r="V35" s="18">
        <v>0</v>
      </c>
      <c r="W35" s="18">
        <v>0</v>
      </c>
      <c r="X35" s="42"/>
      <c r="Y35" s="18"/>
      <c r="Z35" s="43"/>
      <c r="AA35" s="18"/>
      <c r="AB35" s="18"/>
      <c r="AC35" s="18"/>
      <c r="AD35" s="41"/>
      <c r="AE35" s="41"/>
      <c r="AF35" s="41"/>
      <c r="AG35" s="45"/>
    </row>
    <row r="36" spans="1:33" ht="26.25" customHeight="1" x14ac:dyDescent="0.2">
      <c r="A36" s="15">
        <v>1</v>
      </c>
      <c r="B36" s="27"/>
      <c r="C36" s="27">
        <v>133</v>
      </c>
      <c r="D36" s="68" t="s">
        <v>194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70">
        <v>0</v>
      </c>
      <c r="Y36" s="71"/>
      <c r="Z36" s="72"/>
      <c r="AA36" s="71"/>
      <c r="AB36" s="71"/>
      <c r="AC36" s="71"/>
      <c r="AD36" s="73"/>
      <c r="AE36" s="73"/>
      <c r="AF36" s="73"/>
      <c r="AG36" s="74"/>
    </row>
    <row r="37" spans="1:33" ht="39.950000000000003" customHeight="1" x14ac:dyDescent="0.2">
      <c r="A37" s="15">
        <v>6</v>
      </c>
      <c r="B37" s="75" t="s">
        <v>56</v>
      </c>
      <c r="C37" s="75" t="s">
        <v>62</v>
      </c>
      <c r="D37" s="52" t="s">
        <v>121</v>
      </c>
      <c r="E37" s="204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204">
        <v>0</v>
      </c>
      <c r="L37" s="204">
        <v>0</v>
      </c>
      <c r="M37" s="204">
        <v>0</v>
      </c>
      <c r="N37" s="76">
        <v>0</v>
      </c>
      <c r="O37" s="76">
        <v>0</v>
      </c>
      <c r="P37" s="76">
        <v>0</v>
      </c>
      <c r="Q37" s="84">
        <v>0</v>
      </c>
      <c r="R37" s="54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55">
        <v>0</v>
      </c>
      <c r="Y37" s="18"/>
      <c r="Z37" s="43"/>
      <c r="AA37" s="18"/>
      <c r="AB37" s="18"/>
      <c r="AC37" s="18"/>
      <c r="AD37" s="41"/>
      <c r="AE37" s="41"/>
      <c r="AF37" s="41"/>
      <c r="AG37" s="45"/>
    </row>
    <row r="38" spans="1:33" ht="39.950000000000003" customHeight="1" x14ac:dyDescent="0.2">
      <c r="A38" s="15">
        <v>10</v>
      </c>
      <c r="B38" s="77" t="s">
        <v>58</v>
      </c>
      <c r="C38" s="77" t="s">
        <v>82</v>
      </c>
      <c r="D38" s="52" t="s">
        <v>147</v>
      </c>
      <c r="E38" s="204">
        <v>0</v>
      </c>
      <c r="F38" s="76">
        <v>0</v>
      </c>
      <c r="G38" s="78">
        <v>0</v>
      </c>
      <c r="H38" s="76">
        <v>0</v>
      </c>
      <c r="I38" s="76">
        <v>0</v>
      </c>
      <c r="J38" s="76">
        <v>0</v>
      </c>
      <c r="K38" s="204">
        <v>0</v>
      </c>
      <c r="L38" s="204">
        <v>0</v>
      </c>
      <c r="M38" s="204">
        <v>0</v>
      </c>
      <c r="N38" s="204">
        <v>0</v>
      </c>
      <c r="O38" s="76">
        <v>0</v>
      </c>
      <c r="P38" s="76">
        <v>0</v>
      </c>
      <c r="Q38" s="84">
        <v>0</v>
      </c>
      <c r="R38" s="205">
        <v>0</v>
      </c>
      <c r="S38" s="209">
        <v>0</v>
      </c>
      <c r="T38" s="209">
        <v>0</v>
      </c>
      <c r="U38" s="209">
        <v>0</v>
      </c>
      <c r="V38" s="209">
        <v>0</v>
      </c>
      <c r="W38" s="209">
        <v>0</v>
      </c>
      <c r="X38" s="55">
        <v>0</v>
      </c>
      <c r="Y38" s="18"/>
      <c r="Z38" s="43"/>
      <c r="AA38" s="18"/>
      <c r="AB38" s="18"/>
      <c r="AC38" s="18"/>
      <c r="AD38" s="41"/>
      <c r="AE38" s="41"/>
      <c r="AF38" s="41"/>
      <c r="AG38" s="45"/>
    </row>
    <row r="39" spans="1:33" ht="39.950000000000003" customHeight="1" x14ac:dyDescent="0.2">
      <c r="A39" s="15">
        <v>21</v>
      </c>
      <c r="B39" s="79" t="s">
        <v>60</v>
      </c>
      <c r="C39" s="79" t="s">
        <v>66</v>
      </c>
      <c r="D39" s="52" t="s">
        <v>122</v>
      </c>
      <c r="E39" s="204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204">
        <v>0</v>
      </c>
      <c r="O39" s="76">
        <v>0</v>
      </c>
      <c r="P39" s="78">
        <v>0</v>
      </c>
      <c r="Q39" s="84">
        <v>0</v>
      </c>
      <c r="R39" s="205">
        <v>0</v>
      </c>
      <c r="S39" s="209">
        <v>0</v>
      </c>
      <c r="T39" s="209">
        <v>0</v>
      </c>
      <c r="U39" s="209">
        <v>0</v>
      </c>
      <c r="V39" s="209">
        <v>0</v>
      </c>
      <c r="W39" s="209">
        <v>0</v>
      </c>
      <c r="X39" s="55">
        <v>0</v>
      </c>
      <c r="Y39" s="18"/>
      <c r="Z39" s="43"/>
      <c r="AA39" s="18"/>
      <c r="AB39" s="18"/>
      <c r="AC39" s="18"/>
      <c r="AD39" s="41"/>
      <c r="AE39" s="41"/>
      <c r="AF39" s="41"/>
      <c r="AG39" s="45"/>
    </row>
    <row r="40" spans="1:33" ht="39.950000000000003" customHeight="1" x14ac:dyDescent="0.2">
      <c r="A40" s="15">
        <v>15</v>
      </c>
      <c r="B40" s="77" t="s">
        <v>57</v>
      </c>
      <c r="C40" s="77" t="s">
        <v>63</v>
      </c>
      <c r="D40" s="52" t="s">
        <v>120</v>
      </c>
      <c r="E40" s="204">
        <v>0</v>
      </c>
      <c r="F40" s="204">
        <v>0</v>
      </c>
      <c r="G40" s="76">
        <v>0</v>
      </c>
      <c r="H40" s="76">
        <v>0</v>
      </c>
      <c r="I40" s="76">
        <v>0</v>
      </c>
      <c r="J40" s="76">
        <v>0</v>
      </c>
      <c r="K40" s="204">
        <v>0</v>
      </c>
      <c r="L40" s="204">
        <v>0</v>
      </c>
      <c r="M40" s="204">
        <v>0</v>
      </c>
      <c r="N40" s="204">
        <v>0</v>
      </c>
      <c r="O40" s="204">
        <v>0</v>
      </c>
      <c r="P40" s="204">
        <v>0</v>
      </c>
      <c r="Q40" s="84">
        <v>0</v>
      </c>
      <c r="R40" s="205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55">
        <v>0</v>
      </c>
      <c r="Y40" s="18"/>
      <c r="Z40" s="43"/>
      <c r="AA40" s="18"/>
      <c r="AB40" s="18"/>
      <c r="AC40" s="18"/>
      <c r="AD40" s="41"/>
      <c r="AE40" s="41"/>
      <c r="AF40" s="41"/>
      <c r="AG40" s="45"/>
    </row>
    <row r="41" spans="1:33" ht="39.950000000000003" customHeight="1" x14ac:dyDescent="0.2">
      <c r="A41" s="15">
        <v>13</v>
      </c>
      <c r="B41" s="77" t="s">
        <v>59</v>
      </c>
      <c r="C41" s="77" t="s">
        <v>41</v>
      </c>
      <c r="D41" s="52" t="s">
        <v>119</v>
      </c>
      <c r="E41" s="204">
        <v>0</v>
      </c>
      <c r="F41" s="204">
        <v>0</v>
      </c>
      <c r="G41" s="80">
        <v>0</v>
      </c>
      <c r="H41" s="76">
        <v>0</v>
      </c>
      <c r="I41" s="76">
        <v>0</v>
      </c>
      <c r="J41" s="76">
        <v>0</v>
      </c>
      <c r="K41" s="204">
        <v>0</v>
      </c>
      <c r="L41" s="204">
        <v>0</v>
      </c>
      <c r="M41" s="204">
        <v>0</v>
      </c>
      <c r="N41" s="76">
        <v>0</v>
      </c>
      <c r="O41" s="204">
        <v>0</v>
      </c>
      <c r="P41" s="76">
        <v>0</v>
      </c>
      <c r="Q41" s="84">
        <v>0</v>
      </c>
      <c r="R41" s="205">
        <v>0</v>
      </c>
      <c r="S41" s="209">
        <v>0</v>
      </c>
      <c r="T41" s="209">
        <v>0</v>
      </c>
      <c r="U41" s="209">
        <v>0</v>
      </c>
      <c r="V41" s="209">
        <v>0</v>
      </c>
      <c r="W41" s="209">
        <v>0</v>
      </c>
      <c r="X41" s="55">
        <v>0</v>
      </c>
      <c r="Y41" s="18"/>
      <c r="Z41" s="43"/>
      <c r="AA41" s="18"/>
      <c r="AB41" s="18"/>
      <c r="AC41" s="18"/>
      <c r="AD41" s="41"/>
      <c r="AE41" s="41"/>
      <c r="AF41" s="41"/>
      <c r="AG41" s="45"/>
    </row>
    <row r="42" spans="1:33" ht="39.950000000000003" customHeight="1" x14ac:dyDescent="0.2">
      <c r="A42" s="15"/>
      <c r="B42" s="77" t="s">
        <v>205</v>
      </c>
      <c r="C42" s="77" t="s">
        <v>206</v>
      </c>
      <c r="D42" s="52" t="s">
        <v>130</v>
      </c>
      <c r="E42" s="204">
        <v>0</v>
      </c>
      <c r="F42" s="204">
        <v>0</v>
      </c>
      <c r="G42" s="76">
        <v>0</v>
      </c>
      <c r="H42" s="76">
        <v>0</v>
      </c>
      <c r="I42" s="76">
        <v>0</v>
      </c>
      <c r="J42" s="76">
        <v>0</v>
      </c>
      <c r="K42" s="204">
        <v>0</v>
      </c>
      <c r="L42" s="207">
        <v>0</v>
      </c>
      <c r="M42" s="204">
        <v>0</v>
      </c>
      <c r="N42" s="204">
        <v>0</v>
      </c>
      <c r="O42" s="204">
        <v>0</v>
      </c>
      <c r="P42" s="76">
        <v>0</v>
      </c>
      <c r="Q42" s="84">
        <v>0</v>
      </c>
      <c r="R42" s="205">
        <v>0</v>
      </c>
      <c r="S42" s="209">
        <v>0</v>
      </c>
      <c r="T42" s="209">
        <v>0</v>
      </c>
      <c r="U42" s="209">
        <v>0</v>
      </c>
      <c r="V42" s="209">
        <v>0</v>
      </c>
      <c r="W42" s="209">
        <v>0</v>
      </c>
      <c r="X42" s="55">
        <v>0</v>
      </c>
      <c r="Y42" s="18"/>
      <c r="Z42" s="43"/>
      <c r="AA42" s="18"/>
      <c r="AB42" s="18"/>
      <c r="AC42" s="18"/>
      <c r="AD42" s="41"/>
      <c r="AE42" s="41"/>
      <c r="AF42" s="41"/>
      <c r="AG42" s="45"/>
    </row>
    <row r="43" spans="1:33" ht="39.950000000000003" customHeight="1" x14ac:dyDescent="0.2">
      <c r="A43" s="15"/>
      <c r="B43" s="77" t="s">
        <v>181</v>
      </c>
      <c r="C43" s="77" t="s">
        <v>182</v>
      </c>
      <c r="D43" s="52" t="s">
        <v>222</v>
      </c>
      <c r="E43" s="204">
        <v>0</v>
      </c>
      <c r="F43" s="204">
        <v>0</v>
      </c>
      <c r="G43" s="80">
        <v>0</v>
      </c>
      <c r="H43" s="76">
        <v>0</v>
      </c>
      <c r="I43" s="76">
        <v>0</v>
      </c>
      <c r="J43" s="76">
        <v>0</v>
      </c>
      <c r="K43" s="204">
        <v>0</v>
      </c>
      <c r="L43" s="207">
        <v>0</v>
      </c>
      <c r="M43" s="76">
        <v>0</v>
      </c>
      <c r="N43" s="204">
        <v>0</v>
      </c>
      <c r="O43" s="204">
        <v>0</v>
      </c>
      <c r="P43" s="204">
        <v>0</v>
      </c>
      <c r="Q43" s="84">
        <v>0</v>
      </c>
      <c r="R43" s="205">
        <v>0</v>
      </c>
      <c r="S43" s="209">
        <v>0</v>
      </c>
      <c r="T43" s="209">
        <v>0</v>
      </c>
      <c r="U43" s="209">
        <v>0</v>
      </c>
      <c r="V43" s="209">
        <v>0</v>
      </c>
      <c r="W43" s="209">
        <v>0</v>
      </c>
      <c r="X43" s="55">
        <v>0</v>
      </c>
      <c r="Y43" s="18"/>
      <c r="Z43" s="43"/>
      <c r="AA43" s="18"/>
      <c r="AB43" s="18"/>
      <c r="AC43" s="18"/>
      <c r="AD43" s="41"/>
      <c r="AE43" s="41"/>
      <c r="AF43" s="41"/>
      <c r="AG43" s="45"/>
    </row>
    <row r="44" spans="1:33" ht="39.950000000000003" customHeight="1" x14ac:dyDescent="0.2">
      <c r="A44" s="15"/>
      <c r="B44" s="77" t="s">
        <v>183</v>
      </c>
      <c r="C44" s="77" t="s">
        <v>210</v>
      </c>
      <c r="D44" s="52" t="s">
        <v>221</v>
      </c>
      <c r="E44" s="204">
        <v>0</v>
      </c>
      <c r="F44" s="204">
        <v>0</v>
      </c>
      <c r="G44" s="80">
        <v>0</v>
      </c>
      <c r="H44" s="76">
        <v>0</v>
      </c>
      <c r="I44" s="76">
        <v>0</v>
      </c>
      <c r="J44" s="76">
        <v>0</v>
      </c>
      <c r="K44" s="204">
        <v>0</v>
      </c>
      <c r="L44" s="207">
        <v>0</v>
      </c>
      <c r="M44" s="76">
        <v>0</v>
      </c>
      <c r="N44" s="204">
        <v>0</v>
      </c>
      <c r="O44" s="204">
        <v>0</v>
      </c>
      <c r="P44" s="204">
        <v>0</v>
      </c>
      <c r="Q44" s="84">
        <v>0</v>
      </c>
      <c r="R44" s="205">
        <v>0</v>
      </c>
      <c r="S44" s="209">
        <v>0</v>
      </c>
      <c r="T44" s="209">
        <v>0</v>
      </c>
      <c r="U44" s="209">
        <v>0</v>
      </c>
      <c r="V44" s="209">
        <v>0</v>
      </c>
      <c r="W44" s="209">
        <v>0</v>
      </c>
      <c r="X44" s="55">
        <v>0</v>
      </c>
      <c r="Y44" s="18"/>
      <c r="Z44" s="43"/>
      <c r="AA44" s="18"/>
      <c r="AB44" s="18"/>
      <c r="AC44" s="18"/>
      <c r="AD44" s="41"/>
      <c r="AE44" s="41"/>
      <c r="AF44" s="41"/>
      <c r="AG44" s="45"/>
    </row>
    <row r="45" spans="1:33" ht="39.950000000000003" customHeight="1" x14ac:dyDescent="0.2">
      <c r="A45" s="15"/>
      <c r="B45" s="77"/>
      <c r="C45" s="77" t="s">
        <v>65</v>
      </c>
      <c r="D45" s="52" t="s">
        <v>118</v>
      </c>
      <c r="E45" s="204">
        <v>0</v>
      </c>
      <c r="F45" s="204">
        <v>0</v>
      </c>
      <c r="G45" s="76">
        <v>0</v>
      </c>
      <c r="H45" s="76">
        <v>0</v>
      </c>
      <c r="I45" s="76">
        <v>0</v>
      </c>
      <c r="J45" s="76">
        <v>0</v>
      </c>
      <c r="K45" s="204">
        <v>0</v>
      </c>
      <c r="L45" s="207">
        <v>0</v>
      </c>
      <c r="M45" s="204">
        <v>0</v>
      </c>
      <c r="N45" s="204">
        <v>0</v>
      </c>
      <c r="O45" s="204">
        <v>0</v>
      </c>
      <c r="P45" s="204">
        <v>0</v>
      </c>
      <c r="Q45" s="84">
        <v>0</v>
      </c>
      <c r="R45" s="205">
        <v>0</v>
      </c>
      <c r="S45" s="209">
        <v>0</v>
      </c>
      <c r="T45" s="209">
        <v>0</v>
      </c>
      <c r="U45" s="209">
        <v>0</v>
      </c>
      <c r="V45" s="209">
        <v>0</v>
      </c>
      <c r="W45" s="209">
        <v>0</v>
      </c>
      <c r="X45" s="55">
        <v>0</v>
      </c>
      <c r="Y45" s="18"/>
      <c r="Z45" s="43"/>
      <c r="AA45" s="18"/>
      <c r="AB45" s="18"/>
      <c r="AC45" s="18"/>
      <c r="AD45" s="41"/>
      <c r="AE45" s="41"/>
      <c r="AF45" s="41"/>
      <c r="AG45" s="45"/>
    </row>
    <row r="46" spans="1:33" ht="39.950000000000003" customHeight="1" x14ac:dyDescent="0.2">
      <c r="A46" s="15"/>
      <c r="B46" s="77"/>
      <c r="C46" s="77" t="s">
        <v>52</v>
      </c>
      <c r="D46" s="52" t="s">
        <v>116</v>
      </c>
      <c r="E46" s="204">
        <v>0</v>
      </c>
      <c r="F46" s="204">
        <v>0</v>
      </c>
      <c r="G46" s="76">
        <v>0</v>
      </c>
      <c r="H46" s="76">
        <v>0</v>
      </c>
      <c r="I46" s="76">
        <v>0</v>
      </c>
      <c r="J46" s="76">
        <v>0</v>
      </c>
      <c r="K46" s="204">
        <v>0</v>
      </c>
      <c r="L46" s="207">
        <v>0</v>
      </c>
      <c r="M46" s="204">
        <v>0</v>
      </c>
      <c r="N46" s="204">
        <v>0</v>
      </c>
      <c r="O46" s="204">
        <v>0</v>
      </c>
      <c r="P46" s="204">
        <v>0</v>
      </c>
      <c r="Q46" s="84">
        <v>0</v>
      </c>
      <c r="R46" s="205">
        <v>0</v>
      </c>
      <c r="S46" s="209">
        <v>0</v>
      </c>
      <c r="T46" s="209">
        <v>0</v>
      </c>
      <c r="U46" s="209">
        <v>0</v>
      </c>
      <c r="V46" s="209">
        <v>0</v>
      </c>
      <c r="W46" s="209">
        <v>0</v>
      </c>
      <c r="X46" s="55">
        <v>0</v>
      </c>
      <c r="Y46" s="18"/>
      <c r="Z46" s="43"/>
      <c r="AA46" s="18"/>
      <c r="AB46" s="18"/>
      <c r="AC46" s="18"/>
      <c r="AD46" s="41"/>
      <c r="AE46" s="41"/>
      <c r="AF46" s="41"/>
      <c r="AG46" s="45"/>
    </row>
    <row r="47" spans="1:33" ht="39.950000000000003" customHeight="1" x14ac:dyDescent="0.2">
      <c r="A47" s="15"/>
      <c r="B47" s="77"/>
      <c r="C47" s="77" t="s">
        <v>83</v>
      </c>
      <c r="D47" s="52" t="s">
        <v>154</v>
      </c>
      <c r="E47" s="204">
        <v>0</v>
      </c>
      <c r="F47" s="204">
        <v>0</v>
      </c>
      <c r="G47" s="76">
        <v>0</v>
      </c>
      <c r="H47" s="76">
        <v>0</v>
      </c>
      <c r="I47" s="76">
        <v>0</v>
      </c>
      <c r="J47" s="76">
        <v>0</v>
      </c>
      <c r="K47" s="204">
        <v>0</v>
      </c>
      <c r="L47" s="207">
        <v>0</v>
      </c>
      <c r="M47" s="204">
        <v>0</v>
      </c>
      <c r="N47" s="204">
        <v>0</v>
      </c>
      <c r="O47" s="204">
        <v>0</v>
      </c>
      <c r="P47" s="204">
        <v>0</v>
      </c>
      <c r="Q47" s="84">
        <v>0</v>
      </c>
      <c r="R47" s="205">
        <v>0</v>
      </c>
      <c r="S47" s="209">
        <v>0</v>
      </c>
      <c r="T47" s="209">
        <v>0</v>
      </c>
      <c r="U47" s="209">
        <v>0</v>
      </c>
      <c r="V47" s="209">
        <v>0</v>
      </c>
      <c r="W47" s="209">
        <v>0</v>
      </c>
      <c r="X47" s="55">
        <v>0</v>
      </c>
      <c r="Y47" s="18"/>
      <c r="Z47" s="43"/>
      <c r="AA47" s="18"/>
      <c r="AB47" s="18"/>
      <c r="AC47" s="18"/>
      <c r="AD47" s="41"/>
      <c r="AE47" s="41"/>
      <c r="AF47" s="41"/>
      <c r="AG47" s="45"/>
    </row>
    <row r="48" spans="1:33" ht="39.950000000000003" customHeight="1" x14ac:dyDescent="0.2">
      <c r="A48" s="15"/>
      <c r="B48" s="77"/>
      <c r="C48" s="77" t="s">
        <v>51</v>
      </c>
      <c r="D48" s="52" t="s">
        <v>117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8">
        <v>0</v>
      </c>
      <c r="M48" s="76">
        <v>0</v>
      </c>
      <c r="N48" s="204">
        <v>0</v>
      </c>
      <c r="O48" s="204">
        <v>0</v>
      </c>
      <c r="P48" s="76">
        <v>0</v>
      </c>
      <c r="Q48" s="84">
        <v>0</v>
      </c>
      <c r="R48" s="205">
        <v>0</v>
      </c>
      <c r="S48" s="209">
        <v>0</v>
      </c>
      <c r="T48" s="209">
        <v>0</v>
      </c>
      <c r="U48" s="209">
        <v>0</v>
      </c>
      <c r="V48" s="209">
        <v>0</v>
      </c>
      <c r="W48" s="209">
        <v>0</v>
      </c>
      <c r="X48" s="55">
        <v>0</v>
      </c>
      <c r="Y48" s="18"/>
      <c r="Z48" s="43"/>
      <c r="AA48" s="18"/>
      <c r="AB48" s="18"/>
      <c r="AC48" s="18"/>
      <c r="AD48" s="41"/>
      <c r="AE48" s="41"/>
      <c r="AF48" s="41"/>
      <c r="AG48" s="45"/>
    </row>
    <row r="49" spans="1:39" ht="39.950000000000003" customHeight="1" x14ac:dyDescent="0.2">
      <c r="A49" s="15"/>
      <c r="B49" s="77"/>
      <c r="C49" s="77" t="s">
        <v>191</v>
      </c>
      <c r="D49" s="52" t="s">
        <v>157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8">
        <v>0</v>
      </c>
      <c r="M49" s="76">
        <v>0</v>
      </c>
      <c r="N49" s="204">
        <v>0</v>
      </c>
      <c r="O49" s="204">
        <v>0</v>
      </c>
      <c r="P49" s="76">
        <v>0</v>
      </c>
      <c r="Q49" s="84">
        <v>0</v>
      </c>
      <c r="R49" s="205">
        <v>0</v>
      </c>
      <c r="S49" s="209">
        <v>0</v>
      </c>
      <c r="T49" s="209">
        <v>0</v>
      </c>
      <c r="U49" s="209">
        <v>0</v>
      </c>
      <c r="V49" s="209">
        <v>0</v>
      </c>
      <c r="W49" s="209">
        <v>0</v>
      </c>
      <c r="X49" s="55">
        <v>0</v>
      </c>
      <c r="Y49" s="18"/>
      <c r="Z49" s="43"/>
      <c r="AA49" s="18"/>
      <c r="AB49" s="18"/>
      <c r="AC49" s="18"/>
      <c r="AD49" s="41"/>
      <c r="AE49" s="41"/>
      <c r="AF49" s="41"/>
      <c r="AG49" s="45"/>
    </row>
    <row r="50" spans="1:39" ht="39.950000000000003" customHeight="1" x14ac:dyDescent="0.35">
      <c r="A50" s="15"/>
      <c r="B50" s="77"/>
      <c r="C50" s="77" t="s">
        <v>54</v>
      </c>
      <c r="D50" s="52" t="s">
        <v>158</v>
      </c>
      <c r="E50" s="76">
        <v>0</v>
      </c>
      <c r="F50" s="81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8">
        <v>0</v>
      </c>
      <c r="M50" s="76">
        <v>0</v>
      </c>
      <c r="N50" s="204">
        <v>0</v>
      </c>
      <c r="O50" s="204">
        <v>0</v>
      </c>
      <c r="P50" s="76">
        <v>0</v>
      </c>
      <c r="Q50" s="84">
        <v>0</v>
      </c>
      <c r="R50" s="205">
        <v>0</v>
      </c>
      <c r="S50" s="209">
        <v>0</v>
      </c>
      <c r="T50" s="209">
        <v>0</v>
      </c>
      <c r="U50" s="209">
        <v>0</v>
      </c>
      <c r="V50" s="209">
        <v>0</v>
      </c>
      <c r="W50" s="209">
        <v>0</v>
      </c>
      <c r="X50" s="55">
        <v>0</v>
      </c>
      <c r="Y50" s="18"/>
      <c r="Z50" s="43"/>
      <c r="AA50" s="18"/>
      <c r="AB50" s="18"/>
      <c r="AC50" s="18"/>
      <c r="AD50" s="41"/>
      <c r="AE50" s="41"/>
      <c r="AF50" s="41"/>
      <c r="AG50" s="45"/>
      <c r="AJ50" s="217"/>
      <c r="AK50" s="216"/>
      <c r="AL50" s="216"/>
      <c r="AM50" s="216"/>
    </row>
    <row r="51" spans="1:39" ht="39.950000000000003" customHeight="1" x14ac:dyDescent="0.35">
      <c r="A51" s="15"/>
      <c r="B51" s="77"/>
      <c r="C51" s="77" t="s">
        <v>185</v>
      </c>
      <c r="D51" s="52" t="s">
        <v>159</v>
      </c>
      <c r="E51" s="76">
        <v>0</v>
      </c>
      <c r="F51" s="81"/>
      <c r="G51" s="76"/>
      <c r="H51" s="76"/>
      <c r="I51" s="76">
        <v>0</v>
      </c>
      <c r="J51" s="76"/>
      <c r="K51" s="76">
        <v>0</v>
      </c>
      <c r="L51" s="78">
        <v>0</v>
      </c>
      <c r="M51" s="76"/>
      <c r="N51" s="204"/>
      <c r="O51" s="204"/>
      <c r="P51" s="76"/>
      <c r="Q51" s="84">
        <v>0</v>
      </c>
      <c r="R51" s="205">
        <v>0</v>
      </c>
      <c r="S51" s="209">
        <v>0</v>
      </c>
      <c r="T51" s="209">
        <v>0</v>
      </c>
      <c r="U51" s="209">
        <v>0</v>
      </c>
      <c r="V51" s="209">
        <v>0</v>
      </c>
      <c r="W51" s="209">
        <v>0</v>
      </c>
      <c r="X51" s="55">
        <v>0</v>
      </c>
      <c r="Y51" s="18"/>
      <c r="Z51" s="43"/>
      <c r="AA51" s="18"/>
      <c r="AB51" s="18"/>
      <c r="AC51" s="18"/>
      <c r="AD51" s="41"/>
      <c r="AE51" s="41"/>
      <c r="AF51" s="41"/>
      <c r="AG51" s="45"/>
      <c r="AJ51" s="216"/>
      <c r="AK51" s="216"/>
      <c r="AL51" s="216"/>
      <c r="AM51" s="216"/>
    </row>
    <row r="52" spans="1:39" ht="39.950000000000003" customHeight="1" x14ac:dyDescent="0.35">
      <c r="A52" s="15"/>
      <c r="B52" s="77"/>
      <c r="C52" s="75" t="s">
        <v>187</v>
      </c>
      <c r="D52" s="52" t="s">
        <v>166</v>
      </c>
      <c r="E52" s="76">
        <v>0</v>
      </c>
      <c r="F52" s="81"/>
      <c r="G52" s="76"/>
      <c r="H52" s="76"/>
      <c r="I52" s="76">
        <v>0</v>
      </c>
      <c r="J52" s="76"/>
      <c r="K52" s="76">
        <v>0</v>
      </c>
      <c r="L52" s="78">
        <v>0</v>
      </c>
      <c r="M52" s="204"/>
      <c r="N52" s="204"/>
      <c r="O52" s="204"/>
      <c r="P52" s="76"/>
      <c r="Q52" s="84">
        <v>0</v>
      </c>
      <c r="R52" s="205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55">
        <v>0</v>
      </c>
      <c r="Y52" s="18"/>
      <c r="Z52" s="43"/>
      <c r="AA52" s="18"/>
      <c r="AB52" s="18"/>
      <c r="AC52" s="18"/>
      <c r="AD52" s="41"/>
      <c r="AE52" s="41"/>
      <c r="AF52" s="41"/>
      <c r="AG52" s="45"/>
      <c r="AJ52" s="216"/>
      <c r="AK52" s="216"/>
      <c r="AL52" s="216"/>
      <c r="AM52" s="216"/>
    </row>
    <row r="53" spans="1:39" ht="39.950000000000003" customHeight="1" x14ac:dyDescent="0.35">
      <c r="A53" s="15"/>
      <c r="B53" s="77"/>
      <c r="C53" s="77" t="s">
        <v>180</v>
      </c>
      <c r="D53" s="52" t="s">
        <v>148</v>
      </c>
      <c r="E53" s="76">
        <v>0</v>
      </c>
      <c r="F53" s="81"/>
      <c r="G53" s="76"/>
      <c r="H53" s="76"/>
      <c r="I53" s="76">
        <v>0</v>
      </c>
      <c r="J53" s="76"/>
      <c r="K53" s="76">
        <v>0</v>
      </c>
      <c r="L53" s="78">
        <v>0</v>
      </c>
      <c r="M53" s="204"/>
      <c r="N53" s="204"/>
      <c r="O53" s="204"/>
      <c r="P53" s="76"/>
      <c r="Q53" s="84">
        <v>0</v>
      </c>
      <c r="R53" s="205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55">
        <v>0</v>
      </c>
      <c r="Y53" s="18"/>
      <c r="Z53" s="43"/>
      <c r="AA53" s="18"/>
      <c r="AB53" s="18"/>
      <c r="AC53" s="18"/>
      <c r="AD53" s="41"/>
      <c r="AE53" s="41"/>
      <c r="AF53" s="41"/>
      <c r="AG53" s="45"/>
      <c r="AJ53" s="216"/>
      <c r="AK53" s="216"/>
      <c r="AL53" s="216"/>
      <c r="AM53" s="216"/>
    </row>
    <row r="54" spans="1:39" ht="39.950000000000003" customHeight="1" x14ac:dyDescent="0.35">
      <c r="A54" s="15"/>
      <c r="B54" s="77"/>
      <c r="C54" s="77" t="s">
        <v>84</v>
      </c>
      <c r="D54" s="52" t="s">
        <v>160</v>
      </c>
      <c r="E54" s="76">
        <v>0</v>
      </c>
      <c r="F54" s="81"/>
      <c r="G54" s="76"/>
      <c r="H54" s="76"/>
      <c r="I54" s="76">
        <v>0</v>
      </c>
      <c r="J54" s="76"/>
      <c r="K54" s="76">
        <v>0</v>
      </c>
      <c r="L54" s="78">
        <v>0</v>
      </c>
      <c r="M54" s="204"/>
      <c r="N54" s="204"/>
      <c r="O54" s="204"/>
      <c r="P54" s="76"/>
      <c r="Q54" s="84">
        <v>0</v>
      </c>
      <c r="R54" s="205">
        <v>0</v>
      </c>
      <c r="S54" s="209">
        <v>0</v>
      </c>
      <c r="T54" s="209">
        <v>0</v>
      </c>
      <c r="U54" s="209">
        <v>0</v>
      </c>
      <c r="V54" s="209">
        <v>0</v>
      </c>
      <c r="W54" s="209">
        <v>0</v>
      </c>
      <c r="X54" s="55">
        <v>0</v>
      </c>
      <c r="Y54" s="18"/>
      <c r="Z54" s="43"/>
      <c r="AA54" s="18"/>
      <c r="AB54" s="18"/>
      <c r="AC54" s="18"/>
      <c r="AD54" s="41"/>
      <c r="AE54" s="41"/>
      <c r="AF54" s="41"/>
      <c r="AG54" s="45"/>
      <c r="AJ54" s="216"/>
      <c r="AK54" s="216"/>
      <c r="AL54" s="216"/>
      <c r="AM54" s="216"/>
    </row>
    <row r="55" spans="1:39" ht="39.950000000000003" customHeight="1" x14ac:dyDescent="0.35">
      <c r="A55" s="15"/>
      <c r="B55" s="77" t="s">
        <v>211</v>
      </c>
      <c r="C55" s="77" t="s">
        <v>212</v>
      </c>
      <c r="D55" s="52" t="s">
        <v>212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8">
        <v>0</v>
      </c>
      <c r="M55" s="76">
        <v>0</v>
      </c>
      <c r="N55" s="76">
        <v>0</v>
      </c>
      <c r="O55" s="76">
        <v>0</v>
      </c>
      <c r="P55" s="76">
        <v>0</v>
      </c>
      <c r="Q55" s="84">
        <v>0</v>
      </c>
      <c r="R55" s="54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55">
        <v>0</v>
      </c>
      <c r="Y55" s="18"/>
      <c r="Z55" s="43"/>
      <c r="AA55" s="18"/>
      <c r="AB55" s="18"/>
      <c r="AC55" s="18"/>
      <c r="AD55" s="41"/>
      <c r="AE55" s="41"/>
      <c r="AF55" s="41"/>
      <c r="AG55" s="45"/>
      <c r="AJ55" s="216"/>
      <c r="AK55" s="216"/>
      <c r="AL55" s="216"/>
      <c r="AM55" s="216"/>
    </row>
    <row r="56" spans="1:39" ht="39.950000000000003" customHeight="1" x14ac:dyDescent="0.35">
      <c r="A56" s="15"/>
      <c r="B56" s="77" t="s">
        <v>262</v>
      </c>
      <c r="C56" s="77" t="s">
        <v>263</v>
      </c>
      <c r="D56" s="52" t="s">
        <v>263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8">
        <v>0</v>
      </c>
      <c r="M56" s="76">
        <v>0</v>
      </c>
      <c r="N56" s="76">
        <v>0</v>
      </c>
      <c r="O56" s="76">
        <v>0</v>
      </c>
      <c r="P56" s="76">
        <v>0</v>
      </c>
      <c r="Q56" s="84">
        <v>0</v>
      </c>
      <c r="R56" s="54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55">
        <v>0</v>
      </c>
      <c r="Y56" s="18"/>
      <c r="Z56" s="43"/>
      <c r="AA56" s="18"/>
      <c r="AB56" s="18"/>
      <c r="AC56" s="18"/>
      <c r="AD56" s="41"/>
      <c r="AE56" s="41"/>
      <c r="AF56" s="41"/>
      <c r="AG56" s="45"/>
      <c r="AJ56" s="216"/>
      <c r="AK56" s="216"/>
      <c r="AL56" s="216"/>
      <c r="AM56" s="216"/>
    </row>
    <row r="57" spans="1:39" ht="39.950000000000003" customHeight="1" x14ac:dyDescent="0.35">
      <c r="A57" s="15"/>
      <c r="B57" s="77" t="s">
        <v>264</v>
      </c>
      <c r="C57" s="77" t="s">
        <v>265</v>
      </c>
      <c r="D57" s="52" t="s">
        <v>265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8">
        <v>0</v>
      </c>
      <c r="M57" s="76">
        <v>0</v>
      </c>
      <c r="N57" s="76">
        <v>0</v>
      </c>
      <c r="O57" s="76">
        <v>0</v>
      </c>
      <c r="P57" s="76">
        <v>0</v>
      </c>
      <c r="Q57" s="84">
        <v>0</v>
      </c>
      <c r="R57" s="54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55">
        <v>0</v>
      </c>
      <c r="Y57" s="18"/>
      <c r="Z57" s="43"/>
      <c r="AA57" s="18"/>
      <c r="AB57" s="18"/>
      <c r="AC57" s="18"/>
      <c r="AD57" s="41"/>
      <c r="AE57" s="41"/>
      <c r="AF57" s="41"/>
      <c r="AG57" s="45"/>
      <c r="AJ57" s="216"/>
      <c r="AK57" s="216"/>
      <c r="AL57" s="216"/>
      <c r="AM57" s="216"/>
    </row>
    <row r="58" spans="1:39" ht="39.950000000000003" customHeight="1" x14ac:dyDescent="0.35">
      <c r="A58" s="15"/>
      <c r="B58" s="77" t="s">
        <v>266</v>
      </c>
      <c r="C58" s="77" t="s">
        <v>267</v>
      </c>
      <c r="D58" s="52" t="s">
        <v>267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8">
        <v>0</v>
      </c>
      <c r="M58" s="76">
        <v>0</v>
      </c>
      <c r="N58" s="76">
        <v>0</v>
      </c>
      <c r="O58" s="76">
        <v>0</v>
      </c>
      <c r="P58" s="76">
        <v>0</v>
      </c>
      <c r="Q58" s="84">
        <v>0</v>
      </c>
      <c r="R58" s="54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55">
        <v>0</v>
      </c>
      <c r="Y58" s="18"/>
      <c r="Z58" s="43"/>
      <c r="AA58" s="18"/>
      <c r="AB58" s="18"/>
      <c r="AC58" s="18"/>
      <c r="AD58" s="41"/>
      <c r="AE58" s="41"/>
      <c r="AF58" s="41"/>
      <c r="AG58" s="45"/>
      <c r="AJ58" s="216"/>
      <c r="AK58" s="216"/>
      <c r="AL58" s="216"/>
      <c r="AM58" s="216"/>
    </row>
    <row r="59" spans="1:39" ht="39.950000000000003" customHeight="1" x14ac:dyDescent="0.35">
      <c r="A59" s="15"/>
      <c r="B59" s="77" t="s">
        <v>268</v>
      </c>
      <c r="C59" s="77" t="s">
        <v>269</v>
      </c>
      <c r="D59" s="52" t="s">
        <v>269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8">
        <v>0</v>
      </c>
      <c r="M59" s="76">
        <v>0</v>
      </c>
      <c r="N59" s="76">
        <v>0</v>
      </c>
      <c r="O59" s="76">
        <v>0</v>
      </c>
      <c r="P59" s="76">
        <v>0</v>
      </c>
      <c r="Q59" s="84">
        <v>0</v>
      </c>
      <c r="R59" s="54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55">
        <v>0</v>
      </c>
      <c r="Y59" s="18"/>
      <c r="Z59" s="43"/>
      <c r="AA59" s="18"/>
      <c r="AB59" s="18"/>
      <c r="AC59" s="18"/>
      <c r="AD59" s="41"/>
      <c r="AE59" s="41"/>
      <c r="AF59" s="41"/>
      <c r="AG59" s="45"/>
      <c r="AJ59" s="216"/>
      <c r="AK59" s="216"/>
      <c r="AL59" s="216"/>
      <c r="AM59" s="216"/>
    </row>
    <row r="60" spans="1:39" ht="39.950000000000003" customHeight="1" x14ac:dyDescent="0.35">
      <c r="A60" s="15"/>
      <c r="B60" s="77" t="s">
        <v>270</v>
      </c>
      <c r="C60" s="77" t="s">
        <v>271</v>
      </c>
      <c r="D60" s="52" t="s">
        <v>271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8">
        <v>0</v>
      </c>
      <c r="M60" s="76">
        <v>0</v>
      </c>
      <c r="N60" s="76">
        <v>0</v>
      </c>
      <c r="O60" s="76">
        <v>0</v>
      </c>
      <c r="P60" s="76">
        <v>0</v>
      </c>
      <c r="Q60" s="84">
        <v>0</v>
      </c>
      <c r="R60" s="54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55">
        <v>0</v>
      </c>
      <c r="Y60" s="18"/>
      <c r="Z60" s="43"/>
      <c r="AA60" s="18"/>
      <c r="AB60" s="18"/>
      <c r="AC60" s="18"/>
      <c r="AD60" s="41"/>
      <c r="AE60" s="41"/>
      <c r="AF60" s="41"/>
      <c r="AG60" s="45"/>
      <c r="AJ60" s="216"/>
      <c r="AK60" s="216"/>
      <c r="AL60" s="216"/>
      <c r="AM60" s="216"/>
    </row>
    <row r="61" spans="1:39" ht="39.950000000000003" customHeight="1" x14ac:dyDescent="0.35">
      <c r="A61" s="15"/>
      <c r="B61" s="77" t="s">
        <v>272</v>
      </c>
      <c r="C61" s="77" t="s">
        <v>273</v>
      </c>
      <c r="D61" s="52" t="s">
        <v>273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8">
        <v>0</v>
      </c>
      <c r="M61" s="76">
        <v>0</v>
      </c>
      <c r="N61" s="76">
        <v>0</v>
      </c>
      <c r="O61" s="76">
        <v>0</v>
      </c>
      <c r="P61" s="76">
        <v>0</v>
      </c>
      <c r="Q61" s="84">
        <v>0</v>
      </c>
      <c r="R61" s="54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55">
        <v>0</v>
      </c>
      <c r="Y61" s="18"/>
      <c r="Z61" s="43"/>
      <c r="AA61" s="18"/>
      <c r="AB61" s="18"/>
      <c r="AC61" s="18"/>
      <c r="AD61" s="41"/>
      <c r="AE61" s="41"/>
      <c r="AF61" s="41"/>
      <c r="AG61" s="45"/>
      <c r="AJ61" s="216"/>
      <c r="AK61" s="216"/>
      <c r="AL61" s="216"/>
      <c r="AM61" s="216"/>
    </row>
    <row r="62" spans="1:39" ht="39.950000000000003" customHeight="1" x14ac:dyDescent="0.2">
      <c r="A62" s="15"/>
      <c r="B62" s="77" t="s">
        <v>274</v>
      </c>
      <c r="C62" s="77" t="s">
        <v>275</v>
      </c>
      <c r="D62" s="52" t="s">
        <v>275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8">
        <v>0</v>
      </c>
      <c r="M62" s="76">
        <v>0</v>
      </c>
      <c r="N62" s="76">
        <v>0</v>
      </c>
      <c r="O62" s="76">
        <v>0</v>
      </c>
      <c r="P62" s="76">
        <v>0</v>
      </c>
      <c r="Q62" s="84">
        <v>0</v>
      </c>
      <c r="R62" s="54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55">
        <v>0</v>
      </c>
      <c r="Y62" s="18"/>
      <c r="Z62" s="43"/>
      <c r="AA62" s="18"/>
      <c r="AB62" s="18"/>
      <c r="AC62" s="18"/>
      <c r="AD62" s="41"/>
      <c r="AE62" s="41"/>
      <c r="AF62" s="41"/>
      <c r="AG62" s="45"/>
    </row>
    <row r="63" spans="1:39" ht="39.950000000000003" customHeight="1" x14ac:dyDescent="0.2">
      <c r="A63" s="15"/>
      <c r="B63" s="77" t="s">
        <v>276</v>
      </c>
      <c r="C63" s="77" t="s">
        <v>188</v>
      </c>
      <c r="D63" s="52" t="s">
        <v>188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8">
        <v>0</v>
      </c>
      <c r="M63" s="76">
        <v>0</v>
      </c>
      <c r="N63" s="76">
        <v>0</v>
      </c>
      <c r="O63" s="76">
        <v>0</v>
      </c>
      <c r="P63" s="76">
        <v>0</v>
      </c>
      <c r="Q63" s="84">
        <v>0</v>
      </c>
      <c r="R63" s="54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55">
        <v>0</v>
      </c>
      <c r="Y63" s="18"/>
      <c r="Z63" s="43"/>
      <c r="AA63" s="18"/>
      <c r="AB63" s="18"/>
      <c r="AC63" s="18"/>
      <c r="AD63" s="41"/>
      <c r="AE63" s="41"/>
      <c r="AF63" s="41"/>
      <c r="AG63" s="45"/>
    </row>
    <row r="64" spans="1:39" ht="39.950000000000003" customHeight="1" x14ac:dyDescent="0.2">
      <c r="A64" s="15"/>
      <c r="B64" s="77" t="s">
        <v>277</v>
      </c>
      <c r="C64" s="77" t="s">
        <v>278</v>
      </c>
      <c r="D64" s="52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8">
        <v>0</v>
      </c>
      <c r="M64" s="76">
        <v>0</v>
      </c>
      <c r="N64" s="76">
        <v>0</v>
      </c>
      <c r="O64" s="76">
        <v>0</v>
      </c>
      <c r="P64" s="76">
        <v>0</v>
      </c>
      <c r="Q64" s="84">
        <v>0</v>
      </c>
      <c r="R64" s="54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55">
        <v>0</v>
      </c>
      <c r="Y64" s="18"/>
      <c r="Z64" s="43"/>
      <c r="AA64" s="18"/>
      <c r="AB64" s="18"/>
      <c r="AC64" s="18"/>
      <c r="AD64" s="41"/>
      <c r="AE64" s="41"/>
      <c r="AF64" s="41"/>
      <c r="AG64" s="45"/>
    </row>
    <row r="65" spans="1:33" ht="39.950000000000003" customHeight="1" x14ac:dyDescent="0.2">
      <c r="A65" s="15"/>
      <c r="B65" s="77" t="s">
        <v>259</v>
      </c>
      <c r="C65" s="77" t="s">
        <v>260</v>
      </c>
      <c r="D65" s="52" t="s">
        <v>260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8">
        <v>0</v>
      </c>
      <c r="M65" s="76">
        <v>0</v>
      </c>
      <c r="N65" s="76">
        <v>0</v>
      </c>
      <c r="O65" s="76">
        <v>0</v>
      </c>
      <c r="P65" s="76">
        <v>0</v>
      </c>
      <c r="Q65" s="84">
        <v>0</v>
      </c>
      <c r="R65" s="54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55">
        <v>0</v>
      </c>
      <c r="Y65" s="18"/>
      <c r="Z65" s="43"/>
      <c r="AA65" s="18"/>
      <c r="AB65" s="18"/>
      <c r="AC65" s="18"/>
      <c r="AD65" s="41"/>
      <c r="AE65" s="41"/>
      <c r="AF65" s="41"/>
      <c r="AG65" s="45"/>
    </row>
    <row r="66" spans="1:33" ht="39.950000000000003" customHeight="1" x14ac:dyDescent="0.2">
      <c r="A66" s="15"/>
      <c r="B66" s="77" t="s">
        <v>207</v>
      </c>
      <c r="C66" s="77" t="s">
        <v>279</v>
      </c>
      <c r="D66" s="52" t="s">
        <v>279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8">
        <v>0</v>
      </c>
      <c r="M66" s="76">
        <v>0</v>
      </c>
      <c r="N66" s="76">
        <v>0</v>
      </c>
      <c r="O66" s="76">
        <v>0</v>
      </c>
      <c r="P66" s="76">
        <v>0</v>
      </c>
      <c r="Q66" s="84">
        <v>0</v>
      </c>
      <c r="R66" s="54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55">
        <v>0</v>
      </c>
      <c r="Y66" s="18"/>
      <c r="Z66" s="43"/>
      <c r="AA66" s="18"/>
      <c r="AB66" s="18"/>
      <c r="AC66" s="18"/>
      <c r="AD66" s="41"/>
      <c r="AE66" s="41"/>
      <c r="AF66" s="41"/>
      <c r="AG66" s="45"/>
    </row>
    <row r="67" spans="1:33" ht="39.950000000000003" customHeight="1" x14ac:dyDescent="0.2">
      <c r="A67" s="15"/>
      <c r="B67" s="77" t="s">
        <v>280</v>
      </c>
      <c r="C67" s="77" t="s">
        <v>281</v>
      </c>
      <c r="D67" s="52" t="s">
        <v>281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8">
        <v>0</v>
      </c>
      <c r="M67" s="76">
        <v>0</v>
      </c>
      <c r="N67" s="76">
        <v>0</v>
      </c>
      <c r="O67" s="76">
        <v>0</v>
      </c>
      <c r="P67" s="76">
        <v>0</v>
      </c>
      <c r="Q67" s="84">
        <v>0</v>
      </c>
      <c r="R67" s="54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55">
        <v>0</v>
      </c>
      <c r="Y67" s="18"/>
      <c r="Z67" s="43"/>
      <c r="AA67" s="18"/>
      <c r="AB67" s="18"/>
      <c r="AC67" s="18"/>
      <c r="AD67" s="41"/>
      <c r="AE67" s="41"/>
      <c r="AF67" s="41"/>
      <c r="AG67" s="45"/>
    </row>
    <row r="68" spans="1:33" ht="39.950000000000003" customHeight="1" x14ac:dyDescent="0.2">
      <c r="A68" s="15"/>
      <c r="B68" s="77" t="s">
        <v>282</v>
      </c>
      <c r="C68" s="77" t="s">
        <v>283</v>
      </c>
      <c r="D68" s="52" t="s">
        <v>283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8">
        <v>0</v>
      </c>
      <c r="M68" s="76">
        <v>0</v>
      </c>
      <c r="N68" s="76">
        <v>0</v>
      </c>
      <c r="O68" s="76">
        <v>0</v>
      </c>
      <c r="P68" s="76">
        <v>0</v>
      </c>
      <c r="Q68" s="84">
        <v>0</v>
      </c>
      <c r="R68" s="54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55">
        <v>0</v>
      </c>
      <c r="Y68" s="18"/>
      <c r="Z68" s="43"/>
      <c r="AA68" s="18"/>
      <c r="AB68" s="18"/>
      <c r="AC68" s="18"/>
      <c r="AD68" s="41"/>
      <c r="AE68" s="41"/>
      <c r="AF68" s="41"/>
      <c r="AG68" s="45"/>
    </row>
    <row r="69" spans="1:33" ht="39.950000000000003" customHeight="1" x14ac:dyDescent="0.2">
      <c r="A69" s="15"/>
      <c r="B69" s="77" t="s">
        <v>71</v>
      </c>
      <c r="C69" s="77" t="s">
        <v>284</v>
      </c>
      <c r="D69" s="52" t="s">
        <v>284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8">
        <v>0</v>
      </c>
      <c r="M69" s="76">
        <v>0</v>
      </c>
      <c r="N69" s="76">
        <v>0</v>
      </c>
      <c r="O69" s="76">
        <v>0</v>
      </c>
      <c r="P69" s="76">
        <v>0</v>
      </c>
      <c r="Q69" s="84">
        <v>0</v>
      </c>
      <c r="R69" s="54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55">
        <v>0</v>
      </c>
      <c r="Y69" s="18"/>
      <c r="Z69" s="43"/>
      <c r="AA69" s="18"/>
      <c r="AB69" s="18"/>
      <c r="AC69" s="18"/>
      <c r="AD69" s="41"/>
      <c r="AE69" s="41"/>
      <c r="AF69" s="41"/>
      <c r="AG69" s="45"/>
    </row>
    <row r="70" spans="1:33" ht="39.950000000000003" customHeight="1" x14ac:dyDescent="0.2">
      <c r="A70" s="15"/>
      <c r="B70" s="77" t="s">
        <v>74</v>
      </c>
      <c r="C70" s="77" t="s">
        <v>40</v>
      </c>
      <c r="D70" s="52" t="s">
        <v>40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8">
        <v>0</v>
      </c>
      <c r="M70" s="76">
        <v>0</v>
      </c>
      <c r="N70" s="76">
        <v>0</v>
      </c>
      <c r="O70" s="76">
        <v>0</v>
      </c>
      <c r="P70" s="76">
        <v>0</v>
      </c>
      <c r="Q70" s="84">
        <v>0</v>
      </c>
      <c r="R70" s="54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55">
        <v>0</v>
      </c>
      <c r="Y70" s="18"/>
      <c r="Z70" s="43"/>
      <c r="AA70" s="18"/>
      <c r="AB70" s="18"/>
      <c r="AC70" s="18"/>
      <c r="AD70" s="41"/>
      <c r="AE70" s="41"/>
      <c r="AF70" s="41"/>
      <c r="AG70" s="45"/>
    </row>
    <row r="71" spans="1:33" ht="39.950000000000003" customHeight="1" x14ac:dyDescent="0.2">
      <c r="A71" s="15"/>
      <c r="B71" s="77" t="s">
        <v>285</v>
      </c>
      <c r="C71" s="77" t="s">
        <v>286</v>
      </c>
      <c r="D71" s="52" t="s">
        <v>286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8">
        <v>0</v>
      </c>
      <c r="M71" s="76">
        <v>0</v>
      </c>
      <c r="N71" s="76">
        <v>0</v>
      </c>
      <c r="O71" s="76">
        <v>0</v>
      </c>
      <c r="P71" s="76">
        <v>0</v>
      </c>
      <c r="Q71" s="84">
        <v>0</v>
      </c>
      <c r="R71" s="54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55">
        <v>0</v>
      </c>
      <c r="Y71" s="18"/>
      <c r="Z71" s="43"/>
      <c r="AA71" s="18"/>
      <c r="AB71" s="18"/>
      <c r="AC71" s="18"/>
      <c r="AD71" s="41"/>
      <c r="AE71" s="41"/>
      <c r="AF71" s="41"/>
      <c r="AG71" s="45"/>
    </row>
    <row r="72" spans="1:33" ht="39.950000000000003" customHeight="1" x14ac:dyDescent="0.2">
      <c r="A72" s="15"/>
      <c r="B72" s="77" t="s">
        <v>300</v>
      </c>
      <c r="C72" s="77" t="s">
        <v>189</v>
      </c>
      <c r="D72" s="52" t="s">
        <v>189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8">
        <v>0</v>
      </c>
      <c r="M72" s="76">
        <v>0</v>
      </c>
      <c r="N72" s="76">
        <v>0</v>
      </c>
      <c r="O72" s="76">
        <v>0</v>
      </c>
      <c r="P72" s="76">
        <v>0</v>
      </c>
      <c r="Q72" s="84">
        <v>0</v>
      </c>
      <c r="R72" s="54">
        <v>0</v>
      </c>
      <c r="S72" s="18">
        <v>0</v>
      </c>
      <c r="T72" s="18">
        <v>0</v>
      </c>
      <c r="U72" s="18"/>
      <c r="V72" s="18"/>
      <c r="W72" s="18"/>
      <c r="X72" s="55">
        <v>0</v>
      </c>
      <c r="Y72" s="18"/>
      <c r="Z72" s="43"/>
      <c r="AA72" s="18"/>
      <c r="AB72" s="18"/>
      <c r="AC72" s="18"/>
      <c r="AD72" s="41"/>
      <c r="AE72" s="41"/>
      <c r="AF72" s="41"/>
      <c r="AG72" s="45"/>
    </row>
    <row r="73" spans="1:33" ht="39.950000000000003" customHeight="1" x14ac:dyDescent="0.2">
      <c r="A73" s="15"/>
      <c r="B73" s="77"/>
      <c r="C73" s="77" t="s">
        <v>305</v>
      </c>
      <c r="D73" s="52" t="s">
        <v>315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8">
        <v>0</v>
      </c>
      <c r="M73" s="76">
        <v>0</v>
      </c>
      <c r="N73" s="76">
        <v>0</v>
      </c>
      <c r="O73" s="76">
        <v>0</v>
      </c>
      <c r="P73" s="76">
        <v>0</v>
      </c>
      <c r="Q73" s="84">
        <v>0</v>
      </c>
      <c r="R73" s="54">
        <v>0</v>
      </c>
      <c r="S73" s="18">
        <v>0</v>
      </c>
      <c r="T73" s="18">
        <v>0</v>
      </c>
      <c r="U73" s="18"/>
      <c r="V73" s="18"/>
      <c r="W73" s="18"/>
      <c r="X73" s="55">
        <v>0</v>
      </c>
      <c r="Y73" s="18"/>
      <c r="Z73" s="43"/>
      <c r="AA73" s="18"/>
      <c r="AB73" s="18"/>
      <c r="AC73" s="18"/>
      <c r="AD73" s="41"/>
      <c r="AE73" s="41"/>
      <c r="AF73" s="41"/>
      <c r="AG73" s="45"/>
    </row>
    <row r="74" spans="1:33" ht="39.950000000000003" customHeight="1" x14ac:dyDescent="0.2">
      <c r="A74" s="15">
        <v>29</v>
      </c>
      <c r="B74" s="40"/>
      <c r="C74" s="77"/>
      <c r="D74" s="52"/>
      <c r="E74" s="76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84"/>
      <c r="R74" s="54"/>
      <c r="S74" s="18"/>
      <c r="T74" s="18"/>
      <c r="U74" s="18"/>
      <c r="V74" s="18"/>
      <c r="W74" s="18"/>
      <c r="X74" s="55"/>
      <c r="Y74" s="18"/>
      <c r="Z74" s="43"/>
      <c r="AA74" s="18"/>
      <c r="AB74" s="18"/>
      <c r="AC74" s="18"/>
      <c r="AD74" s="41"/>
      <c r="AE74" s="41"/>
      <c r="AF74" s="41"/>
      <c r="AG74" s="45"/>
    </row>
    <row r="75" spans="1:33" ht="26.25" customHeight="1" x14ac:dyDescent="0.2">
      <c r="A75" s="15">
        <v>30</v>
      </c>
      <c r="B75" s="83"/>
      <c r="C75" s="83">
        <v>101</v>
      </c>
      <c r="D75" s="68" t="s">
        <v>61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385000</v>
      </c>
      <c r="Q75" s="69">
        <v>385000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385000</v>
      </c>
      <c r="X75" s="70">
        <v>385000</v>
      </c>
      <c r="Y75" s="71"/>
      <c r="Z75" s="43"/>
      <c r="AA75" s="71"/>
      <c r="AB75" s="71"/>
      <c r="AC75" s="71"/>
      <c r="AD75" s="73"/>
      <c r="AE75" s="73"/>
      <c r="AF75" s="73"/>
      <c r="AG75" s="74"/>
    </row>
    <row r="76" spans="1:33" ht="39.950000000000003" customHeight="1" x14ac:dyDescent="0.2">
      <c r="A76" s="15">
        <v>2</v>
      </c>
      <c r="B76" s="79" t="s">
        <v>60</v>
      </c>
      <c r="C76" s="77" t="s">
        <v>54</v>
      </c>
      <c r="D76" s="52" t="s">
        <v>110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84">
        <v>0</v>
      </c>
      <c r="R76" s="54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55">
        <v>0</v>
      </c>
      <c r="Y76" s="18"/>
      <c r="Z76" s="43"/>
      <c r="AA76" s="18"/>
      <c r="AB76" s="18"/>
      <c r="AC76" s="18"/>
      <c r="AD76" s="41"/>
      <c r="AE76" s="41"/>
      <c r="AF76" s="41"/>
      <c r="AG76" s="45"/>
    </row>
    <row r="77" spans="1:33" ht="39.950000000000003" customHeight="1" x14ac:dyDescent="0.2">
      <c r="A77" s="15"/>
      <c r="B77" s="79"/>
      <c r="C77" s="77" t="s">
        <v>66</v>
      </c>
      <c r="D77" s="52" t="s">
        <v>66</v>
      </c>
      <c r="E77" s="76"/>
      <c r="F77" s="76"/>
      <c r="G77" s="76"/>
      <c r="H77" s="76"/>
      <c r="I77" s="76"/>
      <c r="J77" s="76"/>
      <c r="K77" s="76"/>
      <c r="L77" s="76"/>
      <c r="M77" s="76">
        <v>0</v>
      </c>
      <c r="N77" s="76">
        <v>0</v>
      </c>
      <c r="O77" s="76">
        <v>0</v>
      </c>
      <c r="P77" s="76">
        <v>385000</v>
      </c>
      <c r="Q77" s="84">
        <v>385000</v>
      </c>
      <c r="R77" s="54"/>
      <c r="S77" s="18"/>
      <c r="T77" s="18"/>
      <c r="U77" s="18"/>
      <c r="V77" s="18">
        <v>0</v>
      </c>
      <c r="W77" s="18">
        <v>385000</v>
      </c>
      <c r="X77" s="55">
        <v>385000</v>
      </c>
      <c r="Y77" s="18"/>
      <c r="Z77" s="43"/>
      <c r="AA77" s="18"/>
      <c r="AB77" s="18"/>
      <c r="AC77" s="18"/>
      <c r="AD77" s="41"/>
      <c r="AE77" s="41"/>
      <c r="AF77" s="41"/>
      <c r="AG77" s="45"/>
    </row>
    <row r="78" spans="1:33" ht="39.950000000000003" customHeight="1" x14ac:dyDescent="0.2">
      <c r="A78" s="15">
        <v>33</v>
      </c>
      <c r="B78" s="79"/>
      <c r="C78" s="79"/>
      <c r="D78" s="52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8"/>
      <c r="Q78" s="54"/>
      <c r="R78" s="54"/>
      <c r="S78" s="18"/>
      <c r="T78" s="18"/>
      <c r="U78" s="18"/>
      <c r="V78" s="18"/>
      <c r="W78" s="18"/>
      <c r="X78" s="55"/>
      <c r="Y78" s="18"/>
      <c r="Z78" s="43"/>
      <c r="AA78" s="18"/>
      <c r="AB78" s="18"/>
      <c r="AC78" s="18"/>
      <c r="AD78" s="41"/>
      <c r="AE78" s="41"/>
      <c r="AF78" s="41"/>
      <c r="AG78" s="45"/>
    </row>
    <row r="79" spans="1:33" ht="26.25" customHeight="1" x14ac:dyDescent="0.2">
      <c r="A79" s="15">
        <v>34</v>
      </c>
      <c r="B79" s="83"/>
      <c r="C79" s="83">
        <v>119</v>
      </c>
      <c r="D79" s="68" t="s">
        <v>67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>
        <v>0</v>
      </c>
      <c r="V79" s="69">
        <v>0</v>
      </c>
      <c r="W79" s="69">
        <v>0</v>
      </c>
      <c r="X79" s="70">
        <v>0</v>
      </c>
      <c r="Y79" s="71"/>
      <c r="Z79" s="43"/>
      <c r="AA79" s="71"/>
      <c r="AB79" s="71"/>
      <c r="AC79" s="71"/>
      <c r="AD79" s="73"/>
      <c r="AE79" s="73"/>
      <c r="AF79" s="73"/>
      <c r="AG79" s="74"/>
    </row>
    <row r="80" spans="1:33" ht="39.950000000000003" customHeight="1" x14ac:dyDescent="0.2">
      <c r="A80" s="15">
        <v>72</v>
      </c>
      <c r="B80" s="85" t="s">
        <v>60</v>
      </c>
      <c r="C80" s="85" t="s">
        <v>66</v>
      </c>
      <c r="D80" s="52" t="s">
        <v>122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84">
        <v>0</v>
      </c>
      <c r="R80" s="84">
        <v>0</v>
      </c>
      <c r="S80" s="84">
        <v>0</v>
      </c>
      <c r="T80" s="54">
        <v>0</v>
      </c>
      <c r="U80" s="54">
        <v>0</v>
      </c>
      <c r="V80" s="54">
        <v>0</v>
      </c>
      <c r="W80" s="54">
        <v>0</v>
      </c>
      <c r="X80" s="55">
        <v>0</v>
      </c>
      <c r="Y80" s="18"/>
      <c r="Z80" s="43"/>
      <c r="AA80" s="18"/>
      <c r="AB80" s="18"/>
      <c r="AC80" s="18"/>
      <c r="AD80" s="41"/>
      <c r="AE80" s="41"/>
      <c r="AF80" s="41"/>
      <c r="AG80" s="45"/>
    </row>
    <row r="81" spans="1:33" ht="26.25" x14ac:dyDescent="0.2">
      <c r="A81" s="15"/>
      <c r="B81" s="77"/>
      <c r="C81" s="77" t="s">
        <v>182</v>
      </c>
      <c r="D81" s="52" t="s">
        <v>149</v>
      </c>
      <c r="E81" s="76">
        <v>0</v>
      </c>
      <c r="F81" s="76">
        <v>0</v>
      </c>
      <c r="G81" s="76">
        <v>0</v>
      </c>
      <c r="H81" s="78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84">
        <v>0</v>
      </c>
      <c r="R81" s="84">
        <v>0</v>
      </c>
      <c r="S81" s="84">
        <v>0</v>
      </c>
      <c r="T81" s="54">
        <v>0</v>
      </c>
      <c r="U81" s="54">
        <v>0</v>
      </c>
      <c r="V81" s="54">
        <v>0</v>
      </c>
      <c r="W81" s="54">
        <v>0</v>
      </c>
      <c r="X81" s="55">
        <v>0</v>
      </c>
      <c r="Y81" s="18"/>
      <c r="Z81" s="43"/>
      <c r="AA81" s="18"/>
      <c r="AB81" s="18"/>
      <c r="AC81" s="18"/>
      <c r="AD81" s="41"/>
      <c r="AE81" s="41"/>
      <c r="AF81" s="41"/>
      <c r="AG81" s="45"/>
    </row>
    <row r="82" spans="1:33" ht="39.950000000000003" customHeight="1" x14ac:dyDescent="0.2">
      <c r="A82" s="15"/>
      <c r="B82" s="77"/>
      <c r="C82" s="77" t="s">
        <v>287</v>
      </c>
      <c r="D82" s="52" t="s">
        <v>295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84">
        <v>0</v>
      </c>
      <c r="R82" s="84">
        <v>0</v>
      </c>
      <c r="S82" s="84">
        <v>0</v>
      </c>
      <c r="T82" s="54">
        <v>0</v>
      </c>
      <c r="U82" s="54">
        <v>0</v>
      </c>
      <c r="V82" s="54">
        <v>0</v>
      </c>
      <c r="W82" s="54">
        <v>0</v>
      </c>
      <c r="X82" s="55">
        <v>0</v>
      </c>
      <c r="Y82" s="18"/>
      <c r="Z82" s="43"/>
      <c r="AA82" s="18"/>
      <c r="AB82" s="18"/>
      <c r="AC82" s="18"/>
      <c r="AD82" s="41"/>
      <c r="AE82" s="41"/>
      <c r="AF82" s="41"/>
      <c r="AG82" s="45"/>
    </row>
    <row r="83" spans="1:33" ht="39.950000000000003" customHeight="1" x14ac:dyDescent="0.2">
      <c r="A83" s="15"/>
      <c r="B83" s="79"/>
      <c r="C83" s="79"/>
      <c r="D83" s="52"/>
      <c r="E83" s="76">
        <v>0</v>
      </c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8"/>
      <c r="Q83" s="54"/>
      <c r="R83" s="54"/>
      <c r="S83" s="18"/>
      <c r="T83" s="18"/>
      <c r="U83" s="18"/>
      <c r="V83" s="18"/>
      <c r="W83" s="18"/>
      <c r="X83" s="55"/>
      <c r="Y83" s="18"/>
      <c r="Z83" s="43"/>
      <c r="AA83" s="18"/>
      <c r="AB83" s="18"/>
      <c r="AC83" s="18"/>
      <c r="AD83" s="41"/>
      <c r="AE83" s="41"/>
      <c r="AF83" s="41"/>
      <c r="AG83" s="45"/>
    </row>
    <row r="84" spans="1:33" ht="26.25" customHeight="1" x14ac:dyDescent="0.2">
      <c r="A84" s="15"/>
      <c r="B84" s="83"/>
      <c r="C84" s="83">
        <v>121</v>
      </c>
      <c r="D84" s="68" t="s">
        <v>420</v>
      </c>
      <c r="E84" s="69"/>
      <c r="F84" s="69"/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70">
        <v>0</v>
      </c>
      <c r="Y84" s="71"/>
      <c r="Z84" s="43"/>
      <c r="AA84" s="71"/>
      <c r="AB84" s="71"/>
      <c r="AC84" s="71"/>
      <c r="AD84" s="73"/>
      <c r="AE84" s="73"/>
      <c r="AF84" s="73"/>
      <c r="AG84" s="74"/>
    </row>
    <row r="85" spans="1:33" ht="39.950000000000003" customHeight="1" x14ac:dyDescent="0.2">
      <c r="A85" s="15"/>
      <c r="B85" s="79"/>
      <c r="C85" s="77" t="s">
        <v>66</v>
      </c>
      <c r="D85" s="52" t="s">
        <v>122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54">
        <v>0</v>
      </c>
      <c r="R85" s="84">
        <v>0</v>
      </c>
      <c r="S85" s="84">
        <v>0</v>
      </c>
      <c r="T85" s="84">
        <v>0</v>
      </c>
      <c r="U85" s="84">
        <v>0</v>
      </c>
      <c r="V85" s="84">
        <v>0</v>
      </c>
      <c r="W85" s="84">
        <v>0</v>
      </c>
      <c r="X85" s="55">
        <v>0</v>
      </c>
      <c r="Y85" s="18"/>
      <c r="Z85" s="43"/>
      <c r="AA85" s="18"/>
      <c r="AB85" s="18"/>
      <c r="AC85" s="18"/>
      <c r="AD85" s="41"/>
      <c r="AE85" s="41"/>
      <c r="AF85" s="41"/>
      <c r="AG85" s="45"/>
    </row>
    <row r="86" spans="1:33" ht="39.950000000000003" customHeight="1" x14ac:dyDescent="0.2">
      <c r="A86" s="15"/>
      <c r="B86" s="79"/>
      <c r="C86" s="79"/>
      <c r="D86" s="52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8"/>
      <c r="Q86" s="54"/>
      <c r="R86" s="54"/>
      <c r="S86" s="18"/>
      <c r="T86" s="18"/>
      <c r="U86" s="18"/>
      <c r="V86" s="18"/>
      <c r="W86" s="18"/>
      <c r="X86" s="55"/>
      <c r="Y86" s="18"/>
      <c r="Z86" s="43"/>
      <c r="AA86" s="18"/>
      <c r="AB86" s="18"/>
      <c r="AC86" s="18"/>
      <c r="AD86" s="41"/>
      <c r="AE86" s="41"/>
      <c r="AF86" s="41"/>
      <c r="AG86" s="45"/>
    </row>
    <row r="87" spans="1:33" ht="26.25" customHeight="1" x14ac:dyDescent="0.2">
      <c r="A87" s="15"/>
      <c r="B87" s="83"/>
      <c r="C87" s="83">
        <v>132</v>
      </c>
      <c r="D87" s="68" t="s">
        <v>416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70">
        <v>0</v>
      </c>
      <c r="Y87" s="71"/>
      <c r="Z87" s="43"/>
      <c r="AA87" s="71"/>
      <c r="AB87" s="71"/>
      <c r="AC87" s="71"/>
      <c r="AD87" s="73"/>
      <c r="AE87" s="73"/>
      <c r="AF87" s="73"/>
      <c r="AG87" s="74"/>
    </row>
    <row r="88" spans="1:33" ht="39.950000000000003" customHeight="1" x14ac:dyDescent="0.2">
      <c r="A88" s="15"/>
      <c r="B88" s="79"/>
      <c r="C88" s="77" t="s">
        <v>66</v>
      </c>
      <c r="D88" s="52" t="s">
        <v>122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84">
        <v>0</v>
      </c>
      <c r="R88" s="84">
        <v>0</v>
      </c>
      <c r="S88" s="84">
        <v>0</v>
      </c>
      <c r="T88" s="54">
        <v>0</v>
      </c>
      <c r="U88" s="54">
        <v>0</v>
      </c>
      <c r="V88" s="54">
        <v>0</v>
      </c>
      <c r="W88" s="54">
        <v>0</v>
      </c>
      <c r="X88" s="55">
        <v>0</v>
      </c>
      <c r="Y88" s="18"/>
      <c r="Z88" s="43"/>
      <c r="AA88" s="18"/>
      <c r="AB88" s="18"/>
      <c r="AC88" s="18"/>
      <c r="AD88" s="41"/>
      <c r="AE88" s="41"/>
      <c r="AF88" s="41"/>
      <c r="AG88" s="45"/>
    </row>
    <row r="89" spans="1:33" ht="39.950000000000003" customHeight="1" x14ac:dyDescent="0.2">
      <c r="A89" s="15"/>
      <c r="B89" s="79"/>
      <c r="C89" s="77"/>
      <c r="D89" s="52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84"/>
      <c r="R89" s="84"/>
      <c r="S89" s="84"/>
      <c r="T89" s="54"/>
      <c r="U89" s="18"/>
      <c r="V89" s="18"/>
      <c r="W89" s="18"/>
      <c r="X89" s="55"/>
      <c r="Y89" s="18"/>
      <c r="Z89" s="43"/>
      <c r="AA89" s="18"/>
      <c r="AB89" s="18"/>
      <c r="AC89" s="18"/>
      <c r="AD89" s="41"/>
      <c r="AE89" s="41"/>
      <c r="AF89" s="41"/>
      <c r="AG89" s="45"/>
    </row>
    <row r="90" spans="1:33" ht="26.25" customHeight="1" x14ac:dyDescent="0.2">
      <c r="A90" s="15"/>
      <c r="B90" s="83"/>
      <c r="C90" s="83">
        <v>134</v>
      </c>
      <c r="D90" s="68" t="s">
        <v>316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70">
        <v>0</v>
      </c>
      <c r="Y90" s="71"/>
      <c r="Z90" s="43"/>
      <c r="AA90" s="71"/>
      <c r="AB90" s="71"/>
      <c r="AC90" s="71"/>
      <c r="AD90" s="73"/>
      <c r="AE90" s="73"/>
      <c r="AF90" s="73"/>
      <c r="AG90" s="74"/>
    </row>
    <row r="91" spans="1:33" ht="39.950000000000003" customHeight="1" x14ac:dyDescent="0.2">
      <c r="A91" s="15"/>
      <c r="B91" s="79"/>
      <c r="C91" s="77" t="s">
        <v>66</v>
      </c>
      <c r="D91" s="52" t="s">
        <v>122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/>
      <c r="L91" s="76"/>
      <c r="M91" s="76"/>
      <c r="N91" s="76"/>
      <c r="O91" s="76"/>
      <c r="P91" s="76"/>
      <c r="Q91" s="84">
        <v>0</v>
      </c>
      <c r="R91" s="84">
        <v>0</v>
      </c>
      <c r="S91" s="84">
        <v>0</v>
      </c>
      <c r="T91" s="54">
        <v>0</v>
      </c>
      <c r="U91" s="18"/>
      <c r="V91" s="18"/>
      <c r="W91" s="18"/>
      <c r="X91" s="55">
        <v>0</v>
      </c>
      <c r="Y91" s="18"/>
      <c r="Z91" s="43"/>
      <c r="AA91" s="18"/>
      <c r="AB91" s="18"/>
      <c r="AC91" s="18"/>
      <c r="AD91" s="41"/>
      <c r="AE91" s="41"/>
      <c r="AF91" s="41"/>
      <c r="AG91" s="45"/>
    </row>
    <row r="92" spans="1:33" ht="39.950000000000003" customHeight="1" x14ac:dyDescent="0.2">
      <c r="A92" s="15"/>
      <c r="B92" s="79"/>
      <c r="C92" s="77"/>
      <c r="D92" s="52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84"/>
      <c r="R92" s="84"/>
      <c r="S92" s="84"/>
      <c r="T92" s="54"/>
      <c r="U92" s="18"/>
      <c r="V92" s="18"/>
      <c r="W92" s="18"/>
      <c r="X92" s="55"/>
      <c r="Y92" s="18"/>
      <c r="Z92" s="43"/>
      <c r="AA92" s="18"/>
      <c r="AB92" s="18"/>
      <c r="AC92" s="18"/>
      <c r="AD92" s="41"/>
      <c r="AE92" s="41"/>
      <c r="AF92" s="41"/>
      <c r="AG92" s="45"/>
    </row>
    <row r="93" spans="1:33" ht="26.25" customHeight="1" x14ac:dyDescent="0.2">
      <c r="A93" s="15"/>
      <c r="B93" s="83"/>
      <c r="C93" s="83">
        <v>136</v>
      </c>
      <c r="D93" s="68" t="s">
        <v>341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v>0</v>
      </c>
      <c r="V93" s="69">
        <v>0</v>
      </c>
      <c r="W93" s="69">
        <v>0</v>
      </c>
      <c r="X93" s="70">
        <v>0</v>
      </c>
      <c r="Y93" s="71"/>
      <c r="Z93" s="43"/>
      <c r="AA93" s="71"/>
      <c r="AB93" s="71"/>
      <c r="AC93" s="71"/>
      <c r="AD93" s="73"/>
      <c r="AE93" s="73"/>
      <c r="AF93" s="73"/>
      <c r="AG93" s="74"/>
    </row>
    <row r="94" spans="1:33" ht="39.950000000000003" customHeight="1" x14ac:dyDescent="0.2">
      <c r="A94" s="15"/>
      <c r="B94" s="79"/>
      <c r="C94" s="77" t="s">
        <v>66</v>
      </c>
      <c r="D94" s="52" t="s">
        <v>122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84">
        <v>0</v>
      </c>
      <c r="Q94" s="84">
        <v>0</v>
      </c>
      <c r="R94" s="84">
        <v>0</v>
      </c>
      <c r="S94" s="84">
        <v>0</v>
      </c>
      <c r="T94" s="54">
        <v>0</v>
      </c>
      <c r="U94" s="18">
        <v>0</v>
      </c>
      <c r="V94" s="18">
        <v>0</v>
      </c>
      <c r="W94" s="18"/>
      <c r="X94" s="55">
        <v>0</v>
      </c>
      <c r="Y94" s="18"/>
      <c r="Z94" s="43"/>
      <c r="AA94" s="18"/>
      <c r="AB94" s="18"/>
      <c r="AC94" s="18"/>
      <c r="AD94" s="41"/>
      <c r="AE94" s="41"/>
      <c r="AF94" s="41"/>
      <c r="AG94" s="45"/>
    </row>
    <row r="95" spans="1:33" ht="39.950000000000003" customHeight="1" x14ac:dyDescent="0.2">
      <c r="A95" s="15"/>
      <c r="B95" s="79"/>
      <c r="C95" s="77"/>
      <c r="D95" s="52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84"/>
      <c r="Q95" s="84"/>
      <c r="R95" s="84"/>
      <c r="S95" s="84"/>
      <c r="T95" s="54"/>
      <c r="U95" s="18"/>
      <c r="V95" s="18"/>
      <c r="W95" s="18"/>
      <c r="X95" s="55"/>
      <c r="Y95" s="18"/>
      <c r="Z95" s="43"/>
      <c r="AA95" s="18"/>
      <c r="AB95" s="18"/>
      <c r="AC95" s="18"/>
      <c r="AD95" s="41"/>
      <c r="AE95" s="41"/>
      <c r="AF95" s="41"/>
      <c r="AG95" s="45"/>
    </row>
    <row r="96" spans="1:33" ht="26.25" customHeight="1" x14ac:dyDescent="0.2">
      <c r="A96" s="15"/>
      <c r="B96" s="83"/>
      <c r="C96" s="83">
        <v>137</v>
      </c>
      <c r="D96" s="68" t="s">
        <v>376</v>
      </c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70">
        <v>0</v>
      </c>
      <c r="Y96" s="71"/>
      <c r="Z96" s="43"/>
      <c r="AA96" s="71"/>
      <c r="AB96" s="71"/>
      <c r="AC96" s="71"/>
      <c r="AD96" s="73"/>
      <c r="AE96" s="73"/>
      <c r="AF96" s="73"/>
      <c r="AG96" s="74"/>
    </row>
    <row r="97" spans="1:33" ht="39.950000000000003" customHeight="1" x14ac:dyDescent="0.2">
      <c r="A97" s="15"/>
      <c r="B97" s="79"/>
      <c r="C97" s="77" t="s">
        <v>66</v>
      </c>
      <c r="D97" s="52" t="s">
        <v>122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84">
        <v>0</v>
      </c>
      <c r="R97" s="84">
        <v>0</v>
      </c>
      <c r="S97" s="84">
        <v>0</v>
      </c>
      <c r="T97" s="54">
        <v>0</v>
      </c>
      <c r="U97" s="18">
        <v>0</v>
      </c>
      <c r="V97" s="18">
        <v>0</v>
      </c>
      <c r="W97" s="18">
        <v>0</v>
      </c>
      <c r="X97" s="55">
        <v>0</v>
      </c>
      <c r="Y97" s="18"/>
      <c r="Z97" s="43"/>
      <c r="AA97" s="18"/>
      <c r="AB97" s="18"/>
      <c r="AC97" s="18"/>
      <c r="AD97" s="41"/>
      <c r="AE97" s="41"/>
      <c r="AF97" s="41"/>
      <c r="AG97" s="45"/>
    </row>
    <row r="98" spans="1:33" ht="39.950000000000003" customHeight="1" x14ac:dyDescent="0.2">
      <c r="A98" s="15"/>
      <c r="B98" s="79"/>
      <c r="C98" s="77" t="s">
        <v>54</v>
      </c>
      <c r="D98" s="52" t="s">
        <v>110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84">
        <v>0</v>
      </c>
      <c r="R98" s="84">
        <v>0</v>
      </c>
      <c r="S98" s="84">
        <v>0</v>
      </c>
      <c r="T98" s="54">
        <v>0</v>
      </c>
      <c r="U98" s="18">
        <v>0</v>
      </c>
      <c r="V98" s="18">
        <v>0</v>
      </c>
      <c r="W98" s="18">
        <v>0</v>
      </c>
      <c r="X98" s="55">
        <v>0</v>
      </c>
      <c r="Y98" s="18"/>
      <c r="Z98" s="43"/>
      <c r="AA98" s="18"/>
      <c r="AB98" s="18"/>
      <c r="AC98" s="18"/>
      <c r="AD98" s="41"/>
      <c r="AE98" s="41"/>
      <c r="AF98" s="41"/>
      <c r="AG98" s="45"/>
    </row>
    <row r="99" spans="1:33" ht="39.950000000000003" customHeight="1" x14ac:dyDescent="0.2">
      <c r="A99" s="15"/>
      <c r="B99" s="79"/>
      <c r="C99" s="77" t="s">
        <v>185</v>
      </c>
      <c r="D99" s="52" t="s">
        <v>397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84">
        <v>0</v>
      </c>
      <c r="R99" s="84">
        <v>0</v>
      </c>
      <c r="S99" s="84">
        <v>0</v>
      </c>
      <c r="T99" s="54">
        <v>0</v>
      </c>
      <c r="U99" s="18">
        <v>0</v>
      </c>
      <c r="V99" s="18">
        <v>0</v>
      </c>
      <c r="W99" s="18">
        <v>0</v>
      </c>
      <c r="X99" s="55">
        <v>0</v>
      </c>
      <c r="Y99" s="18"/>
      <c r="Z99" s="43"/>
      <c r="AA99" s="18"/>
      <c r="AB99" s="18"/>
      <c r="AC99" s="18"/>
      <c r="AD99" s="41"/>
      <c r="AE99" s="41"/>
      <c r="AF99" s="41"/>
      <c r="AG99" s="45"/>
    </row>
    <row r="100" spans="1:33" ht="39.950000000000003" customHeight="1" x14ac:dyDescent="0.2">
      <c r="A100" s="15"/>
      <c r="B100" s="79"/>
      <c r="C100" s="77" t="s">
        <v>188</v>
      </c>
      <c r="D100" s="52" t="s">
        <v>396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84">
        <v>0</v>
      </c>
      <c r="R100" s="84">
        <v>0</v>
      </c>
      <c r="S100" s="84">
        <v>0</v>
      </c>
      <c r="T100" s="54">
        <v>0</v>
      </c>
      <c r="U100" s="18">
        <v>0</v>
      </c>
      <c r="V100" s="18">
        <v>0</v>
      </c>
      <c r="W100" s="18">
        <v>0</v>
      </c>
      <c r="X100" s="55">
        <v>0</v>
      </c>
      <c r="Y100" s="18"/>
      <c r="Z100" s="43"/>
      <c r="AA100" s="18"/>
      <c r="AB100" s="18"/>
      <c r="AC100" s="18"/>
      <c r="AD100" s="41"/>
      <c r="AE100" s="41"/>
      <c r="AF100" s="41"/>
      <c r="AG100" s="45"/>
    </row>
    <row r="101" spans="1:33" ht="39.950000000000003" customHeight="1" x14ac:dyDescent="0.2">
      <c r="A101" s="15"/>
      <c r="B101" s="79"/>
      <c r="C101" s="77" t="s">
        <v>278</v>
      </c>
      <c r="D101" s="52" t="s">
        <v>371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/>
      <c r="M101" s="76">
        <v>0</v>
      </c>
      <c r="N101" s="76">
        <v>0</v>
      </c>
      <c r="O101" s="76">
        <v>0</v>
      </c>
      <c r="P101" s="76">
        <v>0</v>
      </c>
      <c r="Q101" s="84">
        <v>0</v>
      </c>
      <c r="R101" s="84">
        <v>0</v>
      </c>
      <c r="S101" s="84">
        <v>0</v>
      </c>
      <c r="T101" s="54">
        <v>0</v>
      </c>
      <c r="U101" s="18">
        <v>0</v>
      </c>
      <c r="V101" s="18">
        <v>0</v>
      </c>
      <c r="W101" s="18">
        <v>0</v>
      </c>
      <c r="X101" s="55">
        <v>0</v>
      </c>
      <c r="Y101" s="18"/>
      <c r="Z101" s="43"/>
      <c r="AA101" s="18"/>
      <c r="AB101" s="18"/>
      <c r="AC101" s="18"/>
      <c r="AD101" s="41"/>
      <c r="AE101" s="41"/>
      <c r="AF101" s="41"/>
      <c r="AG101" s="45"/>
    </row>
    <row r="102" spans="1:33" ht="39.950000000000003" customHeight="1" x14ac:dyDescent="0.2">
      <c r="A102" s="15"/>
      <c r="B102" s="79"/>
      <c r="C102" s="77" t="s">
        <v>40</v>
      </c>
      <c r="D102" s="52" t="s">
        <v>131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/>
      <c r="M102" s="76">
        <v>0</v>
      </c>
      <c r="N102" s="76">
        <v>0</v>
      </c>
      <c r="O102" s="76">
        <v>0</v>
      </c>
      <c r="P102" s="76">
        <v>0</v>
      </c>
      <c r="Q102" s="84">
        <v>0</v>
      </c>
      <c r="R102" s="84">
        <v>0</v>
      </c>
      <c r="S102" s="84">
        <v>0</v>
      </c>
      <c r="T102" s="54">
        <v>0</v>
      </c>
      <c r="U102" s="18">
        <v>0</v>
      </c>
      <c r="V102" s="18">
        <v>0</v>
      </c>
      <c r="W102" s="18">
        <v>0</v>
      </c>
      <c r="X102" s="55">
        <v>0</v>
      </c>
      <c r="Y102" s="18"/>
      <c r="Z102" s="43"/>
      <c r="AA102" s="18"/>
      <c r="AB102" s="18"/>
      <c r="AC102" s="18"/>
      <c r="AD102" s="41"/>
      <c r="AE102" s="41"/>
      <c r="AF102" s="41"/>
      <c r="AG102" s="45"/>
    </row>
    <row r="103" spans="1:33" ht="39.950000000000003" customHeight="1" x14ac:dyDescent="0.2">
      <c r="A103" s="15"/>
      <c r="B103" s="79"/>
      <c r="C103" s="77" t="s">
        <v>359</v>
      </c>
      <c r="D103" s="52" t="s">
        <v>364</v>
      </c>
      <c r="E103" s="76">
        <v>0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/>
      <c r="M103" s="76">
        <v>0</v>
      </c>
      <c r="N103" s="76">
        <v>0</v>
      </c>
      <c r="O103" s="76">
        <v>0</v>
      </c>
      <c r="P103" s="76">
        <v>0</v>
      </c>
      <c r="Q103" s="84">
        <v>0</v>
      </c>
      <c r="R103" s="84">
        <v>0</v>
      </c>
      <c r="S103" s="84">
        <v>0</v>
      </c>
      <c r="T103" s="54">
        <v>0</v>
      </c>
      <c r="U103" s="18">
        <v>0</v>
      </c>
      <c r="V103" s="18">
        <v>0</v>
      </c>
      <c r="W103" s="18">
        <v>0</v>
      </c>
      <c r="X103" s="55">
        <v>0</v>
      </c>
      <c r="Y103" s="18"/>
      <c r="Z103" s="43"/>
      <c r="AA103" s="18"/>
      <c r="AB103" s="18"/>
      <c r="AC103" s="18"/>
      <c r="AD103" s="41"/>
      <c r="AE103" s="41"/>
      <c r="AF103" s="41"/>
      <c r="AG103" s="45"/>
    </row>
    <row r="104" spans="1:33" ht="39.950000000000003" customHeight="1" x14ac:dyDescent="0.2">
      <c r="A104" s="15"/>
      <c r="B104" s="79"/>
      <c r="C104" s="77" t="s">
        <v>191</v>
      </c>
      <c r="D104" s="52" t="s">
        <v>403</v>
      </c>
      <c r="E104" s="76">
        <v>0</v>
      </c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/>
      <c r="M104" s="76">
        <v>0</v>
      </c>
      <c r="N104" s="76">
        <v>0</v>
      </c>
      <c r="O104" s="76">
        <v>0</v>
      </c>
      <c r="P104" s="76">
        <v>0</v>
      </c>
      <c r="Q104" s="84">
        <v>0</v>
      </c>
      <c r="R104" s="84">
        <v>0</v>
      </c>
      <c r="S104" s="84">
        <v>0</v>
      </c>
      <c r="T104" s="54">
        <v>0</v>
      </c>
      <c r="U104" s="18">
        <v>0</v>
      </c>
      <c r="V104" s="18">
        <v>0</v>
      </c>
      <c r="W104" s="18">
        <v>0</v>
      </c>
      <c r="X104" s="55">
        <v>0</v>
      </c>
      <c r="Y104" s="18"/>
      <c r="Z104" s="43"/>
      <c r="AA104" s="18"/>
      <c r="AB104" s="18"/>
      <c r="AC104" s="18"/>
      <c r="AD104" s="41"/>
      <c r="AE104" s="41"/>
      <c r="AF104" s="41"/>
      <c r="AG104" s="45"/>
    </row>
    <row r="105" spans="1:33" ht="39.950000000000003" customHeight="1" x14ac:dyDescent="0.2">
      <c r="A105" s="15"/>
      <c r="B105" s="79"/>
      <c r="C105" s="77" t="s">
        <v>265</v>
      </c>
      <c r="D105" s="52" t="s">
        <v>382</v>
      </c>
      <c r="E105" s="76">
        <v>0</v>
      </c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/>
      <c r="M105" s="76">
        <v>0</v>
      </c>
      <c r="N105" s="76">
        <v>0</v>
      </c>
      <c r="O105" s="76">
        <v>0</v>
      </c>
      <c r="P105" s="76">
        <v>0</v>
      </c>
      <c r="Q105" s="84">
        <v>0</v>
      </c>
      <c r="R105" s="84">
        <v>0</v>
      </c>
      <c r="S105" s="84">
        <v>0</v>
      </c>
      <c r="T105" s="54">
        <v>0</v>
      </c>
      <c r="U105" s="18">
        <v>0</v>
      </c>
      <c r="V105" s="18">
        <v>0</v>
      </c>
      <c r="W105" s="18">
        <v>0</v>
      </c>
      <c r="X105" s="55">
        <v>0</v>
      </c>
      <c r="Y105" s="18"/>
      <c r="Z105" s="43"/>
      <c r="AA105" s="18"/>
      <c r="AB105" s="18"/>
      <c r="AC105" s="18"/>
      <c r="AD105" s="41"/>
      <c r="AE105" s="41"/>
      <c r="AF105" s="41"/>
      <c r="AG105" s="45"/>
    </row>
    <row r="106" spans="1:33" ht="39.950000000000003" customHeight="1" x14ac:dyDescent="0.2">
      <c r="A106" s="15"/>
      <c r="B106" s="79"/>
      <c r="C106" s="77" t="s">
        <v>273</v>
      </c>
      <c r="D106" s="52" t="s">
        <v>365</v>
      </c>
      <c r="E106" s="76">
        <v>0</v>
      </c>
      <c r="F106" s="76">
        <v>0</v>
      </c>
      <c r="G106" s="76">
        <v>0</v>
      </c>
      <c r="H106" s="76">
        <v>0</v>
      </c>
      <c r="I106" s="76">
        <v>0</v>
      </c>
      <c r="J106" s="76">
        <v>0</v>
      </c>
      <c r="K106" s="76">
        <v>0</v>
      </c>
      <c r="L106" s="76"/>
      <c r="M106" s="76">
        <v>0</v>
      </c>
      <c r="N106" s="76">
        <v>0</v>
      </c>
      <c r="O106" s="76">
        <v>0</v>
      </c>
      <c r="P106" s="76">
        <v>0</v>
      </c>
      <c r="Q106" s="84">
        <v>0</v>
      </c>
      <c r="R106" s="84">
        <v>0</v>
      </c>
      <c r="S106" s="84">
        <v>0</v>
      </c>
      <c r="T106" s="54">
        <v>0</v>
      </c>
      <c r="U106" s="18">
        <v>0</v>
      </c>
      <c r="V106" s="18">
        <v>0</v>
      </c>
      <c r="W106" s="18">
        <v>0</v>
      </c>
      <c r="X106" s="55">
        <v>0</v>
      </c>
      <c r="Y106" s="18"/>
      <c r="Z106" s="43"/>
      <c r="AA106" s="18"/>
      <c r="AB106" s="18"/>
      <c r="AC106" s="18"/>
      <c r="AD106" s="41"/>
      <c r="AE106" s="41"/>
      <c r="AF106" s="41"/>
      <c r="AG106" s="45"/>
    </row>
    <row r="107" spans="1:33" ht="39.950000000000003" customHeight="1" x14ac:dyDescent="0.2">
      <c r="A107" s="15"/>
      <c r="B107" s="79"/>
      <c r="C107" s="79"/>
      <c r="D107" s="52"/>
      <c r="E107" s="76"/>
      <c r="F107" s="76"/>
      <c r="G107" s="76"/>
      <c r="H107" s="76">
        <v>0</v>
      </c>
      <c r="I107" s="76"/>
      <c r="J107" s="76"/>
      <c r="K107" s="76"/>
      <c r="L107" s="76"/>
      <c r="M107" s="76"/>
      <c r="N107" s="76"/>
      <c r="O107" s="76"/>
      <c r="P107" s="78"/>
      <c r="Q107" s="54"/>
      <c r="R107" s="54"/>
      <c r="S107" s="18"/>
      <c r="T107" s="18"/>
      <c r="U107" s="18"/>
      <c r="V107" s="18"/>
      <c r="W107" s="18"/>
      <c r="X107" s="55"/>
      <c r="Y107" s="18"/>
      <c r="Z107" s="43"/>
      <c r="AA107" s="18"/>
      <c r="AB107" s="18"/>
      <c r="AC107" s="18"/>
      <c r="AD107" s="41"/>
      <c r="AE107" s="41"/>
      <c r="AF107" s="41"/>
      <c r="AG107" s="45"/>
    </row>
    <row r="108" spans="1:33" ht="26.25" customHeight="1" x14ac:dyDescent="0.2">
      <c r="A108" s="15"/>
      <c r="B108" s="83"/>
      <c r="C108" s="83">
        <v>241</v>
      </c>
      <c r="D108" s="68" t="s">
        <v>384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70">
        <v>0</v>
      </c>
      <c r="Y108" s="71"/>
      <c r="Z108" s="43"/>
      <c r="AA108" s="71"/>
      <c r="AB108" s="71"/>
      <c r="AC108" s="71"/>
      <c r="AD108" s="73"/>
      <c r="AE108" s="73"/>
      <c r="AF108" s="73"/>
      <c r="AG108" s="74"/>
    </row>
    <row r="109" spans="1:33" ht="39.950000000000003" customHeight="1" x14ac:dyDescent="0.2">
      <c r="A109" s="15"/>
      <c r="B109" s="79"/>
      <c r="C109" s="77" t="s">
        <v>66</v>
      </c>
      <c r="D109" s="52" t="s">
        <v>122</v>
      </c>
      <c r="E109" s="76">
        <v>0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54">
        <v>0</v>
      </c>
      <c r="R109" s="84">
        <v>0</v>
      </c>
      <c r="S109" s="84">
        <v>0</v>
      </c>
      <c r="T109" s="54">
        <v>0</v>
      </c>
      <c r="U109" s="54">
        <v>0</v>
      </c>
      <c r="V109" s="54">
        <v>0</v>
      </c>
      <c r="W109" s="54">
        <v>0</v>
      </c>
      <c r="X109" s="55">
        <v>0</v>
      </c>
      <c r="Y109" s="18"/>
      <c r="Z109" s="43"/>
      <c r="AA109" s="18"/>
      <c r="AB109" s="18"/>
      <c r="AC109" s="18"/>
      <c r="AD109" s="41"/>
      <c r="AE109" s="41"/>
      <c r="AF109" s="41"/>
      <c r="AG109" s="45"/>
    </row>
    <row r="110" spans="1:33" ht="39.950000000000003" customHeight="1" x14ac:dyDescent="0.2">
      <c r="A110" s="15"/>
      <c r="B110" s="79"/>
      <c r="C110" s="79"/>
      <c r="D110" s="52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8"/>
      <c r="Q110" s="54"/>
      <c r="R110" s="54"/>
      <c r="S110" s="18"/>
      <c r="T110" s="18"/>
      <c r="U110" s="18"/>
      <c r="V110" s="18"/>
      <c r="W110" s="18"/>
      <c r="X110" s="55"/>
      <c r="Y110" s="18"/>
      <c r="Z110" s="43"/>
      <c r="AA110" s="18"/>
      <c r="AB110" s="18"/>
      <c r="AC110" s="18"/>
      <c r="AD110" s="41"/>
      <c r="AE110" s="41"/>
      <c r="AF110" s="41"/>
      <c r="AG110" s="45"/>
    </row>
    <row r="111" spans="1:33" ht="25.5" customHeight="1" x14ac:dyDescent="0.2">
      <c r="A111" s="34"/>
      <c r="B111" s="46"/>
      <c r="C111" s="46">
        <v>102</v>
      </c>
      <c r="D111" s="65" t="s">
        <v>145</v>
      </c>
      <c r="E111" s="66">
        <v>0</v>
      </c>
      <c r="F111" s="66">
        <v>13327582.68</v>
      </c>
      <c r="G111" s="66">
        <v>8950307.5</v>
      </c>
      <c r="H111" s="66">
        <v>11224953.57</v>
      </c>
      <c r="I111" s="66">
        <v>127549.25</v>
      </c>
      <c r="J111" s="66">
        <v>10349235.159999998</v>
      </c>
      <c r="K111" s="66">
        <v>5036764.21</v>
      </c>
      <c r="L111" s="66">
        <v>672667.74</v>
      </c>
      <c r="M111" s="66">
        <v>7272424.7599999998</v>
      </c>
      <c r="N111" s="66">
        <v>25000000</v>
      </c>
      <c r="O111" s="66">
        <v>8724958.2699999996</v>
      </c>
      <c r="P111" s="66">
        <v>0</v>
      </c>
      <c r="Q111" s="66">
        <v>90686443.140000001</v>
      </c>
      <c r="R111" s="66">
        <v>13327582.68</v>
      </c>
      <c r="S111" s="66">
        <v>20175261.07</v>
      </c>
      <c r="T111" s="66">
        <v>10476784.409999998</v>
      </c>
      <c r="U111" s="66">
        <v>5709431.9499999993</v>
      </c>
      <c r="V111" s="66">
        <v>32272424.760000002</v>
      </c>
      <c r="W111" s="66">
        <v>8724958.2699999996</v>
      </c>
      <c r="X111" s="67">
        <v>90686443.140000001</v>
      </c>
      <c r="Y111" s="62"/>
      <c r="Z111" s="43"/>
      <c r="AA111" s="62"/>
      <c r="AB111" s="62"/>
      <c r="AC111" s="62"/>
      <c r="AD111" s="62"/>
      <c r="AE111" s="62"/>
      <c r="AF111" s="62"/>
      <c r="AG111" s="63"/>
    </row>
    <row r="112" spans="1:33" ht="24" customHeight="1" x14ac:dyDescent="0.2">
      <c r="A112" s="15"/>
      <c r="B112" s="77" t="s">
        <v>45</v>
      </c>
      <c r="C112" s="77" t="s">
        <v>51</v>
      </c>
      <c r="D112" s="52" t="s">
        <v>115</v>
      </c>
      <c r="E112" s="204">
        <v>0</v>
      </c>
      <c r="F112" s="76">
        <v>0</v>
      </c>
      <c r="G112" s="76">
        <v>0</v>
      </c>
      <c r="H112" s="76">
        <v>0</v>
      </c>
      <c r="I112" s="76">
        <v>0</v>
      </c>
      <c r="J112" s="76">
        <v>0</v>
      </c>
      <c r="K112" s="204">
        <v>0</v>
      </c>
      <c r="L112" s="204">
        <v>0</v>
      </c>
      <c r="M112" s="204">
        <v>0</v>
      </c>
      <c r="N112" s="204">
        <v>0</v>
      </c>
      <c r="O112" s="204">
        <v>0</v>
      </c>
      <c r="P112" s="204">
        <v>0</v>
      </c>
      <c r="Q112" s="84">
        <v>0</v>
      </c>
      <c r="R112" s="205">
        <v>0</v>
      </c>
      <c r="S112" s="205">
        <v>0</v>
      </c>
      <c r="T112" s="205">
        <v>0</v>
      </c>
      <c r="U112" s="205">
        <v>0</v>
      </c>
      <c r="V112" s="205">
        <v>0</v>
      </c>
      <c r="W112" s="205">
        <v>0</v>
      </c>
      <c r="X112" s="55">
        <v>0</v>
      </c>
      <c r="Y112" s="18"/>
      <c r="Z112" s="43"/>
      <c r="AA112" s="18"/>
      <c r="AB112" s="18"/>
      <c r="AC112" s="18"/>
      <c r="AD112" s="41"/>
      <c r="AE112" s="41"/>
      <c r="AF112" s="41"/>
      <c r="AG112" s="45"/>
    </row>
    <row r="113" spans="1:33" ht="26.25" customHeight="1" x14ac:dyDescent="0.2">
      <c r="A113" s="15"/>
      <c r="B113" s="77" t="s">
        <v>183</v>
      </c>
      <c r="C113" s="77" t="s">
        <v>210</v>
      </c>
      <c r="D113" s="52" t="s">
        <v>301</v>
      </c>
      <c r="E113" s="76">
        <v>0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204">
        <v>0</v>
      </c>
      <c r="L113" s="204">
        <v>0</v>
      </c>
      <c r="M113" s="204">
        <v>0</v>
      </c>
      <c r="N113" s="204">
        <v>0</v>
      </c>
      <c r="O113" s="204">
        <v>0</v>
      </c>
      <c r="P113" s="204">
        <v>0</v>
      </c>
      <c r="Q113" s="84">
        <v>0</v>
      </c>
      <c r="R113" s="205">
        <v>0</v>
      </c>
      <c r="S113" s="205">
        <v>0</v>
      </c>
      <c r="T113" s="205">
        <v>0</v>
      </c>
      <c r="U113" s="205">
        <v>0</v>
      </c>
      <c r="V113" s="205">
        <v>0</v>
      </c>
      <c r="W113" s="205">
        <v>0</v>
      </c>
      <c r="X113" s="55">
        <v>0</v>
      </c>
      <c r="Y113" s="18"/>
      <c r="Z113" s="43"/>
      <c r="AA113" s="18"/>
      <c r="AB113" s="18"/>
      <c r="AC113" s="18"/>
      <c r="AD113" s="41"/>
      <c r="AE113" s="41"/>
      <c r="AF113" s="41"/>
      <c r="AG113" s="45"/>
    </row>
    <row r="114" spans="1:33" ht="26.25" customHeight="1" x14ac:dyDescent="0.2">
      <c r="A114" s="15"/>
      <c r="B114" s="77" t="s">
        <v>47</v>
      </c>
      <c r="C114" s="77" t="s">
        <v>53</v>
      </c>
      <c r="D114" s="52" t="s">
        <v>113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204">
        <v>0</v>
      </c>
      <c r="L114" s="204">
        <v>0</v>
      </c>
      <c r="M114" s="76">
        <v>0</v>
      </c>
      <c r="N114" s="204">
        <v>0</v>
      </c>
      <c r="O114" s="204">
        <v>0</v>
      </c>
      <c r="P114" s="204">
        <v>0</v>
      </c>
      <c r="Q114" s="84">
        <v>0</v>
      </c>
      <c r="R114" s="205">
        <v>0</v>
      </c>
      <c r="S114" s="205">
        <v>0</v>
      </c>
      <c r="T114" s="205">
        <v>0</v>
      </c>
      <c r="U114" s="205">
        <v>0</v>
      </c>
      <c r="V114" s="205">
        <v>0</v>
      </c>
      <c r="W114" s="205">
        <v>0</v>
      </c>
      <c r="X114" s="55">
        <v>0</v>
      </c>
      <c r="Y114" s="18"/>
      <c r="Z114" s="43"/>
      <c r="AA114" s="18"/>
      <c r="AB114" s="18"/>
      <c r="AC114" s="18"/>
      <c r="AD114" s="41"/>
      <c r="AE114" s="41"/>
      <c r="AF114" s="41"/>
      <c r="AG114" s="45"/>
    </row>
    <row r="115" spans="1:33" ht="24" customHeight="1" x14ac:dyDescent="0.2">
      <c r="A115" s="15"/>
      <c r="B115" s="87" t="s">
        <v>48</v>
      </c>
      <c r="C115" s="87" t="s">
        <v>178</v>
      </c>
      <c r="D115" s="208" t="s">
        <v>161</v>
      </c>
      <c r="E115" s="76">
        <v>0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204">
        <v>0</v>
      </c>
      <c r="L115" s="204">
        <v>0</v>
      </c>
      <c r="M115" s="204">
        <v>0</v>
      </c>
      <c r="N115" s="204">
        <v>0</v>
      </c>
      <c r="O115" s="204">
        <v>0</v>
      </c>
      <c r="P115" s="204">
        <v>0</v>
      </c>
      <c r="Q115" s="84">
        <v>0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205">
        <v>0</v>
      </c>
      <c r="X115" s="55">
        <v>0</v>
      </c>
      <c r="Y115" s="18"/>
      <c r="Z115" s="43"/>
      <c r="AA115" s="18"/>
      <c r="AB115" s="18"/>
      <c r="AC115" s="18"/>
      <c r="AD115" s="41"/>
      <c r="AE115" s="41"/>
      <c r="AF115" s="41"/>
      <c r="AG115" s="45"/>
    </row>
    <row r="116" spans="1:33" ht="24" customHeight="1" x14ac:dyDescent="0.2">
      <c r="A116" s="15"/>
      <c r="B116" s="87" t="s">
        <v>46</v>
      </c>
      <c r="C116" s="87" t="s">
        <v>52</v>
      </c>
      <c r="D116" s="52" t="s">
        <v>112</v>
      </c>
      <c r="E116" s="76">
        <v>0</v>
      </c>
      <c r="F116" s="76">
        <v>0</v>
      </c>
      <c r="G116" s="76">
        <v>0</v>
      </c>
      <c r="H116" s="76">
        <v>0</v>
      </c>
      <c r="I116" s="76">
        <v>0</v>
      </c>
      <c r="J116" s="76">
        <v>0</v>
      </c>
      <c r="K116" s="204">
        <v>0</v>
      </c>
      <c r="L116" s="204">
        <v>0</v>
      </c>
      <c r="M116" s="204">
        <v>0</v>
      </c>
      <c r="N116" s="204">
        <v>0</v>
      </c>
      <c r="O116" s="204">
        <v>0</v>
      </c>
      <c r="P116" s="204">
        <v>0</v>
      </c>
      <c r="Q116" s="84">
        <v>0</v>
      </c>
      <c r="R116" s="205">
        <v>0</v>
      </c>
      <c r="S116" s="205">
        <v>0</v>
      </c>
      <c r="T116" s="205">
        <v>0</v>
      </c>
      <c r="U116" s="205">
        <v>0</v>
      </c>
      <c r="V116" s="205">
        <v>0</v>
      </c>
      <c r="W116" s="205">
        <v>0</v>
      </c>
      <c r="X116" s="55">
        <v>0</v>
      </c>
      <c r="Y116" s="18"/>
      <c r="Z116" s="43"/>
      <c r="AA116" s="18"/>
      <c r="AB116" s="18"/>
      <c r="AC116" s="18"/>
      <c r="AD116" s="41"/>
      <c r="AE116" s="41"/>
      <c r="AF116" s="41"/>
      <c r="AG116" s="45"/>
    </row>
    <row r="117" spans="1:33" ht="24" customHeight="1" x14ac:dyDescent="0.2">
      <c r="A117" s="15"/>
      <c r="B117" s="77" t="s">
        <v>111</v>
      </c>
      <c r="C117" s="77" t="s">
        <v>54</v>
      </c>
      <c r="D117" s="52" t="s">
        <v>110</v>
      </c>
      <c r="E117" s="76">
        <v>0</v>
      </c>
      <c r="F117" s="76">
        <v>12000000</v>
      </c>
      <c r="G117" s="76">
        <v>6239119.3700000001</v>
      </c>
      <c r="H117" s="76">
        <v>11182423.27</v>
      </c>
      <c r="I117" s="76">
        <v>0</v>
      </c>
      <c r="J117" s="76">
        <v>10347735.619999999</v>
      </c>
      <c r="K117" s="76">
        <v>0</v>
      </c>
      <c r="L117" s="204">
        <v>0</v>
      </c>
      <c r="M117" s="204">
        <v>5589551.6299999999</v>
      </c>
      <c r="N117" s="204">
        <v>25000000</v>
      </c>
      <c r="O117" s="204">
        <v>6000000</v>
      </c>
      <c r="P117" s="204">
        <v>0</v>
      </c>
      <c r="Q117" s="84">
        <v>76358829.890000001</v>
      </c>
      <c r="R117" s="205">
        <v>12000000</v>
      </c>
      <c r="S117" s="205">
        <v>17421542.640000001</v>
      </c>
      <c r="T117" s="205">
        <v>10347735.619999999</v>
      </c>
      <c r="U117" s="205">
        <v>0</v>
      </c>
      <c r="V117" s="205">
        <v>30589551.629999999</v>
      </c>
      <c r="W117" s="205">
        <v>6000000</v>
      </c>
      <c r="X117" s="55">
        <v>76358829.890000001</v>
      </c>
      <c r="Y117" s="18"/>
      <c r="Z117" s="43"/>
      <c r="AA117" s="18"/>
      <c r="AB117" s="18"/>
      <c r="AC117" s="18"/>
      <c r="AD117" s="41"/>
      <c r="AE117" s="41"/>
      <c r="AF117" s="41"/>
      <c r="AG117" s="45"/>
    </row>
    <row r="118" spans="1:33" ht="24" customHeight="1" x14ac:dyDescent="0.2">
      <c r="A118" s="15"/>
      <c r="B118" s="75"/>
      <c r="C118" s="75" t="s">
        <v>186</v>
      </c>
      <c r="D118" s="208" t="s">
        <v>162</v>
      </c>
      <c r="E118" s="76">
        <v>0</v>
      </c>
      <c r="F118" s="76">
        <v>0</v>
      </c>
      <c r="G118" s="76">
        <v>0</v>
      </c>
      <c r="H118" s="78">
        <v>0</v>
      </c>
      <c r="I118" s="78">
        <v>0</v>
      </c>
      <c r="J118" s="78">
        <v>0</v>
      </c>
      <c r="K118" s="76">
        <v>0</v>
      </c>
      <c r="L118" s="204">
        <v>0</v>
      </c>
      <c r="M118" s="204">
        <v>0</v>
      </c>
      <c r="N118" s="204">
        <v>0</v>
      </c>
      <c r="O118" s="204">
        <v>0</v>
      </c>
      <c r="P118" s="204">
        <v>0</v>
      </c>
      <c r="Q118" s="84">
        <v>0</v>
      </c>
      <c r="R118" s="205">
        <v>0</v>
      </c>
      <c r="S118" s="205">
        <v>0</v>
      </c>
      <c r="T118" s="205">
        <v>0</v>
      </c>
      <c r="U118" s="205">
        <v>0</v>
      </c>
      <c r="V118" s="205">
        <v>0</v>
      </c>
      <c r="W118" s="205">
        <v>0</v>
      </c>
      <c r="X118" s="55">
        <v>0</v>
      </c>
      <c r="Y118" s="18"/>
      <c r="Z118" s="43"/>
      <c r="AA118" s="18"/>
      <c r="AB118" s="18"/>
      <c r="AC118" s="18"/>
      <c r="AD118" s="41"/>
      <c r="AE118" s="41"/>
      <c r="AF118" s="41"/>
      <c r="AG118" s="45"/>
    </row>
    <row r="119" spans="1:33" ht="24" customHeight="1" x14ac:dyDescent="0.2">
      <c r="A119" s="15"/>
      <c r="B119" s="87" t="s">
        <v>181</v>
      </c>
      <c r="C119" s="75" t="s">
        <v>182</v>
      </c>
      <c r="D119" s="52" t="s">
        <v>163</v>
      </c>
      <c r="E119" s="76">
        <v>0</v>
      </c>
      <c r="F119" s="76">
        <v>0</v>
      </c>
      <c r="G119" s="76">
        <v>0</v>
      </c>
      <c r="H119" s="78">
        <v>0</v>
      </c>
      <c r="I119" s="78">
        <v>0</v>
      </c>
      <c r="J119" s="78">
        <v>0</v>
      </c>
      <c r="K119" s="76">
        <v>0</v>
      </c>
      <c r="L119" s="204">
        <v>0</v>
      </c>
      <c r="M119" s="204">
        <v>0</v>
      </c>
      <c r="N119" s="204">
        <v>0</v>
      </c>
      <c r="O119" s="76">
        <v>0</v>
      </c>
      <c r="P119" s="204">
        <v>0</v>
      </c>
      <c r="Q119" s="84">
        <v>0</v>
      </c>
      <c r="R119" s="205">
        <v>0</v>
      </c>
      <c r="S119" s="205">
        <v>0</v>
      </c>
      <c r="T119" s="205">
        <v>0</v>
      </c>
      <c r="U119" s="205">
        <v>0</v>
      </c>
      <c r="V119" s="205">
        <v>0</v>
      </c>
      <c r="W119" s="205">
        <v>0</v>
      </c>
      <c r="X119" s="55">
        <v>0</v>
      </c>
      <c r="Y119" s="18"/>
      <c r="Z119" s="43"/>
      <c r="AA119" s="18"/>
      <c r="AB119" s="18"/>
      <c r="AC119" s="18"/>
      <c r="AD119" s="41"/>
      <c r="AE119" s="41"/>
      <c r="AF119" s="41"/>
      <c r="AG119" s="45"/>
    </row>
    <row r="120" spans="1:33" ht="24" customHeight="1" x14ac:dyDescent="0.2">
      <c r="A120" s="15"/>
      <c r="B120" s="75"/>
      <c r="C120" s="75" t="s">
        <v>188</v>
      </c>
      <c r="D120" s="52" t="s">
        <v>164</v>
      </c>
      <c r="E120" s="76">
        <v>0</v>
      </c>
      <c r="F120" s="76">
        <v>0</v>
      </c>
      <c r="G120" s="76">
        <v>0</v>
      </c>
      <c r="H120" s="78">
        <v>0</v>
      </c>
      <c r="I120" s="78">
        <v>0</v>
      </c>
      <c r="J120" s="78">
        <v>0</v>
      </c>
      <c r="K120" s="76">
        <v>0</v>
      </c>
      <c r="L120" s="204">
        <v>0</v>
      </c>
      <c r="M120" s="204">
        <v>0</v>
      </c>
      <c r="N120" s="204">
        <v>0</v>
      </c>
      <c r="O120" s="76"/>
      <c r="P120" s="204">
        <v>0</v>
      </c>
      <c r="Q120" s="84">
        <v>0</v>
      </c>
      <c r="R120" s="205">
        <v>0</v>
      </c>
      <c r="S120" s="205">
        <v>0</v>
      </c>
      <c r="T120" s="205">
        <v>0</v>
      </c>
      <c r="U120" s="205">
        <v>0</v>
      </c>
      <c r="V120" s="205">
        <v>0</v>
      </c>
      <c r="W120" s="205">
        <v>0</v>
      </c>
      <c r="X120" s="55">
        <v>0</v>
      </c>
      <c r="Y120" s="18"/>
      <c r="Z120" s="43"/>
      <c r="AA120" s="18"/>
      <c r="AB120" s="18"/>
      <c r="AC120" s="18"/>
      <c r="AD120" s="41"/>
      <c r="AE120" s="41"/>
      <c r="AF120" s="41"/>
      <c r="AG120" s="45"/>
    </row>
    <row r="121" spans="1:33" ht="26.25" customHeight="1" x14ac:dyDescent="0.2">
      <c r="A121" s="15"/>
      <c r="B121" s="87" t="s">
        <v>211</v>
      </c>
      <c r="C121" s="87" t="s">
        <v>212</v>
      </c>
      <c r="D121" s="52" t="s">
        <v>215</v>
      </c>
      <c r="E121" s="76">
        <v>0</v>
      </c>
      <c r="F121" s="76">
        <v>0</v>
      </c>
      <c r="G121" s="76">
        <v>0</v>
      </c>
      <c r="H121" s="78">
        <v>0</v>
      </c>
      <c r="I121" s="78">
        <v>0</v>
      </c>
      <c r="J121" s="78">
        <v>0</v>
      </c>
      <c r="K121" s="76">
        <v>0</v>
      </c>
      <c r="L121" s="204">
        <v>0</v>
      </c>
      <c r="M121" s="76">
        <v>-866677.15</v>
      </c>
      <c r="N121" s="204">
        <v>0</v>
      </c>
      <c r="O121" s="204">
        <v>0</v>
      </c>
      <c r="P121" s="204">
        <v>0</v>
      </c>
      <c r="Q121" s="84">
        <v>-866677.15</v>
      </c>
      <c r="R121" s="205">
        <v>0</v>
      </c>
      <c r="S121" s="205">
        <v>0</v>
      </c>
      <c r="T121" s="205">
        <v>0</v>
      </c>
      <c r="U121" s="205">
        <v>0</v>
      </c>
      <c r="V121" s="205">
        <v>-866677.15</v>
      </c>
      <c r="W121" s="205">
        <v>0</v>
      </c>
      <c r="X121" s="55">
        <v>-866677.15</v>
      </c>
      <c r="Y121" s="18"/>
      <c r="Z121" s="43"/>
      <c r="AA121" s="18"/>
      <c r="AB121" s="18"/>
      <c r="AC121" s="18"/>
      <c r="AD121" s="41"/>
      <c r="AE121" s="41"/>
      <c r="AF121" s="41"/>
      <c r="AG121" s="45"/>
    </row>
    <row r="122" spans="1:33" ht="26.25" customHeight="1" x14ac:dyDescent="0.2">
      <c r="A122" s="15"/>
      <c r="B122" s="87" t="s">
        <v>213</v>
      </c>
      <c r="C122" s="77" t="s">
        <v>214</v>
      </c>
      <c r="D122" s="52" t="s">
        <v>216</v>
      </c>
      <c r="E122" s="76">
        <v>0</v>
      </c>
      <c r="F122" s="76">
        <v>0</v>
      </c>
      <c r="G122" s="76">
        <v>0</v>
      </c>
      <c r="H122" s="78">
        <v>0</v>
      </c>
      <c r="I122" s="78">
        <v>0</v>
      </c>
      <c r="J122" s="78">
        <v>0</v>
      </c>
      <c r="K122" s="76">
        <v>0</v>
      </c>
      <c r="L122" s="204">
        <v>0</v>
      </c>
      <c r="M122" s="78">
        <v>0</v>
      </c>
      <c r="N122" s="204">
        <v>0</v>
      </c>
      <c r="O122" s="204">
        <v>0</v>
      </c>
      <c r="P122" s="204">
        <v>0</v>
      </c>
      <c r="Q122" s="84">
        <v>0</v>
      </c>
      <c r="R122" s="205">
        <v>0</v>
      </c>
      <c r="S122" s="205">
        <v>0</v>
      </c>
      <c r="T122" s="205">
        <v>0</v>
      </c>
      <c r="U122" s="205">
        <v>0</v>
      </c>
      <c r="V122" s="205">
        <v>0</v>
      </c>
      <c r="W122" s="205">
        <v>0</v>
      </c>
      <c r="X122" s="55">
        <v>0</v>
      </c>
      <c r="Y122" s="18"/>
      <c r="Z122" s="43"/>
      <c r="AA122" s="18"/>
      <c r="AB122" s="18"/>
      <c r="AC122" s="18"/>
      <c r="AD122" s="41"/>
      <c r="AE122" s="41"/>
      <c r="AF122" s="41"/>
      <c r="AG122" s="45"/>
    </row>
    <row r="123" spans="1:33" ht="26.25" customHeight="1" x14ac:dyDescent="0.2">
      <c r="A123" s="15"/>
      <c r="B123" s="87"/>
      <c r="C123" s="77" t="s">
        <v>43</v>
      </c>
      <c r="D123" s="52" t="s">
        <v>114</v>
      </c>
      <c r="E123" s="76">
        <v>0</v>
      </c>
      <c r="F123" s="76">
        <v>1279302.02</v>
      </c>
      <c r="G123" s="76">
        <v>278839.99</v>
      </c>
      <c r="H123" s="76">
        <v>0</v>
      </c>
      <c r="I123" s="76">
        <v>0</v>
      </c>
      <c r="J123" s="76">
        <v>0</v>
      </c>
      <c r="K123" s="76">
        <v>0</v>
      </c>
      <c r="L123" s="204">
        <v>0</v>
      </c>
      <c r="M123" s="204">
        <v>0</v>
      </c>
      <c r="N123" s="204">
        <v>0</v>
      </c>
      <c r="O123" s="204">
        <v>0</v>
      </c>
      <c r="P123" s="204">
        <v>0</v>
      </c>
      <c r="Q123" s="84">
        <v>1558142.01</v>
      </c>
      <c r="R123" s="205">
        <v>1279302.02</v>
      </c>
      <c r="S123" s="205">
        <v>278839.99</v>
      </c>
      <c r="T123" s="205">
        <v>0</v>
      </c>
      <c r="U123" s="205">
        <v>0</v>
      </c>
      <c r="V123" s="205">
        <v>0</v>
      </c>
      <c r="W123" s="205">
        <v>0</v>
      </c>
      <c r="X123" s="55">
        <v>1558142.01</v>
      </c>
      <c r="Y123" s="18"/>
      <c r="Z123" s="43"/>
      <c r="AA123" s="18"/>
      <c r="AB123" s="18"/>
      <c r="AC123" s="18"/>
      <c r="AD123" s="41"/>
      <c r="AE123" s="41"/>
      <c r="AF123" s="41"/>
      <c r="AG123" s="45"/>
    </row>
    <row r="124" spans="1:33" ht="26.25" customHeight="1" x14ac:dyDescent="0.2">
      <c r="A124" s="15"/>
      <c r="B124" s="87"/>
      <c r="C124" s="77" t="s">
        <v>306</v>
      </c>
      <c r="D124" s="52" t="s">
        <v>309</v>
      </c>
      <c r="E124" s="76">
        <v>0</v>
      </c>
      <c r="F124" s="76">
        <v>0</v>
      </c>
      <c r="G124" s="76">
        <v>0</v>
      </c>
      <c r="H124" s="76">
        <v>0</v>
      </c>
      <c r="I124" s="76">
        <v>0</v>
      </c>
      <c r="J124" s="76">
        <v>0</v>
      </c>
      <c r="K124" s="76">
        <v>0</v>
      </c>
      <c r="L124" s="204">
        <v>0</v>
      </c>
      <c r="M124" s="204">
        <v>0</v>
      </c>
      <c r="N124" s="204">
        <v>0</v>
      </c>
      <c r="O124" s="204">
        <v>0</v>
      </c>
      <c r="P124" s="204">
        <v>0</v>
      </c>
      <c r="Q124" s="84">
        <v>0</v>
      </c>
      <c r="R124" s="205">
        <v>0</v>
      </c>
      <c r="S124" s="205">
        <v>0</v>
      </c>
      <c r="T124" s="205">
        <v>0</v>
      </c>
      <c r="U124" s="205">
        <v>0</v>
      </c>
      <c r="V124" s="205">
        <v>0</v>
      </c>
      <c r="W124" s="205">
        <v>0</v>
      </c>
      <c r="X124" s="55">
        <v>0</v>
      </c>
      <c r="Y124" s="18"/>
      <c r="Z124" s="43"/>
      <c r="AA124" s="18"/>
      <c r="AB124" s="18"/>
      <c r="AC124" s="18"/>
      <c r="AD124" s="41"/>
      <c r="AE124" s="41"/>
      <c r="AF124" s="41"/>
      <c r="AG124" s="45"/>
    </row>
    <row r="125" spans="1:33" ht="38.25" customHeight="1" x14ac:dyDescent="0.2">
      <c r="A125" s="15"/>
      <c r="B125" s="87"/>
      <c r="C125" s="77" t="s">
        <v>307</v>
      </c>
      <c r="D125" s="52" t="s">
        <v>310</v>
      </c>
      <c r="E125" s="76">
        <v>0</v>
      </c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v>0</v>
      </c>
      <c r="L125" s="204">
        <v>0</v>
      </c>
      <c r="M125" s="204">
        <v>0</v>
      </c>
      <c r="N125" s="204">
        <v>0</v>
      </c>
      <c r="O125" s="204">
        <v>0</v>
      </c>
      <c r="P125" s="204">
        <v>0</v>
      </c>
      <c r="Q125" s="84">
        <v>0</v>
      </c>
      <c r="R125" s="205">
        <v>0</v>
      </c>
      <c r="S125" s="205">
        <v>0</v>
      </c>
      <c r="T125" s="205">
        <v>0</v>
      </c>
      <c r="U125" s="205">
        <v>0</v>
      </c>
      <c r="V125" s="205">
        <v>0</v>
      </c>
      <c r="W125" s="205">
        <v>0</v>
      </c>
      <c r="X125" s="55">
        <v>0</v>
      </c>
      <c r="Y125" s="18"/>
      <c r="Z125" s="43"/>
      <c r="AA125" s="18"/>
      <c r="AB125" s="18"/>
      <c r="AC125" s="18"/>
      <c r="AD125" s="41"/>
      <c r="AE125" s="41"/>
      <c r="AF125" s="41"/>
      <c r="AG125" s="45"/>
    </row>
    <row r="126" spans="1:33" ht="26.25" customHeight="1" x14ac:dyDescent="0.2">
      <c r="A126" s="15"/>
      <c r="B126" s="87"/>
      <c r="C126" s="77" t="s">
        <v>308</v>
      </c>
      <c r="D126" s="52" t="s">
        <v>311</v>
      </c>
      <c r="E126" s="76">
        <v>0</v>
      </c>
      <c r="F126" s="76">
        <v>0</v>
      </c>
      <c r="G126" s="76">
        <v>0</v>
      </c>
      <c r="H126" s="76"/>
      <c r="I126" s="76">
        <v>0</v>
      </c>
      <c r="J126" s="76">
        <v>0</v>
      </c>
      <c r="K126" s="76">
        <v>0</v>
      </c>
      <c r="L126" s="204">
        <v>0</v>
      </c>
      <c r="M126" s="204">
        <v>0</v>
      </c>
      <c r="N126" s="204"/>
      <c r="O126" s="204"/>
      <c r="P126" s="204"/>
      <c r="Q126" s="84">
        <v>0</v>
      </c>
      <c r="R126" s="205">
        <v>0</v>
      </c>
      <c r="S126" s="205">
        <v>0</v>
      </c>
      <c r="T126" s="205">
        <v>0</v>
      </c>
      <c r="U126" s="205">
        <v>0</v>
      </c>
      <c r="V126" s="205">
        <v>0</v>
      </c>
      <c r="W126" s="205">
        <v>0</v>
      </c>
      <c r="X126" s="55">
        <v>0</v>
      </c>
      <c r="Y126" s="18"/>
      <c r="Z126" s="43"/>
      <c r="AA126" s="18"/>
      <c r="AB126" s="18"/>
      <c r="AC126" s="18"/>
      <c r="AD126" s="41"/>
      <c r="AE126" s="41"/>
      <c r="AF126" s="41"/>
      <c r="AG126" s="45"/>
    </row>
    <row r="127" spans="1:33" ht="35.25" customHeight="1" x14ac:dyDescent="0.2">
      <c r="A127" s="15"/>
      <c r="B127" s="87"/>
      <c r="C127" s="77" t="s">
        <v>332</v>
      </c>
      <c r="D127" s="52" t="s">
        <v>332</v>
      </c>
      <c r="E127" s="76">
        <v>0</v>
      </c>
      <c r="F127" s="76">
        <v>0</v>
      </c>
      <c r="G127" s="76">
        <v>0</v>
      </c>
      <c r="H127" s="76"/>
      <c r="I127" s="76">
        <v>0</v>
      </c>
      <c r="J127" s="76">
        <v>0</v>
      </c>
      <c r="K127" s="76">
        <v>0</v>
      </c>
      <c r="L127" s="204">
        <v>0</v>
      </c>
      <c r="M127" s="204">
        <v>0</v>
      </c>
      <c r="N127" s="204">
        <v>0</v>
      </c>
      <c r="O127" s="204">
        <v>0</v>
      </c>
      <c r="P127" s="204">
        <v>0</v>
      </c>
      <c r="Q127" s="84">
        <v>0</v>
      </c>
      <c r="R127" s="205">
        <v>0</v>
      </c>
      <c r="S127" s="205">
        <v>0</v>
      </c>
      <c r="T127" s="205">
        <v>0</v>
      </c>
      <c r="U127" s="205">
        <v>0</v>
      </c>
      <c r="V127" s="205">
        <v>0</v>
      </c>
      <c r="W127" s="205">
        <v>0</v>
      </c>
      <c r="X127" s="55">
        <v>0</v>
      </c>
      <c r="Y127" s="18"/>
      <c r="Z127" s="43"/>
      <c r="AA127" s="18"/>
      <c r="AB127" s="18"/>
      <c r="AC127" s="18"/>
      <c r="AD127" s="41"/>
      <c r="AE127" s="41"/>
      <c r="AF127" s="41"/>
      <c r="AG127" s="45"/>
    </row>
    <row r="128" spans="1:33" ht="42" x14ac:dyDescent="0.2">
      <c r="A128" s="15"/>
      <c r="B128" s="87"/>
      <c r="C128" s="77" t="s">
        <v>340</v>
      </c>
      <c r="D128" s="52" t="s">
        <v>340</v>
      </c>
      <c r="E128" s="76">
        <v>0</v>
      </c>
      <c r="F128" s="76">
        <v>0</v>
      </c>
      <c r="G128" s="76">
        <v>0</v>
      </c>
      <c r="H128" s="76"/>
      <c r="I128" s="76">
        <v>0</v>
      </c>
      <c r="J128" s="76">
        <v>0</v>
      </c>
      <c r="K128" s="76">
        <v>0</v>
      </c>
      <c r="L128" s="204">
        <v>0</v>
      </c>
      <c r="M128" s="204">
        <v>0</v>
      </c>
      <c r="N128" s="204">
        <v>0</v>
      </c>
      <c r="O128" s="204">
        <v>0</v>
      </c>
      <c r="P128" s="204">
        <v>0</v>
      </c>
      <c r="Q128" s="84">
        <v>0</v>
      </c>
      <c r="R128" s="205">
        <v>0</v>
      </c>
      <c r="S128" s="205">
        <v>0</v>
      </c>
      <c r="T128" s="205">
        <v>0</v>
      </c>
      <c r="U128" s="205">
        <v>0</v>
      </c>
      <c r="V128" s="205">
        <v>0</v>
      </c>
      <c r="W128" s="205">
        <v>0</v>
      </c>
      <c r="X128" s="55">
        <v>0</v>
      </c>
      <c r="Y128" s="18"/>
      <c r="Z128" s="43"/>
      <c r="AA128" s="18"/>
      <c r="AB128" s="18"/>
      <c r="AC128" s="18"/>
      <c r="AD128" s="41"/>
      <c r="AE128" s="41"/>
      <c r="AF128" s="41"/>
      <c r="AG128" s="45"/>
    </row>
    <row r="129" spans="1:33" ht="24.75" customHeight="1" x14ac:dyDescent="0.2">
      <c r="A129" s="15"/>
      <c r="B129" s="87"/>
      <c r="C129" s="77" t="s">
        <v>339</v>
      </c>
      <c r="D129" s="52" t="s">
        <v>339</v>
      </c>
      <c r="E129" s="76">
        <v>0</v>
      </c>
      <c r="F129" s="76">
        <v>0</v>
      </c>
      <c r="G129" s="76">
        <v>201000</v>
      </c>
      <c r="H129" s="76">
        <v>0</v>
      </c>
      <c r="I129" s="76">
        <v>0</v>
      </c>
      <c r="J129" s="76">
        <v>0</v>
      </c>
      <c r="K129" s="76">
        <v>0</v>
      </c>
      <c r="L129" s="204">
        <v>0</v>
      </c>
      <c r="M129" s="76">
        <v>0</v>
      </c>
      <c r="N129" s="76">
        <v>0</v>
      </c>
      <c r="O129" s="76">
        <v>0</v>
      </c>
      <c r="P129" s="76">
        <v>0</v>
      </c>
      <c r="Q129" s="84">
        <v>201000</v>
      </c>
      <c r="R129" s="205">
        <v>0</v>
      </c>
      <c r="S129" s="205">
        <v>201000</v>
      </c>
      <c r="T129" s="205">
        <v>0</v>
      </c>
      <c r="U129" s="205">
        <v>0</v>
      </c>
      <c r="V129" s="205">
        <v>0</v>
      </c>
      <c r="W129" s="205">
        <v>0</v>
      </c>
      <c r="X129" s="55">
        <v>201000</v>
      </c>
      <c r="Y129" s="18"/>
      <c r="Z129" s="43"/>
      <c r="AA129" s="18"/>
      <c r="AB129" s="18"/>
      <c r="AC129" s="18"/>
      <c r="AD129" s="41"/>
      <c r="AE129" s="41"/>
      <c r="AF129" s="41"/>
      <c r="AG129" s="45"/>
    </row>
    <row r="130" spans="1:33" ht="24.75" customHeight="1" x14ac:dyDescent="0.2">
      <c r="A130" s="15"/>
      <c r="B130" s="87"/>
      <c r="C130" s="77" t="s">
        <v>337</v>
      </c>
      <c r="D130" s="52" t="s">
        <v>337</v>
      </c>
      <c r="E130" s="76">
        <v>0</v>
      </c>
      <c r="F130" s="76">
        <v>0</v>
      </c>
      <c r="G130" s="76">
        <v>0</v>
      </c>
      <c r="H130" s="76"/>
      <c r="I130" s="76"/>
      <c r="J130" s="76"/>
      <c r="K130" s="76">
        <v>0</v>
      </c>
      <c r="L130" s="204">
        <v>0</v>
      </c>
      <c r="M130" s="204">
        <v>0</v>
      </c>
      <c r="N130" s="204">
        <v>0</v>
      </c>
      <c r="O130" s="204">
        <v>0</v>
      </c>
      <c r="P130" s="204">
        <v>0</v>
      </c>
      <c r="Q130" s="84">
        <v>0</v>
      </c>
      <c r="R130" s="205">
        <v>0</v>
      </c>
      <c r="S130" s="205">
        <v>0</v>
      </c>
      <c r="T130" s="205">
        <v>0</v>
      </c>
      <c r="U130" s="205">
        <v>0</v>
      </c>
      <c r="V130" s="205">
        <v>0</v>
      </c>
      <c r="W130" s="205">
        <v>0</v>
      </c>
      <c r="X130" s="55">
        <v>0</v>
      </c>
      <c r="Y130" s="18"/>
      <c r="Z130" s="43"/>
      <c r="AA130" s="18"/>
      <c r="AB130" s="18"/>
      <c r="AC130" s="18"/>
      <c r="AD130" s="41"/>
      <c r="AE130" s="41"/>
      <c r="AF130" s="41"/>
      <c r="AG130" s="45"/>
    </row>
    <row r="131" spans="1:33" ht="24.75" customHeight="1" x14ac:dyDescent="0.2">
      <c r="A131" s="15"/>
      <c r="B131" s="87"/>
      <c r="C131" s="77" t="s">
        <v>336</v>
      </c>
      <c r="D131" s="52" t="s">
        <v>336</v>
      </c>
      <c r="E131" s="76">
        <v>0</v>
      </c>
      <c r="F131" s="76">
        <v>0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204">
        <v>0</v>
      </c>
      <c r="M131" s="76">
        <v>0</v>
      </c>
      <c r="N131" s="204">
        <v>0</v>
      </c>
      <c r="O131" s="204">
        <v>0</v>
      </c>
      <c r="P131" s="204">
        <v>0</v>
      </c>
      <c r="Q131" s="84">
        <v>0</v>
      </c>
      <c r="R131" s="205">
        <v>0</v>
      </c>
      <c r="S131" s="205">
        <v>0</v>
      </c>
      <c r="T131" s="205">
        <v>0</v>
      </c>
      <c r="U131" s="205">
        <v>0</v>
      </c>
      <c r="V131" s="205">
        <v>0</v>
      </c>
      <c r="W131" s="205">
        <v>0</v>
      </c>
      <c r="X131" s="55">
        <v>0</v>
      </c>
      <c r="Y131" s="18"/>
      <c r="Z131" s="43"/>
      <c r="AA131" s="18"/>
      <c r="AB131" s="18"/>
      <c r="AC131" s="18"/>
      <c r="AD131" s="41"/>
      <c r="AE131" s="41"/>
      <c r="AF131" s="41"/>
      <c r="AG131" s="45"/>
    </row>
    <row r="132" spans="1:33" ht="24.75" customHeight="1" x14ac:dyDescent="0.2">
      <c r="A132" s="15"/>
      <c r="B132" s="87"/>
      <c r="C132" s="77" t="s">
        <v>201</v>
      </c>
      <c r="D132" s="52" t="s">
        <v>201</v>
      </c>
      <c r="E132" s="76">
        <v>0</v>
      </c>
      <c r="F132" s="76">
        <v>0</v>
      </c>
      <c r="G132" s="76">
        <v>0</v>
      </c>
      <c r="H132" s="76">
        <v>0</v>
      </c>
      <c r="I132" s="76">
        <v>0</v>
      </c>
      <c r="J132" s="76">
        <v>0</v>
      </c>
      <c r="K132" s="76">
        <v>0</v>
      </c>
      <c r="L132" s="204">
        <v>0</v>
      </c>
      <c r="M132" s="76">
        <v>0</v>
      </c>
      <c r="N132" s="76">
        <v>0</v>
      </c>
      <c r="O132" s="204">
        <v>0</v>
      </c>
      <c r="P132" s="204">
        <v>0</v>
      </c>
      <c r="Q132" s="84">
        <v>0</v>
      </c>
      <c r="R132" s="205">
        <v>0</v>
      </c>
      <c r="S132" s="205">
        <v>0</v>
      </c>
      <c r="T132" s="205">
        <v>0</v>
      </c>
      <c r="U132" s="205">
        <v>0</v>
      </c>
      <c r="V132" s="205">
        <v>0</v>
      </c>
      <c r="W132" s="205">
        <v>0</v>
      </c>
      <c r="X132" s="55">
        <v>0</v>
      </c>
      <c r="Y132" s="18"/>
      <c r="Z132" s="43"/>
      <c r="AA132" s="18"/>
      <c r="AB132" s="18"/>
      <c r="AC132" s="18"/>
      <c r="AD132" s="41"/>
      <c r="AE132" s="41"/>
      <c r="AF132" s="41"/>
      <c r="AG132" s="45"/>
    </row>
    <row r="133" spans="1:33" ht="24.75" customHeight="1" x14ac:dyDescent="0.2">
      <c r="A133" s="15"/>
      <c r="B133" s="87"/>
      <c r="C133" s="77" t="s">
        <v>358</v>
      </c>
      <c r="D133" s="52" t="s">
        <v>360</v>
      </c>
      <c r="E133" s="76">
        <v>0</v>
      </c>
      <c r="F133" s="76">
        <v>0</v>
      </c>
      <c r="G133" s="76">
        <v>0</v>
      </c>
      <c r="H133" s="76">
        <v>0</v>
      </c>
      <c r="I133" s="76">
        <v>0</v>
      </c>
      <c r="J133" s="76">
        <v>0</v>
      </c>
      <c r="K133" s="76">
        <v>0</v>
      </c>
      <c r="L133" s="204">
        <v>0</v>
      </c>
      <c r="M133" s="76">
        <v>0</v>
      </c>
      <c r="N133" s="76">
        <v>0</v>
      </c>
      <c r="O133" s="204">
        <v>0</v>
      </c>
      <c r="P133" s="204">
        <v>0</v>
      </c>
      <c r="Q133" s="84">
        <v>0</v>
      </c>
      <c r="R133" s="205">
        <v>0</v>
      </c>
      <c r="S133" s="205">
        <v>0</v>
      </c>
      <c r="T133" s="205">
        <v>0</v>
      </c>
      <c r="U133" s="205">
        <v>0</v>
      </c>
      <c r="V133" s="205">
        <v>0</v>
      </c>
      <c r="W133" s="205">
        <v>0</v>
      </c>
      <c r="X133" s="55">
        <v>0</v>
      </c>
      <c r="Y133" s="18"/>
      <c r="Z133" s="43"/>
      <c r="AA133" s="18"/>
      <c r="AB133" s="18"/>
      <c r="AC133" s="18"/>
      <c r="AD133" s="41"/>
      <c r="AE133" s="41"/>
      <c r="AF133" s="41"/>
      <c r="AG133" s="45"/>
    </row>
    <row r="134" spans="1:33" ht="24.75" customHeight="1" x14ac:dyDescent="0.2">
      <c r="A134" s="15"/>
      <c r="B134" s="87"/>
      <c r="C134" s="77" t="s">
        <v>357</v>
      </c>
      <c r="D134" s="52" t="s">
        <v>361</v>
      </c>
      <c r="E134" s="76">
        <v>0</v>
      </c>
      <c r="F134" s="76">
        <v>0</v>
      </c>
      <c r="G134" s="76">
        <v>2000000</v>
      </c>
      <c r="H134" s="76">
        <v>0</v>
      </c>
      <c r="I134" s="76">
        <v>0</v>
      </c>
      <c r="J134" s="76">
        <v>0</v>
      </c>
      <c r="K134" s="76">
        <v>5032896.8899999997</v>
      </c>
      <c r="L134" s="204">
        <v>0</v>
      </c>
      <c r="M134" s="76">
        <v>0</v>
      </c>
      <c r="N134" s="76">
        <v>0</v>
      </c>
      <c r="O134" s="204">
        <v>0</v>
      </c>
      <c r="P134" s="204">
        <v>0</v>
      </c>
      <c r="Q134" s="84">
        <v>7032896.8899999997</v>
      </c>
      <c r="R134" s="205">
        <v>0</v>
      </c>
      <c r="S134" s="205">
        <v>2000000</v>
      </c>
      <c r="T134" s="205">
        <v>0</v>
      </c>
      <c r="U134" s="205">
        <v>5032896.8899999997</v>
      </c>
      <c r="V134" s="205">
        <v>0</v>
      </c>
      <c r="W134" s="205">
        <v>0</v>
      </c>
      <c r="X134" s="55">
        <v>7032896.8899999997</v>
      </c>
      <c r="Y134" s="18"/>
      <c r="Z134" s="43"/>
      <c r="AA134" s="18"/>
      <c r="AB134" s="18"/>
      <c r="AC134" s="18"/>
      <c r="AD134" s="41"/>
      <c r="AE134" s="41"/>
      <c r="AF134" s="41"/>
      <c r="AG134" s="45"/>
    </row>
    <row r="135" spans="1:33" ht="24.75" customHeight="1" x14ac:dyDescent="0.2">
      <c r="A135" s="15"/>
      <c r="B135" s="87"/>
      <c r="C135" s="77" t="s">
        <v>356</v>
      </c>
      <c r="D135" s="52" t="s">
        <v>362</v>
      </c>
      <c r="E135" s="76">
        <v>0</v>
      </c>
      <c r="F135" s="76">
        <v>0</v>
      </c>
      <c r="G135" s="76">
        <v>0</v>
      </c>
      <c r="H135" s="76">
        <v>0</v>
      </c>
      <c r="I135" s="76">
        <v>0</v>
      </c>
      <c r="J135" s="76">
        <v>0</v>
      </c>
      <c r="K135" s="76">
        <v>0</v>
      </c>
      <c r="L135" s="204">
        <v>0</v>
      </c>
      <c r="M135" s="76">
        <v>0</v>
      </c>
      <c r="N135" s="76">
        <v>0</v>
      </c>
      <c r="O135" s="204">
        <v>0</v>
      </c>
      <c r="P135" s="204">
        <v>0</v>
      </c>
      <c r="Q135" s="84">
        <v>0</v>
      </c>
      <c r="R135" s="205">
        <v>0</v>
      </c>
      <c r="S135" s="205">
        <v>0</v>
      </c>
      <c r="T135" s="205">
        <v>0</v>
      </c>
      <c r="U135" s="205">
        <v>0</v>
      </c>
      <c r="V135" s="205">
        <v>0</v>
      </c>
      <c r="W135" s="205">
        <v>0</v>
      </c>
      <c r="X135" s="55">
        <v>0</v>
      </c>
      <c r="Y135" s="18"/>
      <c r="Z135" s="43"/>
      <c r="AA135" s="18"/>
      <c r="AB135" s="18"/>
      <c r="AC135" s="18"/>
      <c r="AD135" s="41"/>
      <c r="AE135" s="41"/>
      <c r="AF135" s="41"/>
      <c r="AG135" s="45"/>
    </row>
    <row r="136" spans="1:33" ht="24.75" customHeight="1" x14ac:dyDescent="0.2">
      <c r="A136" s="15"/>
      <c r="B136" s="87"/>
      <c r="C136" s="77" t="s">
        <v>269</v>
      </c>
      <c r="D136" s="52" t="s">
        <v>363</v>
      </c>
      <c r="E136" s="76">
        <v>0</v>
      </c>
      <c r="F136" s="76">
        <v>0</v>
      </c>
      <c r="G136" s="76">
        <v>0</v>
      </c>
      <c r="H136" s="76">
        <v>0</v>
      </c>
      <c r="I136" s="76">
        <v>-21578.52</v>
      </c>
      <c r="J136" s="76">
        <v>0</v>
      </c>
      <c r="K136" s="76">
        <v>0</v>
      </c>
      <c r="L136" s="204">
        <v>0</v>
      </c>
      <c r="M136" s="76">
        <v>0</v>
      </c>
      <c r="N136" s="76">
        <v>0</v>
      </c>
      <c r="O136" s="204">
        <v>0</v>
      </c>
      <c r="P136" s="204">
        <v>0</v>
      </c>
      <c r="Q136" s="84">
        <v>-21578.52</v>
      </c>
      <c r="R136" s="205">
        <v>0</v>
      </c>
      <c r="S136" s="205">
        <v>0</v>
      </c>
      <c r="T136" s="205">
        <v>-21578.52</v>
      </c>
      <c r="U136" s="205">
        <v>0</v>
      </c>
      <c r="V136" s="205">
        <v>0</v>
      </c>
      <c r="W136" s="205">
        <v>0</v>
      </c>
      <c r="X136" s="55">
        <v>-21578.52</v>
      </c>
      <c r="Y136" s="18"/>
      <c r="Z136" s="43"/>
      <c r="AA136" s="18"/>
      <c r="AB136" s="18"/>
      <c r="AC136" s="18"/>
      <c r="AD136" s="41"/>
      <c r="AE136" s="41"/>
      <c r="AF136" s="41"/>
      <c r="AG136" s="45"/>
    </row>
    <row r="137" spans="1:33" ht="24.75" customHeight="1" x14ac:dyDescent="0.2">
      <c r="A137" s="15"/>
      <c r="B137" s="87"/>
      <c r="C137" s="77" t="s">
        <v>359</v>
      </c>
      <c r="D137" s="52" t="s">
        <v>364</v>
      </c>
      <c r="E137" s="259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204">
        <v>0</v>
      </c>
      <c r="M137" s="76">
        <v>0</v>
      </c>
      <c r="N137" s="76">
        <v>0</v>
      </c>
      <c r="O137" s="204">
        <v>0</v>
      </c>
      <c r="P137" s="204">
        <v>0</v>
      </c>
      <c r="Q137" s="84">
        <v>0</v>
      </c>
      <c r="R137" s="205">
        <v>0</v>
      </c>
      <c r="S137" s="205">
        <v>0</v>
      </c>
      <c r="T137" s="205">
        <v>0</v>
      </c>
      <c r="U137" s="205">
        <v>0</v>
      </c>
      <c r="V137" s="205">
        <v>0</v>
      </c>
      <c r="W137" s="205">
        <v>0</v>
      </c>
      <c r="X137" s="55">
        <v>0</v>
      </c>
      <c r="Y137" s="18"/>
      <c r="Z137" s="43"/>
      <c r="AA137" s="18"/>
      <c r="AB137" s="18"/>
      <c r="AC137" s="18"/>
      <c r="AD137" s="41"/>
      <c r="AE137" s="41"/>
      <c r="AF137" s="41"/>
      <c r="AG137" s="45"/>
    </row>
    <row r="138" spans="1:33" ht="24.75" customHeight="1" x14ac:dyDescent="0.2">
      <c r="A138" s="15"/>
      <c r="B138" s="87"/>
      <c r="C138" s="77" t="s">
        <v>273</v>
      </c>
      <c r="D138" s="52" t="s">
        <v>365</v>
      </c>
      <c r="E138" s="259">
        <v>0</v>
      </c>
      <c r="F138" s="76">
        <v>0</v>
      </c>
      <c r="G138" s="76">
        <v>0</v>
      </c>
      <c r="H138" s="76">
        <v>0</v>
      </c>
      <c r="I138" s="76">
        <v>0</v>
      </c>
      <c r="J138" s="76">
        <v>0</v>
      </c>
      <c r="K138" s="76">
        <v>0</v>
      </c>
      <c r="L138" s="204">
        <v>0</v>
      </c>
      <c r="M138" s="76">
        <v>0</v>
      </c>
      <c r="N138" s="76">
        <v>0</v>
      </c>
      <c r="O138" s="204">
        <v>0</v>
      </c>
      <c r="P138" s="204"/>
      <c r="Q138" s="84">
        <v>0</v>
      </c>
      <c r="R138" s="205">
        <v>0</v>
      </c>
      <c r="S138" s="205">
        <v>0</v>
      </c>
      <c r="T138" s="205">
        <v>0</v>
      </c>
      <c r="U138" s="205">
        <v>0</v>
      </c>
      <c r="V138" s="205">
        <v>0</v>
      </c>
      <c r="W138" s="205">
        <v>0</v>
      </c>
      <c r="X138" s="55">
        <v>0</v>
      </c>
      <c r="Y138" s="18"/>
      <c r="Z138" s="43"/>
      <c r="AA138" s="18"/>
      <c r="AB138" s="18"/>
      <c r="AC138" s="18"/>
      <c r="AD138" s="41"/>
      <c r="AE138" s="41"/>
      <c r="AF138" s="41"/>
      <c r="AG138" s="45"/>
    </row>
    <row r="139" spans="1:33" ht="38.25" customHeight="1" x14ac:dyDescent="0.2">
      <c r="A139" s="15"/>
      <c r="B139" s="87"/>
      <c r="C139" s="77" t="s">
        <v>317</v>
      </c>
      <c r="D139" s="52" t="s">
        <v>381</v>
      </c>
      <c r="E139" s="259">
        <v>0</v>
      </c>
      <c r="F139" s="76">
        <v>0</v>
      </c>
      <c r="G139" s="76">
        <v>0</v>
      </c>
      <c r="H139" s="76">
        <v>0</v>
      </c>
      <c r="I139" s="76">
        <v>0</v>
      </c>
      <c r="J139" s="76">
        <v>0</v>
      </c>
      <c r="K139" s="76"/>
      <c r="L139" s="204">
        <v>0</v>
      </c>
      <c r="M139" s="76">
        <v>0</v>
      </c>
      <c r="N139" s="76">
        <v>0</v>
      </c>
      <c r="O139" s="76">
        <v>0</v>
      </c>
      <c r="P139" s="76"/>
      <c r="Q139" s="84">
        <v>0</v>
      </c>
      <c r="R139" s="205">
        <v>0</v>
      </c>
      <c r="S139" s="205">
        <v>0</v>
      </c>
      <c r="T139" s="205">
        <v>0</v>
      </c>
      <c r="U139" s="205">
        <v>0</v>
      </c>
      <c r="V139" s="205">
        <v>0</v>
      </c>
      <c r="W139" s="205">
        <v>0</v>
      </c>
      <c r="X139" s="55">
        <v>0</v>
      </c>
      <c r="Y139" s="18"/>
      <c r="Z139" s="43"/>
      <c r="AA139" s="18"/>
      <c r="AB139" s="18"/>
      <c r="AC139" s="18"/>
      <c r="AD139" s="41"/>
      <c r="AE139" s="41"/>
      <c r="AF139" s="41"/>
      <c r="AG139" s="45"/>
    </row>
    <row r="140" spans="1:33" ht="38.25" customHeight="1" x14ac:dyDescent="0.2">
      <c r="A140" s="15"/>
      <c r="B140" s="87"/>
      <c r="C140" s="77" t="s">
        <v>265</v>
      </c>
      <c r="D140" s="52" t="s">
        <v>382</v>
      </c>
      <c r="E140" s="259">
        <v>0</v>
      </c>
      <c r="F140" s="76">
        <v>0</v>
      </c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84">
        <v>0</v>
      </c>
      <c r="R140" s="205">
        <v>0</v>
      </c>
      <c r="S140" s="205">
        <v>0</v>
      </c>
      <c r="T140" s="205">
        <v>0</v>
      </c>
      <c r="U140" s="205">
        <v>0</v>
      </c>
      <c r="V140" s="205">
        <v>0</v>
      </c>
      <c r="W140" s="205">
        <v>0</v>
      </c>
      <c r="X140" s="55">
        <v>0</v>
      </c>
      <c r="Y140" s="18"/>
      <c r="Z140" s="43"/>
      <c r="AA140" s="18"/>
      <c r="AB140" s="18"/>
      <c r="AC140" s="18"/>
      <c r="AD140" s="41"/>
      <c r="AE140" s="41"/>
      <c r="AF140" s="41"/>
      <c r="AG140" s="45"/>
    </row>
    <row r="141" spans="1:33" ht="38.25" customHeight="1" x14ac:dyDescent="0.2">
      <c r="A141" s="15"/>
      <c r="B141" s="87"/>
      <c r="C141" s="77" t="s">
        <v>380</v>
      </c>
      <c r="D141" s="52" t="s">
        <v>383</v>
      </c>
      <c r="E141" s="259">
        <v>0</v>
      </c>
      <c r="F141" s="76">
        <v>0</v>
      </c>
      <c r="G141" s="76">
        <v>231348.14</v>
      </c>
      <c r="H141" s="76">
        <v>0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84">
        <v>231348.14</v>
      </c>
      <c r="R141" s="205">
        <v>0</v>
      </c>
      <c r="S141" s="205">
        <v>231348.14</v>
      </c>
      <c r="T141" s="205">
        <v>0</v>
      </c>
      <c r="U141" s="205">
        <v>0</v>
      </c>
      <c r="V141" s="205">
        <v>0</v>
      </c>
      <c r="W141" s="205">
        <v>0</v>
      </c>
      <c r="X141" s="55">
        <v>231348.14</v>
      </c>
      <c r="Y141" s="18"/>
      <c r="Z141" s="43"/>
      <c r="AA141" s="18"/>
      <c r="AB141" s="18"/>
      <c r="AC141" s="18"/>
      <c r="AD141" s="41"/>
      <c r="AE141" s="41"/>
      <c r="AF141" s="41"/>
      <c r="AG141" s="45"/>
    </row>
    <row r="142" spans="1:33" ht="38.25" customHeight="1" x14ac:dyDescent="0.2">
      <c r="A142" s="15"/>
      <c r="B142" s="87"/>
      <c r="C142" s="77" t="s">
        <v>406</v>
      </c>
      <c r="D142" s="52" t="s">
        <v>407</v>
      </c>
      <c r="E142" s="259">
        <v>0</v>
      </c>
      <c r="F142" s="76">
        <v>0</v>
      </c>
      <c r="G142" s="76">
        <v>0</v>
      </c>
      <c r="H142" s="76">
        <v>12672</v>
      </c>
      <c r="I142" s="76">
        <v>49127.77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84">
        <v>61799.77</v>
      </c>
      <c r="R142" s="205">
        <v>0</v>
      </c>
      <c r="S142" s="205">
        <v>12672</v>
      </c>
      <c r="T142" s="205">
        <v>49127.77</v>
      </c>
      <c r="U142" s="205">
        <v>0</v>
      </c>
      <c r="V142" s="205">
        <v>0</v>
      </c>
      <c r="W142" s="205">
        <v>0</v>
      </c>
      <c r="X142" s="55">
        <v>61799.77</v>
      </c>
      <c r="Y142" s="18"/>
      <c r="Z142" s="43"/>
      <c r="AA142" s="18"/>
      <c r="AB142" s="18"/>
      <c r="AC142" s="18"/>
      <c r="AD142" s="41"/>
      <c r="AE142" s="41"/>
      <c r="AF142" s="41"/>
      <c r="AG142" s="45"/>
    </row>
    <row r="143" spans="1:33" ht="39.75" customHeight="1" x14ac:dyDescent="0.2">
      <c r="A143" s="15"/>
      <c r="B143" s="87"/>
      <c r="C143" s="77" t="s">
        <v>424</v>
      </c>
      <c r="D143" s="52" t="s">
        <v>425</v>
      </c>
      <c r="E143" s="259">
        <v>0</v>
      </c>
      <c r="F143" s="76">
        <v>0</v>
      </c>
      <c r="G143" s="76">
        <v>0</v>
      </c>
      <c r="H143" s="76">
        <v>13224.67</v>
      </c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84">
        <v>13224.67</v>
      </c>
      <c r="R143" s="205">
        <v>0</v>
      </c>
      <c r="S143" s="205">
        <v>13224.67</v>
      </c>
      <c r="T143" s="205">
        <v>0</v>
      </c>
      <c r="U143" s="205">
        <v>0</v>
      </c>
      <c r="V143" s="205">
        <v>0</v>
      </c>
      <c r="W143" s="205">
        <v>0</v>
      </c>
      <c r="X143" s="55">
        <v>13224.67</v>
      </c>
      <c r="Y143" s="18"/>
      <c r="Z143" s="43"/>
      <c r="AA143" s="18"/>
      <c r="AB143" s="18"/>
      <c r="AC143" s="18"/>
      <c r="AD143" s="41"/>
      <c r="AE143" s="41"/>
      <c r="AF143" s="41"/>
      <c r="AG143" s="45"/>
    </row>
    <row r="144" spans="1:33" ht="39.75" customHeight="1" x14ac:dyDescent="0.2">
      <c r="A144" s="15"/>
      <c r="B144" s="87"/>
      <c r="C144" s="77" t="s">
        <v>187</v>
      </c>
      <c r="D144" s="52" t="s">
        <v>166</v>
      </c>
      <c r="E144" s="259">
        <v>0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6">
        <v>0</v>
      </c>
      <c r="M144" s="76">
        <v>0</v>
      </c>
      <c r="N144" s="76">
        <v>0</v>
      </c>
      <c r="O144" s="76">
        <v>0</v>
      </c>
      <c r="P144" s="76">
        <v>0</v>
      </c>
      <c r="Q144" s="84">
        <v>0</v>
      </c>
      <c r="R144" s="205">
        <v>0</v>
      </c>
      <c r="S144" s="205">
        <v>0</v>
      </c>
      <c r="T144" s="205">
        <v>0</v>
      </c>
      <c r="U144" s="205">
        <v>0</v>
      </c>
      <c r="V144" s="205">
        <v>0</v>
      </c>
      <c r="W144" s="205">
        <v>0</v>
      </c>
      <c r="X144" s="55">
        <v>0</v>
      </c>
      <c r="Y144" s="18"/>
      <c r="Z144" s="43"/>
      <c r="AA144" s="18"/>
      <c r="AB144" s="18"/>
      <c r="AC144" s="18"/>
      <c r="AD144" s="41"/>
      <c r="AE144" s="41"/>
      <c r="AF144" s="41"/>
      <c r="AG144" s="45"/>
    </row>
    <row r="145" spans="1:33" ht="39.75" customHeight="1" x14ac:dyDescent="0.2">
      <c r="A145" s="15"/>
      <c r="B145" s="87"/>
      <c r="C145" s="77" t="s">
        <v>432</v>
      </c>
      <c r="D145" s="52" t="s">
        <v>433</v>
      </c>
      <c r="E145" s="259">
        <v>0</v>
      </c>
      <c r="F145" s="76">
        <v>0</v>
      </c>
      <c r="G145" s="76">
        <v>0</v>
      </c>
      <c r="H145" s="76">
        <v>0</v>
      </c>
      <c r="I145" s="76">
        <v>0</v>
      </c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0</v>
      </c>
      <c r="Q145" s="84">
        <v>0</v>
      </c>
      <c r="R145" s="205">
        <v>0</v>
      </c>
      <c r="S145" s="205">
        <v>0</v>
      </c>
      <c r="T145" s="205">
        <v>0</v>
      </c>
      <c r="U145" s="205">
        <v>0</v>
      </c>
      <c r="V145" s="205">
        <v>0</v>
      </c>
      <c r="W145" s="205">
        <v>0</v>
      </c>
      <c r="X145" s="55">
        <v>0</v>
      </c>
      <c r="Y145" s="18"/>
      <c r="Z145" s="43"/>
      <c r="AA145" s="18"/>
      <c r="AB145" s="18"/>
      <c r="AC145" s="18"/>
      <c r="AD145" s="41"/>
      <c r="AE145" s="41"/>
      <c r="AF145" s="41"/>
      <c r="AG145" s="45"/>
    </row>
    <row r="146" spans="1:33" ht="39.75" customHeight="1" x14ac:dyDescent="0.2">
      <c r="A146" s="15"/>
      <c r="B146" s="87"/>
      <c r="C146" s="77" t="s">
        <v>437</v>
      </c>
      <c r="D146" s="52" t="s">
        <v>438</v>
      </c>
      <c r="E146" s="259">
        <v>0</v>
      </c>
      <c r="F146" s="76">
        <v>48280.66</v>
      </c>
      <c r="G146" s="76">
        <v>0</v>
      </c>
      <c r="H146" s="76">
        <v>16633.63</v>
      </c>
      <c r="I146" s="76">
        <v>0</v>
      </c>
      <c r="J146" s="76">
        <v>0</v>
      </c>
      <c r="K146" s="76">
        <v>3867.32</v>
      </c>
      <c r="L146" s="76">
        <v>99354.84</v>
      </c>
      <c r="M146" s="76">
        <v>0</v>
      </c>
      <c r="N146" s="76">
        <v>0</v>
      </c>
      <c r="O146" s="76">
        <v>0</v>
      </c>
      <c r="P146" s="76">
        <v>0</v>
      </c>
      <c r="Q146" s="84">
        <v>168136.45</v>
      </c>
      <c r="R146" s="205">
        <v>48280.66</v>
      </c>
      <c r="S146" s="205">
        <v>16633.63</v>
      </c>
      <c r="T146" s="205">
        <v>0</v>
      </c>
      <c r="U146" s="205">
        <v>103222.16</v>
      </c>
      <c r="V146" s="205">
        <v>0</v>
      </c>
      <c r="W146" s="205">
        <v>0</v>
      </c>
      <c r="X146" s="55">
        <v>168136.45</v>
      </c>
      <c r="Y146" s="18"/>
      <c r="Z146" s="43"/>
      <c r="AA146" s="18"/>
      <c r="AB146" s="18"/>
      <c r="AC146" s="18"/>
      <c r="AD146" s="41"/>
      <c r="AE146" s="41"/>
      <c r="AF146" s="41"/>
      <c r="AG146" s="45"/>
    </row>
    <row r="147" spans="1:33" ht="39.75" customHeight="1" x14ac:dyDescent="0.2">
      <c r="A147" s="15"/>
      <c r="B147" s="87"/>
      <c r="C147" s="77" t="s">
        <v>467</v>
      </c>
      <c r="D147" s="52" t="s">
        <v>468</v>
      </c>
      <c r="E147" s="259">
        <v>0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8436.84</v>
      </c>
      <c r="M147" s="76">
        <v>0</v>
      </c>
      <c r="N147" s="76">
        <v>0</v>
      </c>
      <c r="O147" s="76">
        <v>0</v>
      </c>
      <c r="P147" s="76">
        <v>0</v>
      </c>
      <c r="Q147" s="84">
        <v>8436.84</v>
      </c>
      <c r="R147" s="205">
        <v>0</v>
      </c>
      <c r="S147" s="205">
        <v>0</v>
      </c>
      <c r="T147" s="205">
        <v>0</v>
      </c>
      <c r="U147" s="205">
        <v>8436.84</v>
      </c>
      <c r="V147" s="205">
        <v>0</v>
      </c>
      <c r="W147" s="205">
        <v>0</v>
      </c>
      <c r="X147" s="55">
        <v>8436.84</v>
      </c>
      <c r="Y147" s="18"/>
      <c r="Z147" s="43"/>
      <c r="AA147" s="18"/>
      <c r="AB147" s="18"/>
      <c r="AC147" s="18"/>
      <c r="AD147" s="41"/>
      <c r="AE147" s="41"/>
      <c r="AF147" s="41"/>
      <c r="AG147" s="45"/>
    </row>
    <row r="148" spans="1:33" ht="39.75" customHeight="1" x14ac:dyDescent="0.2">
      <c r="A148" s="15"/>
      <c r="B148" s="87"/>
      <c r="C148" s="77" t="s">
        <v>271</v>
      </c>
      <c r="D148" s="52" t="s">
        <v>470</v>
      </c>
      <c r="E148" s="259">
        <v>0</v>
      </c>
      <c r="F148" s="76">
        <v>0</v>
      </c>
      <c r="G148" s="76">
        <v>0</v>
      </c>
      <c r="H148" s="76">
        <v>0</v>
      </c>
      <c r="I148" s="76">
        <v>0</v>
      </c>
      <c r="J148" s="76">
        <v>1499.54</v>
      </c>
      <c r="K148" s="76">
        <v>0</v>
      </c>
      <c r="L148" s="76">
        <v>637819.1</v>
      </c>
      <c r="M148" s="76">
        <v>0</v>
      </c>
      <c r="N148" s="76">
        <v>0</v>
      </c>
      <c r="O148" s="76">
        <v>0</v>
      </c>
      <c r="P148" s="76">
        <v>0</v>
      </c>
      <c r="Q148" s="84">
        <v>639318.64</v>
      </c>
      <c r="R148" s="205">
        <v>0</v>
      </c>
      <c r="S148" s="205">
        <v>0</v>
      </c>
      <c r="T148" s="205">
        <v>1499.54</v>
      </c>
      <c r="U148" s="205">
        <v>637819.1</v>
      </c>
      <c r="V148" s="205">
        <v>0</v>
      </c>
      <c r="W148" s="205">
        <v>0</v>
      </c>
      <c r="X148" s="55">
        <v>639318.64</v>
      </c>
      <c r="Y148" s="18"/>
      <c r="Z148" s="43"/>
      <c r="AA148" s="18"/>
      <c r="AB148" s="18"/>
      <c r="AC148" s="18"/>
      <c r="AD148" s="41"/>
      <c r="AE148" s="41"/>
      <c r="AF148" s="41"/>
      <c r="AG148" s="45"/>
    </row>
    <row r="149" spans="1:33" ht="39.75" customHeight="1" x14ac:dyDescent="0.2">
      <c r="A149" s="15"/>
      <c r="B149" s="87"/>
      <c r="C149" s="77" t="s">
        <v>466</v>
      </c>
      <c r="D149" s="52" t="s">
        <v>469</v>
      </c>
      <c r="E149" s="259">
        <v>0</v>
      </c>
      <c r="F149" s="76">
        <v>0</v>
      </c>
      <c r="G149" s="76">
        <v>0</v>
      </c>
      <c r="H149" s="76">
        <v>0</v>
      </c>
      <c r="I149" s="76">
        <v>100000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84">
        <v>100000</v>
      </c>
      <c r="R149" s="205">
        <v>0</v>
      </c>
      <c r="S149" s="205">
        <v>0</v>
      </c>
      <c r="T149" s="205">
        <v>100000</v>
      </c>
      <c r="U149" s="205">
        <v>0</v>
      </c>
      <c r="V149" s="205">
        <v>0</v>
      </c>
      <c r="W149" s="205">
        <v>0</v>
      </c>
      <c r="X149" s="55">
        <v>100000</v>
      </c>
      <c r="Y149" s="18"/>
      <c r="Z149" s="43"/>
      <c r="AA149" s="18"/>
      <c r="AB149" s="18"/>
      <c r="AC149" s="18"/>
      <c r="AD149" s="41"/>
      <c r="AE149" s="41"/>
      <c r="AF149" s="41"/>
      <c r="AG149" s="45"/>
    </row>
    <row r="150" spans="1:33" ht="39.75" customHeight="1" x14ac:dyDescent="0.2">
      <c r="A150" s="15"/>
      <c r="B150" s="87"/>
      <c r="C150" s="77" t="s">
        <v>471</v>
      </c>
      <c r="D150" s="52" t="s">
        <v>473</v>
      </c>
      <c r="E150" s="76"/>
      <c r="F150" s="76"/>
      <c r="G150" s="76"/>
      <c r="H150" s="76"/>
      <c r="I150" s="76">
        <v>0</v>
      </c>
      <c r="J150" s="76">
        <v>0</v>
      </c>
      <c r="K150" s="76">
        <v>0</v>
      </c>
      <c r="L150" s="76">
        <v>-72943.039999999994</v>
      </c>
      <c r="M150" s="76">
        <v>0</v>
      </c>
      <c r="N150" s="76">
        <v>0</v>
      </c>
      <c r="O150" s="76">
        <v>0</v>
      </c>
      <c r="P150" s="76">
        <v>0</v>
      </c>
      <c r="Q150" s="84">
        <v>-72943.039999999994</v>
      </c>
      <c r="R150" s="205"/>
      <c r="S150" s="205"/>
      <c r="T150" s="205">
        <v>0</v>
      </c>
      <c r="U150" s="205">
        <v>-72943.039999999994</v>
      </c>
      <c r="V150" s="205">
        <v>0</v>
      </c>
      <c r="W150" s="205">
        <v>0</v>
      </c>
      <c r="X150" s="55">
        <v>-72943.039999999994</v>
      </c>
      <c r="Y150" s="18"/>
      <c r="Z150" s="43"/>
      <c r="AA150" s="18"/>
      <c r="AB150" s="18"/>
      <c r="AC150" s="18"/>
      <c r="AD150" s="41"/>
      <c r="AE150" s="41"/>
      <c r="AF150" s="41"/>
      <c r="AG150" s="45"/>
    </row>
    <row r="151" spans="1:33" ht="39.75" customHeight="1" x14ac:dyDescent="0.2">
      <c r="A151" s="15"/>
      <c r="B151" s="87"/>
      <c r="C151" s="77" t="s">
        <v>477</v>
      </c>
      <c r="D151" s="52" t="s">
        <v>478</v>
      </c>
      <c r="E151" s="76"/>
      <c r="F151" s="76"/>
      <c r="G151" s="76"/>
      <c r="H151" s="76"/>
      <c r="I151" s="76"/>
      <c r="J151" s="76"/>
      <c r="K151" s="76"/>
      <c r="L151" s="76"/>
      <c r="M151" s="76">
        <v>2570296.2599999998</v>
      </c>
      <c r="N151" s="76">
        <v>0</v>
      </c>
      <c r="O151" s="76">
        <v>92972.91</v>
      </c>
      <c r="P151" s="76">
        <v>0</v>
      </c>
      <c r="Q151" s="84">
        <v>2663269.17</v>
      </c>
      <c r="R151" s="205"/>
      <c r="S151" s="205"/>
      <c r="T151" s="205"/>
      <c r="U151" s="205"/>
      <c r="V151" s="205">
        <v>2570296.2599999998</v>
      </c>
      <c r="W151" s="205">
        <v>92972.91</v>
      </c>
      <c r="X151" s="55">
        <v>2663269.17</v>
      </c>
      <c r="Y151" s="18"/>
      <c r="Z151" s="43"/>
      <c r="AA151" s="18"/>
      <c r="AB151" s="18"/>
      <c r="AC151" s="18"/>
      <c r="AD151" s="41"/>
      <c r="AE151" s="41"/>
      <c r="AF151" s="41"/>
      <c r="AG151" s="45"/>
    </row>
    <row r="152" spans="1:33" ht="39.75" customHeight="1" x14ac:dyDescent="0.2">
      <c r="A152" s="15"/>
      <c r="B152" s="87"/>
      <c r="C152" s="77" t="s">
        <v>476</v>
      </c>
      <c r="D152" s="52" t="s">
        <v>479</v>
      </c>
      <c r="E152" s="76"/>
      <c r="F152" s="76"/>
      <c r="G152" s="76"/>
      <c r="H152" s="76"/>
      <c r="I152" s="76"/>
      <c r="J152" s="76"/>
      <c r="K152" s="76"/>
      <c r="L152" s="76"/>
      <c r="M152" s="76">
        <v>5709.41</v>
      </c>
      <c r="N152" s="76">
        <v>0</v>
      </c>
      <c r="O152" s="76">
        <v>0</v>
      </c>
      <c r="P152" s="76">
        <v>0</v>
      </c>
      <c r="Q152" s="84">
        <v>5709.41</v>
      </c>
      <c r="R152" s="205"/>
      <c r="S152" s="205"/>
      <c r="T152" s="205"/>
      <c r="U152" s="205"/>
      <c r="V152" s="205">
        <v>5709.41</v>
      </c>
      <c r="W152" s="205">
        <v>0</v>
      </c>
      <c r="X152" s="55">
        <v>5709.41</v>
      </c>
      <c r="Y152" s="18"/>
      <c r="Z152" s="43"/>
      <c r="AA152" s="18"/>
      <c r="AB152" s="18"/>
      <c r="AC152" s="18"/>
      <c r="AD152" s="41"/>
      <c r="AE152" s="41"/>
      <c r="AF152" s="41"/>
      <c r="AG152" s="45"/>
    </row>
    <row r="153" spans="1:33" ht="39.75" customHeight="1" x14ac:dyDescent="0.2">
      <c r="A153" s="15"/>
      <c r="B153" s="87"/>
      <c r="C153" s="77" t="s">
        <v>482</v>
      </c>
      <c r="D153" s="52" t="s">
        <v>481</v>
      </c>
      <c r="E153" s="76"/>
      <c r="F153" s="76"/>
      <c r="G153" s="76"/>
      <c r="H153" s="76"/>
      <c r="I153" s="76"/>
      <c r="J153" s="76"/>
      <c r="K153" s="76"/>
      <c r="L153" s="76"/>
      <c r="M153" s="76">
        <v>0</v>
      </c>
      <c r="N153" s="76">
        <v>0</v>
      </c>
      <c r="O153" s="76">
        <v>-18964.13</v>
      </c>
      <c r="P153" s="76">
        <v>0</v>
      </c>
      <c r="Q153" s="84">
        <v>-18964.13</v>
      </c>
      <c r="R153" s="205"/>
      <c r="S153" s="205"/>
      <c r="T153" s="205"/>
      <c r="U153" s="205"/>
      <c r="V153" s="205">
        <v>0</v>
      </c>
      <c r="W153" s="205">
        <v>-18964.13</v>
      </c>
      <c r="X153" s="55">
        <v>-18964.13</v>
      </c>
      <c r="Y153" s="18"/>
      <c r="Z153" s="43"/>
      <c r="AA153" s="18"/>
      <c r="AB153" s="18"/>
      <c r="AC153" s="18"/>
      <c r="AD153" s="41"/>
      <c r="AE153" s="41"/>
      <c r="AF153" s="41"/>
      <c r="AG153" s="45"/>
    </row>
    <row r="154" spans="1:33" ht="39.75" customHeight="1" x14ac:dyDescent="0.2">
      <c r="A154" s="15"/>
      <c r="B154" s="87"/>
      <c r="C154" s="77" t="s">
        <v>480</v>
      </c>
      <c r="D154" s="52" t="s">
        <v>483</v>
      </c>
      <c r="E154" s="76"/>
      <c r="F154" s="76"/>
      <c r="G154" s="76"/>
      <c r="H154" s="76"/>
      <c r="I154" s="76"/>
      <c r="J154" s="76"/>
      <c r="K154" s="76"/>
      <c r="L154" s="76"/>
      <c r="M154" s="76">
        <v>0</v>
      </c>
      <c r="N154" s="76">
        <v>0</v>
      </c>
      <c r="O154" s="76">
        <v>2650949.4900000002</v>
      </c>
      <c r="P154" s="76">
        <v>0</v>
      </c>
      <c r="Q154" s="84">
        <v>2650949.4900000002</v>
      </c>
      <c r="R154" s="205"/>
      <c r="S154" s="205"/>
      <c r="T154" s="205"/>
      <c r="U154" s="205"/>
      <c r="V154" s="205">
        <v>0</v>
      </c>
      <c r="W154" s="205">
        <v>2650949.4900000002</v>
      </c>
      <c r="X154" s="55">
        <v>2650949.4900000002</v>
      </c>
      <c r="Y154" s="18"/>
      <c r="Z154" s="43"/>
      <c r="AA154" s="18"/>
      <c r="AB154" s="18"/>
      <c r="AC154" s="18"/>
      <c r="AD154" s="41"/>
      <c r="AE154" s="41"/>
      <c r="AF154" s="41"/>
      <c r="AG154" s="45"/>
    </row>
    <row r="155" spans="1:33" ht="39.75" customHeight="1" x14ac:dyDescent="0.2">
      <c r="A155" s="15"/>
      <c r="B155" s="87"/>
      <c r="C155" s="77" t="s">
        <v>484</v>
      </c>
      <c r="D155" s="52" t="s">
        <v>485</v>
      </c>
      <c r="E155" s="76"/>
      <c r="F155" s="76"/>
      <c r="G155" s="76"/>
      <c r="H155" s="76"/>
      <c r="I155" s="76"/>
      <c r="J155" s="76"/>
      <c r="K155" s="76"/>
      <c r="L155" s="76"/>
      <c r="M155" s="76">
        <v>-26455.39</v>
      </c>
      <c r="N155" s="76">
        <v>0</v>
      </c>
      <c r="O155" s="76">
        <v>0</v>
      </c>
      <c r="P155" s="76">
        <v>0</v>
      </c>
      <c r="Q155" s="84">
        <v>-26455.39</v>
      </c>
      <c r="R155" s="205"/>
      <c r="S155" s="205"/>
      <c r="T155" s="205"/>
      <c r="U155" s="205"/>
      <c r="V155" s="205">
        <v>-26455.39</v>
      </c>
      <c r="W155" s="205">
        <v>0</v>
      </c>
      <c r="X155" s="55">
        <v>-26455.39</v>
      </c>
      <c r="Y155" s="18"/>
      <c r="Z155" s="43"/>
      <c r="AA155" s="18"/>
      <c r="AB155" s="18"/>
      <c r="AC155" s="18"/>
      <c r="AD155" s="41"/>
      <c r="AE155" s="41"/>
      <c r="AF155" s="41"/>
      <c r="AG155" s="45"/>
    </row>
    <row r="156" spans="1:33" ht="25.5" customHeight="1" x14ac:dyDescent="0.2">
      <c r="A156" s="15"/>
      <c r="B156" s="75"/>
      <c r="C156" s="77"/>
      <c r="D156" s="52"/>
      <c r="E156" s="204"/>
      <c r="F156" s="204"/>
      <c r="G156" s="76"/>
      <c r="H156" s="78"/>
      <c r="I156" s="207"/>
      <c r="J156" s="76">
        <v>0</v>
      </c>
      <c r="K156" s="76">
        <v>0</v>
      </c>
      <c r="L156" s="204">
        <v>0</v>
      </c>
      <c r="M156" s="207"/>
      <c r="N156" s="204"/>
      <c r="O156" s="204"/>
      <c r="P156" s="204"/>
      <c r="Q156" s="205"/>
      <c r="R156" s="205"/>
      <c r="S156" s="205"/>
      <c r="T156" s="205"/>
      <c r="U156" s="205"/>
      <c r="V156" s="205"/>
      <c r="W156" s="205"/>
      <c r="X156" s="55"/>
      <c r="Y156" s="18"/>
      <c r="Z156" s="43"/>
      <c r="AA156" s="18"/>
      <c r="AB156" s="18"/>
      <c r="AC156" s="18"/>
      <c r="AD156" s="41"/>
      <c r="AE156" s="41"/>
      <c r="AF156" s="41"/>
      <c r="AG156" s="45"/>
    </row>
    <row r="157" spans="1:33" ht="5.25" customHeight="1" x14ac:dyDescent="0.2">
      <c r="A157" s="27"/>
      <c r="B157" s="27"/>
      <c r="C157" s="27"/>
      <c r="D157" s="2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30"/>
      <c r="P157" s="29"/>
      <c r="Q157" s="29"/>
      <c r="R157" s="29"/>
      <c r="S157" s="31"/>
      <c r="T157" s="31"/>
      <c r="U157" s="31"/>
      <c r="V157" s="31"/>
      <c r="W157" s="29"/>
      <c r="X157" s="32"/>
      <c r="Y157" s="29"/>
      <c r="Z157" s="43"/>
      <c r="AA157" s="18"/>
      <c r="AB157" s="18"/>
      <c r="AC157" s="18"/>
      <c r="AD157" s="41"/>
      <c r="AE157" s="41"/>
      <c r="AF157" s="41"/>
      <c r="AG157" s="45"/>
    </row>
    <row r="158" spans="1:33" ht="52.5" customHeight="1" x14ac:dyDescent="0.2">
      <c r="A158" s="88"/>
      <c r="B158" s="89"/>
      <c r="C158" s="89"/>
      <c r="D158" s="35" t="s">
        <v>28</v>
      </c>
      <c r="E158" s="36">
        <v>0</v>
      </c>
      <c r="F158" s="36">
        <v>12351758.570000002</v>
      </c>
      <c r="G158" s="36">
        <v>14999999.999999998</v>
      </c>
      <c r="H158" s="36">
        <v>23667438.939999998</v>
      </c>
      <c r="I158" s="36">
        <v>834953.83</v>
      </c>
      <c r="J158" s="36">
        <v>3503558.83</v>
      </c>
      <c r="K158" s="36">
        <v>314937.94999999995</v>
      </c>
      <c r="L158" s="36">
        <v>0</v>
      </c>
      <c r="M158" s="36">
        <v>27052318.030000001</v>
      </c>
      <c r="N158" s="36">
        <v>1025758.65</v>
      </c>
      <c r="O158" s="36">
        <v>25106044.75</v>
      </c>
      <c r="P158" s="36">
        <v>24978022.199999999</v>
      </c>
      <c r="Q158" s="36">
        <v>133834791.75</v>
      </c>
      <c r="R158" s="36">
        <v>12351758.570000002</v>
      </c>
      <c r="S158" s="36">
        <v>38667438.939999998</v>
      </c>
      <c r="T158" s="36">
        <v>4338512.66</v>
      </c>
      <c r="U158" s="36">
        <v>314937.94999999995</v>
      </c>
      <c r="V158" s="36">
        <v>28078076.68</v>
      </c>
      <c r="W158" s="36">
        <v>50084066.950000003</v>
      </c>
      <c r="X158" s="37">
        <v>133834791.75</v>
      </c>
      <c r="Y158" s="17"/>
      <c r="Z158" s="43"/>
      <c r="AA158" s="18"/>
      <c r="AB158" s="18"/>
      <c r="AC158" s="18"/>
      <c r="AD158" s="41"/>
      <c r="AE158" s="41"/>
      <c r="AF158" s="41"/>
      <c r="AG158" s="45"/>
    </row>
    <row r="159" spans="1:33" ht="5.25" customHeight="1" x14ac:dyDescent="0.2">
      <c r="A159" s="27"/>
      <c r="B159" s="27"/>
      <c r="C159" s="27"/>
      <c r="D159" s="2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30"/>
      <c r="P159" s="29"/>
      <c r="Q159" s="29"/>
      <c r="R159" s="29"/>
      <c r="S159" s="31"/>
      <c r="T159" s="31"/>
      <c r="U159" s="31"/>
      <c r="V159" s="31"/>
      <c r="W159" s="29"/>
      <c r="X159" s="32"/>
      <c r="Y159" s="29"/>
      <c r="Z159" s="43"/>
      <c r="AA159" s="18"/>
      <c r="AB159" s="18"/>
      <c r="AC159" s="18"/>
      <c r="AD159" s="41"/>
      <c r="AE159" s="41"/>
      <c r="AF159" s="41"/>
      <c r="AG159" s="45"/>
    </row>
    <row r="160" spans="1:33" ht="24" customHeight="1" x14ac:dyDescent="0.2">
      <c r="A160" s="15"/>
      <c r="B160" s="77"/>
      <c r="C160" s="77"/>
      <c r="D160" s="82"/>
      <c r="E160" s="18"/>
      <c r="F160" s="64"/>
      <c r="G160" s="64"/>
      <c r="H160" s="64"/>
      <c r="I160" s="64"/>
      <c r="J160" s="64"/>
      <c r="K160" s="64"/>
      <c r="L160" s="64"/>
      <c r="M160" s="64"/>
      <c r="N160" s="90"/>
      <c r="O160" s="64"/>
      <c r="P160" s="64"/>
      <c r="Q160" s="8"/>
      <c r="R160" s="8"/>
      <c r="S160" s="8"/>
      <c r="T160" s="8"/>
      <c r="U160" s="8"/>
      <c r="V160" s="8"/>
      <c r="W160" s="18"/>
      <c r="X160" s="91"/>
      <c r="Y160" s="18"/>
      <c r="Z160" s="43"/>
      <c r="AA160" s="18"/>
      <c r="AB160" s="18"/>
      <c r="AC160" s="18"/>
      <c r="AD160" s="41"/>
      <c r="AE160" s="41"/>
      <c r="AF160" s="41"/>
      <c r="AG160" s="45"/>
    </row>
    <row r="161" spans="1:33" ht="24" customHeight="1" x14ac:dyDescent="0.2">
      <c r="A161" s="15"/>
      <c r="B161" s="79"/>
      <c r="C161" s="79"/>
      <c r="D161" s="52"/>
      <c r="E161" s="76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54"/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5">
        <v>0</v>
      </c>
      <c r="Y161" s="18"/>
      <c r="Z161" s="43"/>
      <c r="AA161" s="18"/>
      <c r="AB161" s="18"/>
      <c r="AC161" s="18"/>
      <c r="AD161" s="41"/>
      <c r="AE161" s="41"/>
      <c r="AF161" s="41"/>
      <c r="AG161" s="45"/>
    </row>
    <row r="162" spans="1:33" ht="24" customHeight="1" x14ac:dyDescent="0.2">
      <c r="A162" s="15"/>
      <c r="B162" s="77"/>
      <c r="C162" s="77"/>
      <c r="D162" s="92"/>
      <c r="E162" s="18"/>
      <c r="F162" s="64"/>
      <c r="G162" s="64"/>
      <c r="H162" s="64"/>
      <c r="I162" s="64"/>
      <c r="J162" s="64"/>
      <c r="K162" s="64"/>
      <c r="L162" s="64"/>
      <c r="M162" s="64"/>
      <c r="N162" s="90"/>
      <c r="O162" s="64"/>
      <c r="P162" s="64"/>
      <c r="Q162" s="54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18">
        <v>0</v>
      </c>
      <c r="X162" s="91">
        <v>0</v>
      </c>
      <c r="Y162" s="18"/>
      <c r="Z162" s="43"/>
      <c r="AA162" s="18"/>
      <c r="AB162" s="18"/>
      <c r="AC162" s="18"/>
      <c r="AD162" s="41"/>
      <c r="AE162" s="41"/>
      <c r="AF162" s="41"/>
      <c r="AG162" s="45"/>
    </row>
    <row r="163" spans="1:33" ht="25.5" customHeight="1" x14ac:dyDescent="0.2">
      <c r="A163" s="34"/>
      <c r="B163" s="46"/>
      <c r="C163" s="46"/>
      <c r="D163" s="65" t="s">
        <v>379</v>
      </c>
      <c r="E163" s="66">
        <v>0</v>
      </c>
      <c r="F163" s="66">
        <v>12351758.570000002</v>
      </c>
      <c r="G163" s="66">
        <v>14999999.999999998</v>
      </c>
      <c r="H163" s="66">
        <v>23667438.939999998</v>
      </c>
      <c r="I163" s="66">
        <v>834953.83</v>
      </c>
      <c r="J163" s="66">
        <v>3503558.83</v>
      </c>
      <c r="K163" s="66">
        <v>314937.94999999995</v>
      </c>
      <c r="L163" s="66">
        <v>0</v>
      </c>
      <c r="M163" s="66">
        <v>27052318.030000001</v>
      </c>
      <c r="N163" s="66">
        <v>1025758.65</v>
      </c>
      <c r="O163" s="66">
        <v>25106044.75</v>
      </c>
      <c r="P163" s="66">
        <v>24978022.199999999</v>
      </c>
      <c r="Q163" s="66">
        <v>133834791.75</v>
      </c>
      <c r="R163" s="66">
        <v>12351758.570000002</v>
      </c>
      <c r="S163" s="66">
        <v>38667438.939999998</v>
      </c>
      <c r="T163" s="66">
        <v>4338512.66</v>
      </c>
      <c r="U163" s="66">
        <v>314937.94999999995</v>
      </c>
      <c r="V163" s="66">
        <v>28078076.68</v>
      </c>
      <c r="W163" s="66">
        <v>50084066.950000003</v>
      </c>
      <c r="X163" s="67">
        <v>133834791.75</v>
      </c>
      <c r="Y163" s="62"/>
      <c r="Z163" s="43"/>
      <c r="AA163" s="62"/>
      <c r="AB163" s="62"/>
      <c r="AC163" s="62"/>
      <c r="AD163" s="62"/>
      <c r="AE163" s="62"/>
      <c r="AF163" s="62"/>
      <c r="AG163" s="63"/>
    </row>
    <row r="164" spans="1:33" ht="24" customHeight="1" x14ac:dyDescent="0.2">
      <c r="A164" s="15"/>
      <c r="B164" s="77"/>
      <c r="C164" s="291"/>
      <c r="D164" s="82"/>
      <c r="E164" s="18"/>
      <c r="F164" s="64"/>
      <c r="G164" s="64"/>
      <c r="H164" s="64"/>
      <c r="I164" s="64"/>
      <c r="J164" s="64"/>
      <c r="K164" s="64"/>
      <c r="L164" s="64"/>
      <c r="M164" s="64"/>
      <c r="N164" s="90"/>
      <c r="O164" s="64"/>
      <c r="P164" s="64"/>
      <c r="Q164" s="229"/>
      <c r="R164" s="8"/>
      <c r="S164" s="8"/>
      <c r="T164" s="8"/>
      <c r="U164" s="8"/>
      <c r="V164" s="8"/>
      <c r="W164" s="18"/>
      <c r="X164" s="91"/>
      <c r="Y164" s="18"/>
      <c r="Z164" s="43"/>
      <c r="AA164" s="18"/>
      <c r="AB164" s="18"/>
      <c r="AC164" s="18"/>
      <c r="AD164" s="41"/>
      <c r="AE164" s="41"/>
      <c r="AF164" s="41"/>
      <c r="AG164" s="45"/>
    </row>
    <row r="165" spans="1:33" ht="24" customHeight="1" x14ac:dyDescent="0.2">
      <c r="A165" s="93"/>
      <c r="B165" s="83"/>
      <c r="C165" s="83">
        <v>103</v>
      </c>
      <c r="D165" s="68" t="s">
        <v>68</v>
      </c>
      <c r="E165" s="69">
        <v>0</v>
      </c>
      <c r="F165" s="69">
        <v>12351758.570000002</v>
      </c>
      <c r="G165" s="69">
        <v>14999999.999999998</v>
      </c>
      <c r="H165" s="69">
        <v>23667438.939999998</v>
      </c>
      <c r="I165" s="69">
        <v>834953.83</v>
      </c>
      <c r="J165" s="69">
        <v>3503558.83</v>
      </c>
      <c r="K165" s="69">
        <v>314937.94999999995</v>
      </c>
      <c r="L165" s="69">
        <v>0</v>
      </c>
      <c r="M165" s="69">
        <v>27052318.030000001</v>
      </c>
      <c r="N165" s="69">
        <v>1025758.65</v>
      </c>
      <c r="O165" s="69">
        <v>25106044.75</v>
      </c>
      <c r="P165" s="69">
        <v>24978022.199999999</v>
      </c>
      <c r="Q165" s="69">
        <v>133834791.75</v>
      </c>
      <c r="R165" s="69">
        <v>12351758.570000002</v>
      </c>
      <c r="S165" s="69">
        <v>38667438.939999998</v>
      </c>
      <c r="T165" s="69">
        <v>4338512.66</v>
      </c>
      <c r="U165" s="69">
        <v>314937.94999999995</v>
      </c>
      <c r="V165" s="69">
        <v>28078076.68</v>
      </c>
      <c r="W165" s="69">
        <v>50084066.950000003</v>
      </c>
      <c r="X165" s="70">
        <v>133834791.75</v>
      </c>
      <c r="Y165" s="69"/>
      <c r="Z165" s="43"/>
      <c r="AA165" s="23"/>
      <c r="AB165" s="23"/>
      <c r="AC165" s="23"/>
      <c r="AD165" s="53"/>
      <c r="AE165" s="53"/>
      <c r="AF165" s="53"/>
      <c r="AG165" s="56"/>
    </row>
    <row r="166" spans="1:33" ht="26.25" x14ac:dyDescent="0.2">
      <c r="A166" s="15"/>
      <c r="B166" s="77" t="s">
        <v>73</v>
      </c>
      <c r="C166" s="77" t="s">
        <v>41</v>
      </c>
      <c r="D166" s="52" t="s">
        <v>123</v>
      </c>
      <c r="E166" s="204">
        <v>0</v>
      </c>
      <c r="F166" s="204">
        <v>0</v>
      </c>
      <c r="G166" s="76">
        <v>0</v>
      </c>
      <c r="H166" s="204">
        <v>0</v>
      </c>
      <c r="I166" s="76">
        <v>0</v>
      </c>
      <c r="J166" s="204">
        <v>0</v>
      </c>
      <c r="K166" s="204">
        <v>0</v>
      </c>
      <c r="L166" s="76">
        <v>0</v>
      </c>
      <c r="M166" s="206">
        <v>0</v>
      </c>
      <c r="N166" s="204">
        <v>0</v>
      </c>
      <c r="O166" s="204">
        <v>0</v>
      </c>
      <c r="P166" s="204">
        <v>0</v>
      </c>
      <c r="Q166" s="8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5">
        <v>0</v>
      </c>
      <c r="Y166" s="18"/>
      <c r="Z166" s="43"/>
      <c r="AA166" s="18"/>
      <c r="AB166" s="18"/>
      <c r="AC166" s="18"/>
      <c r="AD166" s="41"/>
      <c r="AE166" s="41"/>
      <c r="AF166" s="41"/>
      <c r="AG166" s="45"/>
    </row>
    <row r="167" spans="1:33" ht="42" x14ac:dyDescent="0.2">
      <c r="A167" s="15"/>
      <c r="B167" s="77" t="s">
        <v>69</v>
      </c>
      <c r="C167" s="77" t="s">
        <v>65</v>
      </c>
      <c r="D167" s="52" t="s">
        <v>124</v>
      </c>
      <c r="E167" s="76">
        <v>0</v>
      </c>
      <c r="F167" s="76">
        <v>0</v>
      </c>
      <c r="G167" s="76">
        <v>0</v>
      </c>
      <c r="H167" s="76">
        <v>0</v>
      </c>
      <c r="I167" s="204">
        <v>0</v>
      </c>
      <c r="J167" s="204">
        <v>0</v>
      </c>
      <c r="K167" s="204">
        <v>0</v>
      </c>
      <c r="L167" s="204">
        <v>0</v>
      </c>
      <c r="M167" s="204">
        <v>0</v>
      </c>
      <c r="N167" s="204">
        <v>0</v>
      </c>
      <c r="O167" s="204">
        <v>0</v>
      </c>
      <c r="P167" s="204">
        <v>0</v>
      </c>
      <c r="Q167" s="8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5">
        <v>0</v>
      </c>
      <c r="Y167" s="18"/>
      <c r="Z167" s="43"/>
      <c r="AA167" s="18"/>
      <c r="AB167" s="18"/>
      <c r="AC167" s="18"/>
      <c r="AD167" s="41"/>
      <c r="AE167" s="41"/>
      <c r="AF167" s="41"/>
      <c r="AG167" s="45"/>
    </row>
    <row r="168" spans="1:33" ht="24" customHeight="1" x14ac:dyDescent="0.2">
      <c r="A168" s="15"/>
      <c r="B168" s="77" t="s">
        <v>57</v>
      </c>
      <c r="C168" s="77" t="s">
        <v>63</v>
      </c>
      <c r="D168" s="52" t="s">
        <v>125</v>
      </c>
      <c r="E168" s="76">
        <v>0</v>
      </c>
      <c r="F168" s="76">
        <v>0</v>
      </c>
      <c r="G168" s="76">
        <v>0</v>
      </c>
      <c r="H168" s="76">
        <v>0</v>
      </c>
      <c r="I168" s="204">
        <v>0</v>
      </c>
      <c r="J168" s="204">
        <v>0</v>
      </c>
      <c r="K168" s="204">
        <v>0</v>
      </c>
      <c r="L168" s="204">
        <v>0</v>
      </c>
      <c r="M168" s="204">
        <v>0</v>
      </c>
      <c r="N168" s="204">
        <v>0</v>
      </c>
      <c r="O168" s="204">
        <v>0</v>
      </c>
      <c r="P168" s="204">
        <v>0</v>
      </c>
      <c r="Q168" s="8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5">
        <v>0</v>
      </c>
      <c r="Y168" s="18"/>
      <c r="Z168" s="43"/>
      <c r="AA168" s="18"/>
      <c r="AB168" s="18"/>
      <c r="AC168" s="18"/>
      <c r="AD168" s="41"/>
      <c r="AE168" s="41"/>
      <c r="AF168" s="41"/>
      <c r="AG168" s="45"/>
    </row>
    <row r="169" spans="1:33" ht="24" customHeight="1" x14ac:dyDescent="0.2">
      <c r="A169" s="15"/>
      <c r="B169" s="75" t="s">
        <v>75</v>
      </c>
      <c r="C169" s="75" t="s">
        <v>43</v>
      </c>
      <c r="D169" s="52" t="s">
        <v>126</v>
      </c>
      <c r="E169" s="76">
        <v>0</v>
      </c>
      <c r="F169" s="76">
        <v>0</v>
      </c>
      <c r="G169" s="76">
        <v>0</v>
      </c>
      <c r="H169" s="76">
        <v>0</v>
      </c>
      <c r="I169" s="204">
        <v>0</v>
      </c>
      <c r="J169" s="204">
        <v>0</v>
      </c>
      <c r="K169" s="204">
        <v>0</v>
      </c>
      <c r="L169" s="204">
        <v>0</v>
      </c>
      <c r="M169" s="76">
        <v>0</v>
      </c>
      <c r="N169" s="204">
        <v>0</v>
      </c>
      <c r="O169" s="204">
        <v>0</v>
      </c>
      <c r="P169" s="204">
        <v>0</v>
      </c>
      <c r="Q169" s="8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5">
        <v>0</v>
      </c>
      <c r="Y169" s="18"/>
      <c r="Z169" s="43"/>
      <c r="AA169" s="18"/>
      <c r="AB169" s="18"/>
      <c r="AC169" s="18"/>
      <c r="AD169" s="41"/>
      <c r="AE169" s="41"/>
      <c r="AF169" s="41"/>
      <c r="AG169" s="45"/>
    </row>
    <row r="170" spans="1:33" ht="24" customHeight="1" x14ac:dyDescent="0.2">
      <c r="A170" s="15"/>
      <c r="B170" s="77" t="s">
        <v>78</v>
      </c>
      <c r="C170" s="77" t="s">
        <v>64</v>
      </c>
      <c r="D170" s="52" t="s">
        <v>127</v>
      </c>
      <c r="E170" s="76">
        <v>0</v>
      </c>
      <c r="F170" s="76">
        <v>0</v>
      </c>
      <c r="G170" s="76">
        <v>0</v>
      </c>
      <c r="H170" s="76">
        <v>0</v>
      </c>
      <c r="I170" s="204">
        <v>0</v>
      </c>
      <c r="J170" s="204">
        <v>0</v>
      </c>
      <c r="K170" s="204">
        <v>0</v>
      </c>
      <c r="L170" s="204">
        <v>0</v>
      </c>
      <c r="M170" s="204">
        <v>0</v>
      </c>
      <c r="N170" s="204">
        <v>0</v>
      </c>
      <c r="O170" s="204">
        <v>0</v>
      </c>
      <c r="P170" s="204">
        <v>0</v>
      </c>
      <c r="Q170" s="8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5">
        <v>0</v>
      </c>
      <c r="Y170" s="18"/>
      <c r="Z170" s="43"/>
      <c r="AA170" s="18"/>
      <c r="AB170" s="18"/>
      <c r="AC170" s="18"/>
      <c r="AD170" s="41"/>
      <c r="AE170" s="41"/>
      <c r="AF170" s="41"/>
      <c r="AG170" s="45"/>
    </row>
    <row r="171" spans="1:33" ht="24" customHeight="1" x14ac:dyDescent="0.2">
      <c r="A171" s="15"/>
      <c r="B171" s="77" t="s">
        <v>77</v>
      </c>
      <c r="C171" s="77" t="s">
        <v>81</v>
      </c>
      <c r="D171" s="52" t="s">
        <v>128</v>
      </c>
      <c r="E171" s="76">
        <v>0</v>
      </c>
      <c r="F171" s="76">
        <v>0</v>
      </c>
      <c r="G171" s="76">
        <v>0</v>
      </c>
      <c r="H171" s="76">
        <v>0</v>
      </c>
      <c r="I171" s="204">
        <v>0</v>
      </c>
      <c r="J171" s="204">
        <v>0</v>
      </c>
      <c r="K171" s="204">
        <v>0</v>
      </c>
      <c r="L171" s="204">
        <v>0</v>
      </c>
      <c r="M171" s="204">
        <v>0</v>
      </c>
      <c r="N171" s="204">
        <v>0</v>
      </c>
      <c r="O171" s="204">
        <v>0</v>
      </c>
      <c r="P171" s="204">
        <v>0</v>
      </c>
      <c r="Q171" s="8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5">
        <v>0</v>
      </c>
      <c r="Y171" s="18"/>
      <c r="Z171" s="43"/>
      <c r="AA171" s="18"/>
      <c r="AB171" s="18"/>
      <c r="AC171" s="18"/>
      <c r="AD171" s="41"/>
      <c r="AE171" s="41"/>
      <c r="AF171" s="41"/>
      <c r="AG171" s="45"/>
    </row>
    <row r="172" spans="1:33" ht="24" customHeight="1" x14ac:dyDescent="0.2">
      <c r="A172" s="15"/>
      <c r="B172" s="77" t="s">
        <v>76</v>
      </c>
      <c r="C172" s="77" t="s">
        <v>42</v>
      </c>
      <c r="D172" s="52" t="s">
        <v>129</v>
      </c>
      <c r="E172" s="76">
        <v>0</v>
      </c>
      <c r="F172" s="76">
        <v>0</v>
      </c>
      <c r="G172" s="76">
        <v>0</v>
      </c>
      <c r="H172" s="76">
        <v>0</v>
      </c>
      <c r="I172" s="204">
        <v>0</v>
      </c>
      <c r="J172" s="204">
        <v>0</v>
      </c>
      <c r="K172" s="204">
        <v>0</v>
      </c>
      <c r="L172" s="204">
        <v>0</v>
      </c>
      <c r="M172" s="204">
        <v>0</v>
      </c>
      <c r="N172" s="204">
        <v>0</v>
      </c>
      <c r="O172" s="204">
        <v>0</v>
      </c>
      <c r="P172" s="204">
        <v>0</v>
      </c>
      <c r="Q172" s="8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5">
        <v>0</v>
      </c>
      <c r="Y172" s="18"/>
      <c r="Z172" s="43"/>
      <c r="AA172" s="18"/>
      <c r="AB172" s="18"/>
      <c r="AC172" s="18"/>
      <c r="AD172" s="41"/>
      <c r="AE172" s="41"/>
      <c r="AF172" s="41"/>
      <c r="AG172" s="45"/>
    </row>
    <row r="173" spans="1:33" ht="24" customHeight="1" x14ac:dyDescent="0.2">
      <c r="A173" s="94"/>
      <c r="B173" s="87" t="s">
        <v>109</v>
      </c>
      <c r="C173" s="87" t="s">
        <v>179</v>
      </c>
      <c r="D173" s="95" t="s">
        <v>136</v>
      </c>
      <c r="E173" s="76">
        <v>0</v>
      </c>
      <c r="F173" s="76">
        <v>6679362.3100000005</v>
      </c>
      <c r="G173" s="76">
        <v>0</v>
      </c>
      <c r="H173" s="80">
        <v>12540000</v>
      </c>
      <c r="I173" s="80">
        <v>394729.92</v>
      </c>
      <c r="J173" s="76">
        <v>0</v>
      </c>
      <c r="K173" s="76">
        <v>0</v>
      </c>
      <c r="L173" s="204">
        <v>0</v>
      </c>
      <c r="M173" s="204">
        <v>15580000</v>
      </c>
      <c r="N173" s="204">
        <v>0</v>
      </c>
      <c r="O173" s="204">
        <v>11000000</v>
      </c>
      <c r="P173" s="204">
        <v>19000000</v>
      </c>
      <c r="Q173" s="84">
        <v>65194092.230000004</v>
      </c>
      <c r="R173" s="54">
        <v>6679362.3100000005</v>
      </c>
      <c r="S173" s="54">
        <v>12540000</v>
      </c>
      <c r="T173" s="54">
        <v>394729.92</v>
      </c>
      <c r="U173" s="54">
        <v>0</v>
      </c>
      <c r="V173" s="54">
        <v>15580000</v>
      </c>
      <c r="W173" s="84">
        <v>30000000</v>
      </c>
      <c r="X173" s="55">
        <v>65194092.230000004</v>
      </c>
      <c r="Y173" s="18"/>
      <c r="Z173" s="43"/>
      <c r="AA173" s="18"/>
      <c r="AB173" s="18"/>
      <c r="AC173" s="18"/>
      <c r="AD173" s="41"/>
      <c r="AE173" s="41"/>
      <c r="AF173" s="41"/>
      <c r="AG173" s="45"/>
    </row>
    <row r="174" spans="1:33" ht="24" customHeight="1" x14ac:dyDescent="0.2">
      <c r="A174" s="15"/>
      <c r="B174" s="77" t="s">
        <v>71</v>
      </c>
      <c r="C174" s="87" t="s">
        <v>217</v>
      </c>
      <c r="D174" s="52" t="s">
        <v>218</v>
      </c>
      <c r="E174" s="76">
        <v>0</v>
      </c>
      <c r="F174" s="76">
        <v>0</v>
      </c>
      <c r="G174" s="76">
        <v>0</v>
      </c>
      <c r="H174" s="76">
        <v>0</v>
      </c>
      <c r="I174" s="76">
        <v>0</v>
      </c>
      <c r="J174" s="76">
        <v>0</v>
      </c>
      <c r="K174" s="76">
        <v>0</v>
      </c>
      <c r="L174" s="204">
        <v>0</v>
      </c>
      <c r="M174" s="204">
        <v>0</v>
      </c>
      <c r="N174" s="204">
        <v>0</v>
      </c>
      <c r="O174" s="204">
        <v>0</v>
      </c>
      <c r="P174" s="204">
        <v>0</v>
      </c>
      <c r="Q174" s="8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5">
        <v>0</v>
      </c>
      <c r="Y174" s="18"/>
      <c r="Z174" s="43"/>
      <c r="AA174" s="18"/>
      <c r="AB174" s="18"/>
      <c r="AC174" s="18"/>
      <c r="AD174" s="41"/>
      <c r="AE174" s="41"/>
      <c r="AF174" s="41"/>
      <c r="AG174" s="45"/>
    </row>
    <row r="175" spans="1:33" ht="24" customHeight="1" x14ac:dyDescent="0.2">
      <c r="A175" s="15"/>
      <c r="B175" s="77" t="s">
        <v>74</v>
      </c>
      <c r="C175" s="77" t="s">
        <v>40</v>
      </c>
      <c r="D175" s="52" t="s">
        <v>131</v>
      </c>
      <c r="E175" s="76">
        <v>0</v>
      </c>
      <c r="F175" s="76"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204">
        <v>0</v>
      </c>
      <c r="M175" s="204">
        <v>0</v>
      </c>
      <c r="N175" s="204">
        <v>0</v>
      </c>
      <c r="O175" s="204">
        <v>0</v>
      </c>
      <c r="P175" s="204">
        <v>0</v>
      </c>
      <c r="Q175" s="8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5">
        <v>0</v>
      </c>
      <c r="Y175" s="18"/>
      <c r="Z175" s="43"/>
      <c r="AA175" s="18"/>
      <c r="AB175" s="18"/>
      <c r="AC175" s="18"/>
      <c r="AD175" s="41"/>
      <c r="AE175" s="41"/>
      <c r="AF175" s="41"/>
      <c r="AG175" s="45"/>
    </row>
    <row r="176" spans="1:33" ht="24" customHeight="1" x14ac:dyDescent="0.2">
      <c r="A176" s="15"/>
      <c r="B176" s="77" t="s">
        <v>80</v>
      </c>
      <c r="C176" s="77" t="s">
        <v>84</v>
      </c>
      <c r="D176" s="52" t="s">
        <v>132</v>
      </c>
      <c r="E176" s="76">
        <v>0</v>
      </c>
      <c r="F176" s="76">
        <v>0</v>
      </c>
      <c r="G176" s="76">
        <v>0</v>
      </c>
      <c r="H176" s="76">
        <v>0</v>
      </c>
      <c r="I176" s="76">
        <v>0</v>
      </c>
      <c r="J176" s="76">
        <v>0</v>
      </c>
      <c r="K176" s="76">
        <v>0</v>
      </c>
      <c r="L176" s="204">
        <v>0</v>
      </c>
      <c r="M176" s="204">
        <v>0</v>
      </c>
      <c r="N176" s="204">
        <v>0</v>
      </c>
      <c r="O176" s="204">
        <v>0</v>
      </c>
      <c r="P176" s="204">
        <v>0</v>
      </c>
      <c r="Q176" s="8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5">
        <v>0</v>
      </c>
      <c r="Y176" s="18"/>
      <c r="Z176" s="43"/>
      <c r="AA176" s="18"/>
      <c r="AB176" s="18"/>
      <c r="AC176" s="18"/>
      <c r="AD176" s="41"/>
      <c r="AE176" s="41"/>
      <c r="AF176" s="41"/>
      <c r="AG176" s="45"/>
    </row>
    <row r="177" spans="1:33" ht="24" customHeight="1" x14ac:dyDescent="0.2">
      <c r="A177" s="15"/>
      <c r="B177" s="77" t="s">
        <v>79</v>
      </c>
      <c r="C177" s="77" t="s">
        <v>83</v>
      </c>
      <c r="D177" s="52" t="s">
        <v>133</v>
      </c>
      <c r="E177" s="76">
        <v>0</v>
      </c>
      <c r="F177" s="76">
        <v>520998.62</v>
      </c>
      <c r="G177" s="76">
        <v>0</v>
      </c>
      <c r="H177" s="76">
        <v>0</v>
      </c>
      <c r="I177" s="76">
        <v>440223.91</v>
      </c>
      <c r="J177" s="76">
        <v>0</v>
      </c>
      <c r="K177" s="76">
        <v>0</v>
      </c>
      <c r="L177" s="204">
        <v>0</v>
      </c>
      <c r="M177" s="76">
        <v>0</v>
      </c>
      <c r="N177" s="76">
        <v>0</v>
      </c>
      <c r="O177" s="76">
        <v>0</v>
      </c>
      <c r="P177" s="76">
        <v>24840</v>
      </c>
      <c r="Q177" s="84">
        <v>986062.53</v>
      </c>
      <c r="R177" s="54">
        <v>520998.62</v>
      </c>
      <c r="S177" s="54">
        <v>0</v>
      </c>
      <c r="T177" s="54">
        <v>440223.91</v>
      </c>
      <c r="U177" s="54">
        <v>0</v>
      </c>
      <c r="V177" s="54">
        <v>0</v>
      </c>
      <c r="W177" s="54">
        <v>24840</v>
      </c>
      <c r="X177" s="55">
        <v>986062.53</v>
      </c>
      <c r="Y177" s="18"/>
      <c r="Z177" s="43"/>
      <c r="AA177" s="18"/>
      <c r="AB177" s="18"/>
      <c r="AC177" s="18"/>
      <c r="AD177" s="41"/>
      <c r="AE177" s="41"/>
      <c r="AF177" s="41"/>
      <c r="AG177" s="45"/>
    </row>
    <row r="178" spans="1:33" ht="24" customHeight="1" x14ac:dyDescent="0.2">
      <c r="A178" s="15"/>
      <c r="B178" s="77"/>
      <c r="C178" s="77" t="s">
        <v>184</v>
      </c>
      <c r="D178" s="52" t="s">
        <v>165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204">
        <v>0</v>
      </c>
      <c r="M178" s="76">
        <v>0</v>
      </c>
      <c r="N178" s="76">
        <v>0</v>
      </c>
      <c r="O178" s="76">
        <v>0</v>
      </c>
      <c r="P178" s="76">
        <v>0</v>
      </c>
      <c r="Q178" s="8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5">
        <v>0</v>
      </c>
      <c r="Y178" s="18"/>
      <c r="Z178" s="43"/>
      <c r="AA178" s="18"/>
      <c r="AB178" s="18"/>
      <c r="AC178" s="18"/>
      <c r="AD178" s="41"/>
      <c r="AE178" s="41"/>
      <c r="AF178" s="41"/>
      <c r="AG178" s="45"/>
    </row>
    <row r="179" spans="1:33" ht="24" customHeight="1" x14ac:dyDescent="0.2">
      <c r="A179" s="15"/>
      <c r="B179" s="77" t="s">
        <v>190</v>
      </c>
      <c r="C179" s="77" t="s">
        <v>191</v>
      </c>
      <c r="D179" s="52" t="s">
        <v>157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204">
        <v>0</v>
      </c>
      <c r="M179" s="76">
        <v>0</v>
      </c>
      <c r="N179" s="76">
        <v>0</v>
      </c>
      <c r="O179" s="76">
        <v>0</v>
      </c>
      <c r="P179" s="76">
        <v>0</v>
      </c>
      <c r="Q179" s="8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5">
        <v>0</v>
      </c>
      <c r="Y179" s="18"/>
      <c r="Z179" s="43"/>
      <c r="AA179" s="18"/>
      <c r="AB179" s="18"/>
      <c r="AC179" s="18"/>
      <c r="AD179" s="41"/>
      <c r="AE179" s="41"/>
      <c r="AF179" s="41"/>
      <c r="AG179" s="45"/>
    </row>
    <row r="180" spans="1:33" ht="24" customHeight="1" x14ac:dyDescent="0.2">
      <c r="A180" s="15"/>
      <c r="B180" s="77"/>
      <c r="C180" s="77" t="s">
        <v>189</v>
      </c>
      <c r="D180" s="52" t="s">
        <v>156</v>
      </c>
      <c r="E180" s="76">
        <v>0</v>
      </c>
      <c r="F180" s="76">
        <v>0</v>
      </c>
      <c r="G180" s="76">
        <v>0</v>
      </c>
      <c r="H180" s="76">
        <v>0</v>
      </c>
      <c r="I180" s="76">
        <v>0</v>
      </c>
      <c r="J180" s="76">
        <v>0</v>
      </c>
      <c r="K180" s="76">
        <v>0</v>
      </c>
      <c r="L180" s="204">
        <v>0</v>
      </c>
      <c r="M180" s="76">
        <v>0</v>
      </c>
      <c r="N180" s="76">
        <v>0</v>
      </c>
      <c r="O180" s="76">
        <v>0</v>
      </c>
      <c r="P180" s="76">
        <v>0</v>
      </c>
      <c r="Q180" s="8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5">
        <v>0</v>
      </c>
      <c r="Y180" s="18"/>
      <c r="Z180" s="43"/>
      <c r="AA180" s="18"/>
      <c r="AB180" s="18"/>
      <c r="AC180" s="18"/>
      <c r="AD180" s="41"/>
      <c r="AE180" s="41"/>
      <c r="AF180" s="41"/>
      <c r="AG180" s="45"/>
    </row>
    <row r="181" spans="1:33" ht="24" customHeight="1" x14ac:dyDescent="0.2">
      <c r="A181" s="15"/>
      <c r="B181" s="77"/>
      <c r="C181" s="77" t="s">
        <v>180</v>
      </c>
      <c r="D181" s="52" t="s">
        <v>148</v>
      </c>
      <c r="E181" s="76">
        <v>0</v>
      </c>
      <c r="F181" s="76">
        <v>0</v>
      </c>
      <c r="G181" s="76">
        <v>0</v>
      </c>
      <c r="H181" s="76">
        <v>0</v>
      </c>
      <c r="I181" s="76">
        <v>0</v>
      </c>
      <c r="J181" s="76"/>
      <c r="K181" s="204"/>
      <c r="L181" s="204"/>
      <c r="M181" s="76"/>
      <c r="N181" s="76"/>
      <c r="O181" s="76"/>
      <c r="P181" s="76"/>
      <c r="Q181" s="8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5">
        <v>0</v>
      </c>
      <c r="Y181" s="18"/>
      <c r="Z181" s="43"/>
      <c r="AA181" s="18"/>
      <c r="AB181" s="18"/>
      <c r="AC181" s="18"/>
      <c r="AD181" s="41"/>
      <c r="AE181" s="41"/>
      <c r="AF181" s="41"/>
      <c r="AG181" s="45"/>
    </row>
    <row r="182" spans="1:33" ht="24" customHeight="1" x14ac:dyDescent="0.2">
      <c r="A182" s="15"/>
      <c r="B182" s="77"/>
      <c r="C182" s="77" t="s">
        <v>220</v>
      </c>
      <c r="D182" s="52" t="s">
        <v>155</v>
      </c>
      <c r="E182" s="76">
        <v>0</v>
      </c>
      <c r="F182" s="76">
        <v>0</v>
      </c>
      <c r="G182" s="76">
        <v>0</v>
      </c>
      <c r="H182" s="76">
        <v>-25160.13</v>
      </c>
      <c r="I182" s="76">
        <v>0</v>
      </c>
      <c r="J182" s="76"/>
      <c r="K182" s="76"/>
      <c r="L182" s="76"/>
      <c r="M182" s="76"/>
      <c r="N182" s="76"/>
      <c r="O182" s="76"/>
      <c r="P182" s="76"/>
      <c r="Q182" s="84">
        <v>-25160.13</v>
      </c>
      <c r="R182" s="54">
        <v>0</v>
      </c>
      <c r="S182" s="54">
        <v>-25160.13</v>
      </c>
      <c r="T182" s="54">
        <v>0</v>
      </c>
      <c r="U182" s="54">
        <v>0</v>
      </c>
      <c r="V182" s="54">
        <v>0</v>
      </c>
      <c r="W182" s="54">
        <v>0</v>
      </c>
      <c r="X182" s="55">
        <v>-25160.13</v>
      </c>
      <c r="Y182" s="18"/>
      <c r="Z182" s="43"/>
      <c r="AA182" s="18"/>
      <c r="AB182" s="18"/>
      <c r="AC182" s="18"/>
      <c r="AD182" s="41"/>
      <c r="AE182" s="41"/>
      <c r="AF182" s="41"/>
      <c r="AG182" s="45"/>
    </row>
    <row r="183" spans="1:33" ht="24" customHeight="1" x14ac:dyDescent="0.2">
      <c r="A183" s="15"/>
      <c r="B183" s="77" t="s">
        <v>205</v>
      </c>
      <c r="C183" s="77" t="s">
        <v>398</v>
      </c>
      <c r="D183" s="52" t="s">
        <v>399</v>
      </c>
      <c r="E183" s="76">
        <v>0</v>
      </c>
      <c r="F183" s="76">
        <v>0</v>
      </c>
      <c r="G183" s="76">
        <v>0</v>
      </c>
      <c r="H183" s="76">
        <v>0</v>
      </c>
      <c r="I183" s="204">
        <v>0</v>
      </c>
      <c r="J183" s="204">
        <v>0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8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5">
        <v>0</v>
      </c>
      <c r="Y183" s="18"/>
      <c r="Z183" s="43"/>
      <c r="AA183" s="18"/>
      <c r="AB183" s="18"/>
      <c r="AC183" s="18"/>
      <c r="AD183" s="41"/>
      <c r="AE183" s="41"/>
      <c r="AF183" s="41"/>
      <c r="AG183" s="45"/>
    </row>
    <row r="184" spans="1:33" ht="24" customHeight="1" x14ac:dyDescent="0.2">
      <c r="A184" s="15"/>
      <c r="B184" s="77" t="s">
        <v>55</v>
      </c>
      <c r="C184" s="77" t="s">
        <v>209</v>
      </c>
      <c r="D184" s="52" t="s">
        <v>219</v>
      </c>
      <c r="E184" s="76">
        <v>0</v>
      </c>
      <c r="F184" s="76">
        <v>0</v>
      </c>
      <c r="G184" s="76">
        <v>0</v>
      </c>
      <c r="H184" s="76">
        <v>0</v>
      </c>
      <c r="I184" s="204">
        <v>0</v>
      </c>
      <c r="J184" s="204">
        <v>0</v>
      </c>
      <c r="K184" s="76">
        <v>0</v>
      </c>
      <c r="L184" s="76">
        <v>0</v>
      </c>
      <c r="M184" s="76">
        <v>0</v>
      </c>
      <c r="N184" s="76">
        <v>0</v>
      </c>
      <c r="O184" s="76">
        <v>0</v>
      </c>
      <c r="P184" s="76">
        <v>0</v>
      </c>
      <c r="Q184" s="8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5">
        <v>0</v>
      </c>
      <c r="Y184" s="18"/>
      <c r="Z184" s="43"/>
      <c r="AA184" s="18"/>
      <c r="AB184" s="18"/>
      <c r="AC184" s="18"/>
      <c r="AD184" s="41"/>
      <c r="AE184" s="41"/>
      <c r="AF184" s="41"/>
      <c r="AG184" s="45"/>
    </row>
    <row r="185" spans="1:33" ht="24" customHeight="1" x14ac:dyDescent="0.2">
      <c r="A185" s="15"/>
      <c r="B185" s="77" t="s">
        <v>207</v>
      </c>
      <c r="C185" s="77" t="s">
        <v>208</v>
      </c>
      <c r="D185" s="52" t="s">
        <v>208</v>
      </c>
      <c r="E185" s="76">
        <v>0</v>
      </c>
      <c r="F185" s="76">
        <v>0</v>
      </c>
      <c r="G185" s="76">
        <v>0</v>
      </c>
      <c r="H185" s="76">
        <v>0</v>
      </c>
      <c r="I185" s="204">
        <v>0</v>
      </c>
      <c r="J185" s="204">
        <v>0</v>
      </c>
      <c r="K185" s="76">
        <v>0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8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5">
        <v>0</v>
      </c>
      <c r="Y185" s="18"/>
      <c r="Z185" s="43"/>
      <c r="AA185" s="18"/>
      <c r="AB185" s="18"/>
      <c r="AC185" s="18"/>
      <c r="AD185" s="41"/>
      <c r="AE185" s="41"/>
      <c r="AF185" s="41"/>
      <c r="AG185" s="45"/>
    </row>
    <row r="186" spans="1:33" ht="24" customHeight="1" x14ac:dyDescent="0.2">
      <c r="A186" s="15"/>
      <c r="B186" s="77" t="s">
        <v>72</v>
      </c>
      <c r="C186" s="77" t="s">
        <v>39</v>
      </c>
      <c r="D186" s="52" t="s">
        <v>39</v>
      </c>
      <c r="E186" s="76">
        <v>0</v>
      </c>
      <c r="F186" s="76">
        <v>0</v>
      </c>
      <c r="G186" s="76">
        <v>0</v>
      </c>
      <c r="H186" s="76">
        <v>0</v>
      </c>
      <c r="I186" s="204">
        <v>0</v>
      </c>
      <c r="J186" s="204">
        <v>0</v>
      </c>
      <c r="K186" s="76">
        <v>0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8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5">
        <v>0</v>
      </c>
      <c r="Y186" s="18"/>
      <c r="Z186" s="43"/>
      <c r="AA186" s="18"/>
      <c r="AB186" s="18"/>
      <c r="AC186" s="18"/>
      <c r="AD186" s="41"/>
      <c r="AE186" s="41"/>
      <c r="AF186" s="41"/>
      <c r="AG186" s="45"/>
    </row>
    <row r="187" spans="1:33" ht="24" customHeight="1" x14ac:dyDescent="0.2">
      <c r="A187" s="15"/>
      <c r="B187" s="77" t="s">
        <v>203</v>
      </c>
      <c r="C187" s="77" t="s">
        <v>204</v>
      </c>
      <c r="D187" s="52" t="s">
        <v>204</v>
      </c>
      <c r="E187" s="76">
        <v>0</v>
      </c>
      <c r="F187" s="76">
        <v>0</v>
      </c>
      <c r="G187" s="76">
        <v>0</v>
      </c>
      <c r="H187" s="76">
        <v>0</v>
      </c>
      <c r="I187" s="204">
        <v>0</v>
      </c>
      <c r="J187" s="204">
        <v>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8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5">
        <v>0</v>
      </c>
      <c r="Y187" s="18"/>
      <c r="Z187" s="43"/>
      <c r="AA187" s="18"/>
      <c r="AB187" s="18"/>
      <c r="AC187" s="18"/>
      <c r="AD187" s="41"/>
      <c r="AE187" s="41"/>
      <c r="AF187" s="41"/>
      <c r="AG187" s="45"/>
    </row>
    <row r="188" spans="1:33" ht="26.25" x14ac:dyDescent="0.2">
      <c r="A188" s="15"/>
      <c r="B188" s="77" t="s">
        <v>70</v>
      </c>
      <c r="C188" s="77" t="s">
        <v>258</v>
      </c>
      <c r="D188" s="52" t="s">
        <v>258</v>
      </c>
      <c r="E188" s="76">
        <v>0</v>
      </c>
      <c r="F188" s="76">
        <v>0</v>
      </c>
      <c r="G188" s="76">
        <v>0</v>
      </c>
      <c r="H188" s="76">
        <v>0</v>
      </c>
      <c r="I188" s="204">
        <v>0</v>
      </c>
      <c r="J188" s="76">
        <v>0</v>
      </c>
      <c r="K188" s="76">
        <v>0</v>
      </c>
      <c r="L188" s="76">
        <v>0</v>
      </c>
      <c r="M188" s="76">
        <v>0</v>
      </c>
      <c r="N188" s="76">
        <v>0</v>
      </c>
      <c r="O188" s="76">
        <v>0</v>
      </c>
      <c r="P188" s="76">
        <v>0</v>
      </c>
      <c r="Q188" s="8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5">
        <v>0</v>
      </c>
      <c r="Y188" s="18"/>
      <c r="Z188" s="43"/>
      <c r="AA188" s="18"/>
      <c r="AB188" s="18"/>
      <c r="AC188" s="18"/>
      <c r="AD188" s="41"/>
      <c r="AE188" s="41"/>
      <c r="AF188" s="41"/>
      <c r="AG188" s="45"/>
    </row>
    <row r="189" spans="1:33" ht="42" x14ac:dyDescent="0.2">
      <c r="A189" s="15"/>
      <c r="B189" s="77" t="s">
        <v>261</v>
      </c>
      <c r="C189" s="77" t="s">
        <v>260</v>
      </c>
      <c r="D189" s="52" t="s">
        <v>260</v>
      </c>
      <c r="E189" s="76">
        <v>0</v>
      </c>
      <c r="F189" s="76">
        <v>0</v>
      </c>
      <c r="G189" s="76">
        <v>0</v>
      </c>
      <c r="H189" s="76">
        <v>0</v>
      </c>
      <c r="I189" s="204">
        <v>0</v>
      </c>
      <c r="J189" s="204">
        <v>0</v>
      </c>
      <c r="K189" s="204">
        <v>0</v>
      </c>
      <c r="L189" s="204">
        <v>0</v>
      </c>
      <c r="M189" s="76">
        <v>0</v>
      </c>
      <c r="N189" s="76">
        <v>0</v>
      </c>
      <c r="O189" s="76">
        <v>0</v>
      </c>
      <c r="P189" s="76">
        <v>0</v>
      </c>
      <c r="Q189" s="8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5">
        <v>0</v>
      </c>
      <c r="Y189" s="18"/>
      <c r="Z189" s="43"/>
      <c r="AA189" s="18"/>
      <c r="AB189" s="18"/>
      <c r="AC189" s="18"/>
      <c r="AD189" s="41"/>
      <c r="AE189" s="41"/>
      <c r="AF189" s="41"/>
      <c r="AG189" s="45"/>
    </row>
    <row r="190" spans="1:33" ht="26.25" x14ac:dyDescent="0.2">
      <c r="A190" s="15"/>
      <c r="B190" s="77" t="s">
        <v>276</v>
      </c>
      <c r="C190" s="77" t="s">
        <v>188</v>
      </c>
      <c r="D190" s="52" t="s">
        <v>188</v>
      </c>
      <c r="E190" s="76">
        <v>0</v>
      </c>
      <c r="F190" s="76">
        <v>0</v>
      </c>
      <c r="G190" s="76">
        <v>0</v>
      </c>
      <c r="H190" s="76">
        <v>0</v>
      </c>
      <c r="I190" s="76">
        <v>0</v>
      </c>
      <c r="J190" s="76">
        <v>0</v>
      </c>
      <c r="K190" s="204">
        <v>0</v>
      </c>
      <c r="L190" s="204">
        <v>0</v>
      </c>
      <c r="M190" s="76">
        <v>0</v>
      </c>
      <c r="N190" s="76">
        <v>0</v>
      </c>
      <c r="O190" s="76">
        <v>0</v>
      </c>
      <c r="P190" s="76">
        <v>0</v>
      </c>
      <c r="Q190" s="8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5">
        <v>0</v>
      </c>
      <c r="Y190" s="18"/>
      <c r="Z190" s="43"/>
      <c r="AA190" s="18"/>
      <c r="AB190" s="18"/>
      <c r="AC190" s="18"/>
      <c r="AD190" s="41"/>
      <c r="AE190" s="41"/>
      <c r="AF190" s="41"/>
      <c r="AG190" s="45"/>
    </row>
    <row r="191" spans="1:33" ht="42" x14ac:dyDescent="0.2">
      <c r="A191" s="15"/>
      <c r="B191" s="77" t="s">
        <v>56</v>
      </c>
      <c r="C191" s="77" t="s">
        <v>62</v>
      </c>
      <c r="D191" s="52" t="s">
        <v>62</v>
      </c>
      <c r="E191" s="76">
        <v>0</v>
      </c>
      <c r="F191" s="76">
        <v>0</v>
      </c>
      <c r="G191" s="76">
        <v>0</v>
      </c>
      <c r="H191" s="76">
        <v>0</v>
      </c>
      <c r="I191" s="76">
        <v>0</v>
      </c>
      <c r="J191" s="76">
        <v>0</v>
      </c>
      <c r="K191" s="76">
        <v>123922.43</v>
      </c>
      <c r="L191" s="76">
        <v>0</v>
      </c>
      <c r="M191" s="76">
        <v>0</v>
      </c>
      <c r="N191" s="76">
        <v>0</v>
      </c>
      <c r="O191" s="76">
        <v>0</v>
      </c>
      <c r="P191" s="76">
        <v>0</v>
      </c>
      <c r="Q191" s="84">
        <v>123922.43</v>
      </c>
      <c r="R191" s="54">
        <v>0</v>
      </c>
      <c r="S191" s="54">
        <v>0</v>
      </c>
      <c r="T191" s="54">
        <v>0</v>
      </c>
      <c r="U191" s="54">
        <v>123922.43</v>
      </c>
      <c r="V191" s="54">
        <v>0</v>
      </c>
      <c r="W191" s="54">
        <v>0</v>
      </c>
      <c r="X191" s="55">
        <v>123922.43</v>
      </c>
      <c r="Y191" s="18"/>
      <c r="Z191" s="43"/>
      <c r="AA191" s="18"/>
      <c r="AB191" s="18"/>
      <c r="AC191" s="18"/>
      <c r="AD191" s="41"/>
      <c r="AE191" s="41"/>
      <c r="AF191" s="41"/>
      <c r="AG191" s="45"/>
    </row>
    <row r="192" spans="1:33" ht="24" customHeight="1" x14ac:dyDescent="0.2">
      <c r="A192" s="15"/>
      <c r="B192" s="77"/>
      <c r="C192" s="77" t="s">
        <v>302</v>
      </c>
      <c r="D192" s="52" t="s">
        <v>314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204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8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5">
        <v>0</v>
      </c>
      <c r="Y192" s="18"/>
      <c r="Z192" s="43"/>
      <c r="AA192" s="18"/>
      <c r="AB192" s="18"/>
      <c r="AC192" s="18"/>
      <c r="AD192" s="41"/>
      <c r="AE192" s="41"/>
      <c r="AF192" s="41"/>
      <c r="AG192" s="45"/>
    </row>
    <row r="193" spans="1:33" ht="24" customHeight="1" x14ac:dyDescent="0.2">
      <c r="A193" s="15"/>
      <c r="B193" s="77"/>
      <c r="C193" s="77" t="s">
        <v>338</v>
      </c>
      <c r="D193" s="52" t="s">
        <v>338</v>
      </c>
      <c r="E193" s="204">
        <v>0</v>
      </c>
      <c r="F193" s="204">
        <v>0</v>
      </c>
      <c r="G193" s="204">
        <v>0</v>
      </c>
      <c r="H193" s="204">
        <v>0</v>
      </c>
      <c r="I193" s="204">
        <v>0</v>
      </c>
      <c r="J193" s="204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8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5">
        <v>0</v>
      </c>
      <c r="Y193" s="18"/>
      <c r="Z193" s="43"/>
      <c r="AA193" s="18"/>
      <c r="AB193" s="18"/>
      <c r="AC193" s="18"/>
      <c r="AD193" s="41"/>
      <c r="AE193" s="41"/>
      <c r="AF193" s="41"/>
      <c r="AG193" s="45"/>
    </row>
    <row r="194" spans="1:33" ht="24" customHeight="1" x14ac:dyDescent="0.2">
      <c r="A194" s="15"/>
      <c r="B194" s="77"/>
      <c r="C194" s="77" t="s">
        <v>335</v>
      </c>
      <c r="D194" s="52" t="s">
        <v>335</v>
      </c>
      <c r="E194" s="204">
        <v>0</v>
      </c>
      <c r="F194" s="204">
        <v>0</v>
      </c>
      <c r="G194" s="204">
        <v>0</v>
      </c>
      <c r="H194" s="204">
        <v>0</v>
      </c>
      <c r="I194" s="204">
        <v>0</v>
      </c>
      <c r="J194" s="204">
        <v>0</v>
      </c>
      <c r="K194" s="204">
        <v>0</v>
      </c>
      <c r="L194" s="76">
        <v>0</v>
      </c>
      <c r="M194" s="76">
        <v>0</v>
      </c>
      <c r="N194" s="76">
        <v>0</v>
      </c>
      <c r="O194" s="76">
        <v>0</v>
      </c>
      <c r="P194" s="76">
        <v>0</v>
      </c>
      <c r="Q194" s="8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5">
        <v>0</v>
      </c>
      <c r="Y194" s="18"/>
      <c r="Z194" s="43"/>
      <c r="AA194" s="18"/>
      <c r="AB194" s="18"/>
      <c r="AC194" s="18"/>
      <c r="AD194" s="41"/>
      <c r="AE194" s="41"/>
      <c r="AF194" s="41"/>
      <c r="AG194" s="45"/>
    </row>
    <row r="195" spans="1:33" ht="24" customHeight="1" x14ac:dyDescent="0.2">
      <c r="A195" s="15"/>
      <c r="B195" s="77"/>
      <c r="C195" s="77" t="s">
        <v>292</v>
      </c>
      <c r="D195" s="52" t="s">
        <v>292</v>
      </c>
      <c r="E195" s="76">
        <v>0</v>
      </c>
      <c r="F195" s="76">
        <v>731142.27</v>
      </c>
      <c r="G195" s="76">
        <v>0</v>
      </c>
      <c r="H195" s="76">
        <v>0</v>
      </c>
      <c r="I195" s="204">
        <v>0</v>
      </c>
      <c r="J195" s="204">
        <v>0</v>
      </c>
      <c r="K195" s="76">
        <v>0</v>
      </c>
      <c r="L195" s="76">
        <v>0</v>
      </c>
      <c r="M195" s="76">
        <v>0</v>
      </c>
      <c r="N195" s="204">
        <v>0</v>
      </c>
      <c r="O195" s="204">
        <v>0</v>
      </c>
      <c r="P195" s="204">
        <v>0</v>
      </c>
      <c r="Q195" s="84">
        <v>731142.27</v>
      </c>
      <c r="R195" s="54">
        <v>731142.27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5">
        <v>731142.27</v>
      </c>
      <c r="Y195" s="18"/>
      <c r="Z195" s="43"/>
      <c r="AA195" s="18"/>
      <c r="AB195" s="18"/>
      <c r="AC195" s="18"/>
      <c r="AD195" s="41"/>
      <c r="AE195" s="41"/>
      <c r="AF195" s="41"/>
      <c r="AG195" s="45"/>
    </row>
    <row r="196" spans="1:33" ht="24" customHeight="1" x14ac:dyDescent="0.2">
      <c r="A196" s="15"/>
      <c r="B196" s="77"/>
      <c r="C196" s="77" t="s">
        <v>350</v>
      </c>
      <c r="D196" s="52" t="s">
        <v>366</v>
      </c>
      <c r="E196" s="76">
        <v>0</v>
      </c>
      <c r="F196" s="76">
        <v>0</v>
      </c>
      <c r="G196" s="76">
        <v>0</v>
      </c>
      <c r="H196" s="76">
        <v>4018073.12</v>
      </c>
      <c r="I196" s="204">
        <v>0</v>
      </c>
      <c r="J196" s="204">
        <v>0</v>
      </c>
      <c r="K196" s="76">
        <v>0</v>
      </c>
      <c r="L196" s="76">
        <v>0</v>
      </c>
      <c r="M196" s="76">
        <v>0</v>
      </c>
      <c r="N196" s="204">
        <v>0</v>
      </c>
      <c r="O196" s="204">
        <v>1112619.3700000001</v>
      </c>
      <c r="P196" s="204">
        <v>0</v>
      </c>
      <c r="Q196" s="84">
        <v>5130692.49</v>
      </c>
      <c r="R196" s="54">
        <v>0</v>
      </c>
      <c r="S196" s="54">
        <v>4018073.12</v>
      </c>
      <c r="T196" s="54">
        <v>0</v>
      </c>
      <c r="U196" s="54">
        <v>0</v>
      </c>
      <c r="V196" s="54">
        <v>0</v>
      </c>
      <c r="W196" s="54">
        <v>1112619.3700000001</v>
      </c>
      <c r="X196" s="55">
        <v>5130692.49</v>
      </c>
      <c r="Y196" s="18"/>
      <c r="Z196" s="43"/>
      <c r="AA196" s="18"/>
      <c r="AB196" s="18"/>
      <c r="AC196" s="18"/>
      <c r="AD196" s="41"/>
      <c r="AE196" s="41"/>
      <c r="AF196" s="41"/>
      <c r="AG196" s="45"/>
    </row>
    <row r="197" spans="1:33" ht="24" customHeight="1" x14ac:dyDescent="0.2">
      <c r="A197" s="15"/>
      <c r="B197" s="77"/>
      <c r="C197" s="77" t="s">
        <v>353</v>
      </c>
      <c r="D197" s="52" t="s">
        <v>367</v>
      </c>
      <c r="E197" s="76">
        <v>0</v>
      </c>
      <c r="F197" s="76">
        <v>0</v>
      </c>
      <c r="G197" s="76">
        <v>0</v>
      </c>
      <c r="H197" s="76">
        <v>0</v>
      </c>
      <c r="I197" s="204">
        <v>0</v>
      </c>
      <c r="J197" s="204">
        <v>0</v>
      </c>
      <c r="K197" s="76">
        <v>0</v>
      </c>
      <c r="L197" s="76">
        <v>0</v>
      </c>
      <c r="M197" s="76">
        <v>0</v>
      </c>
      <c r="N197" s="204">
        <v>0</v>
      </c>
      <c r="O197" s="204">
        <v>0</v>
      </c>
      <c r="P197" s="204">
        <v>0</v>
      </c>
      <c r="Q197" s="8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5">
        <v>0</v>
      </c>
      <c r="Y197" s="18"/>
      <c r="Z197" s="43"/>
      <c r="AA197" s="18"/>
      <c r="AB197" s="18"/>
      <c r="AC197" s="18"/>
      <c r="AD197" s="41"/>
      <c r="AE197" s="41"/>
      <c r="AF197" s="41"/>
      <c r="AG197" s="45"/>
    </row>
    <row r="198" spans="1:33" ht="24" customHeight="1" x14ac:dyDescent="0.2">
      <c r="A198" s="15"/>
      <c r="B198" s="77"/>
      <c r="C198" s="77" t="s">
        <v>349</v>
      </c>
      <c r="D198" s="52" t="s">
        <v>368</v>
      </c>
      <c r="E198" s="76">
        <v>0</v>
      </c>
      <c r="F198" s="76">
        <v>0</v>
      </c>
      <c r="G198" s="76">
        <v>0</v>
      </c>
      <c r="H198" s="76">
        <v>0</v>
      </c>
      <c r="I198" s="204">
        <v>0</v>
      </c>
      <c r="J198" s="204">
        <v>0</v>
      </c>
      <c r="K198" s="76">
        <v>0</v>
      </c>
      <c r="L198" s="76">
        <v>0</v>
      </c>
      <c r="M198" s="76">
        <v>0</v>
      </c>
      <c r="N198" s="204">
        <v>0</v>
      </c>
      <c r="O198" s="204">
        <v>0</v>
      </c>
      <c r="P198" s="204">
        <v>0</v>
      </c>
      <c r="Q198" s="8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5">
        <v>0</v>
      </c>
      <c r="Y198" s="18"/>
      <c r="Z198" s="43"/>
      <c r="AA198" s="18"/>
      <c r="AB198" s="18"/>
      <c r="AC198" s="18"/>
      <c r="AD198" s="41"/>
      <c r="AE198" s="41"/>
      <c r="AF198" s="41"/>
      <c r="AG198" s="45"/>
    </row>
    <row r="199" spans="1:33" ht="24" customHeight="1" x14ac:dyDescent="0.2">
      <c r="A199" s="15"/>
      <c r="B199" s="77"/>
      <c r="C199" s="77" t="s">
        <v>354</v>
      </c>
      <c r="D199" s="52" t="s">
        <v>315</v>
      </c>
      <c r="E199" s="76">
        <v>0</v>
      </c>
      <c r="F199" s="76">
        <v>2562138.64</v>
      </c>
      <c r="G199" s="76">
        <v>0</v>
      </c>
      <c r="H199" s="76">
        <v>2931606.59</v>
      </c>
      <c r="I199" s="204">
        <v>0</v>
      </c>
      <c r="J199" s="204">
        <v>0</v>
      </c>
      <c r="K199" s="76">
        <v>0</v>
      </c>
      <c r="L199" s="76">
        <v>0</v>
      </c>
      <c r="M199" s="76">
        <v>1732192.67</v>
      </c>
      <c r="N199" s="204">
        <v>0</v>
      </c>
      <c r="O199" s="204">
        <v>2222038.4</v>
      </c>
      <c r="P199" s="204">
        <v>0</v>
      </c>
      <c r="Q199" s="84">
        <v>9447976.3000000007</v>
      </c>
      <c r="R199" s="54">
        <v>2562138.64</v>
      </c>
      <c r="S199" s="54">
        <v>2931606.59</v>
      </c>
      <c r="T199" s="54">
        <v>0</v>
      </c>
      <c r="U199" s="54">
        <v>0</v>
      </c>
      <c r="V199" s="54">
        <v>1732192.67</v>
      </c>
      <c r="W199" s="54">
        <v>2222038.4</v>
      </c>
      <c r="X199" s="55">
        <v>9447976.3000000007</v>
      </c>
      <c r="Y199" s="18"/>
      <c r="Z199" s="43"/>
      <c r="AA199" s="18"/>
      <c r="AB199" s="18"/>
      <c r="AC199" s="18"/>
      <c r="AD199" s="41"/>
      <c r="AE199" s="41"/>
      <c r="AF199" s="41"/>
      <c r="AG199" s="45"/>
    </row>
    <row r="200" spans="1:33" ht="24" customHeight="1" x14ac:dyDescent="0.2">
      <c r="A200" s="15"/>
      <c r="B200" s="77"/>
      <c r="C200" s="77" t="s">
        <v>352</v>
      </c>
      <c r="D200" s="52" t="s">
        <v>369</v>
      </c>
      <c r="E200" s="76">
        <v>0</v>
      </c>
      <c r="F200" s="76">
        <v>0</v>
      </c>
      <c r="G200" s="76">
        <v>0</v>
      </c>
      <c r="H200" s="76">
        <v>0</v>
      </c>
      <c r="I200" s="204">
        <v>0</v>
      </c>
      <c r="J200" s="204">
        <v>0</v>
      </c>
      <c r="K200" s="76">
        <v>0</v>
      </c>
      <c r="L200" s="76">
        <v>0</v>
      </c>
      <c r="M200" s="76">
        <v>0</v>
      </c>
      <c r="N200" s="204">
        <v>0</v>
      </c>
      <c r="O200" s="204">
        <v>0</v>
      </c>
      <c r="P200" s="204">
        <v>0</v>
      </c>
      <c r="Q200" s="8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5">
        <v>0</v>
      </c>
      <c r="Y200" s="18"/>
      <c r="Z200" s="43"/>
      <c r="AA200" s="18"/>
      <c r="AB200" s="18"/>
      <c r="AC200" s="18"/>
      <c r="AD200" s="41"/>
      <c r="AE200" s="41"/>
      <c r="AF200" s="41"/>
      <c r="AG200" s="45"/>
    </row>
    <row r="201" spans="1:33" ht="24" customHeight="1" x14ac:dyDescent="0.2">
      <c r="A201" s="15"/>
      <c r="B201" s="77"/>
      <c r="C201" s="77" t="s">
        <v>351</v>
      </c>
      <c r="D201" s="52" t="s">
        <v>370</v>
      </c>
      <c r="E201" s="76">
        <v>0</v>
      </c>
      <c r="F201" s="76">
        <v>0</v>
      </c>
      <c r="G201" s="76">
        <v>0</v>
      </c>
      <c r="H201" s="76">
        <v>0</v>
      </c>
      <c r="I201" s="204">
        <v>0</v>
      </c>
      <c r="J201" s="204">
        <v>0</v>
      </c>
      <c r="K201" s="76">
        <v>0</v>
      </c>
      <c r="L201" s="76">
        <v>0</v>
      </c>
      <c r="M201" s="76">
        <v>0</v>
      </c>
      <c r="N201" s="204">
        <v>0</v>
      </c>
      <c r="O201" s="204">
        <v>0</v>
      </c>
      <c r="P201" s="204">
        <v>0</v>
      </c>
      <c r="Q201" s="8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5">
        <v>0</v>
      </c>
      <c r="Y201" s="18"/>
      <c r="Z201" s="43"/>
      <c r="AA201" s="18"/>
      <c r="AB201" s="18"/>
      <c r="AC201" s="18"/>
      <c r="AD201" s="41"/>
      <c r="AE201" s="41"/>
      <c r="AF201" s="41"/>
      <c r="AG201" s="45"/>
    </row>
    <row r="202" spans="1:33" ht="24" customHeight="1" x14ac:dyDescent="0.2">
      <c r="A202" s="15"/>
      <c r="B202" s="77"/>
      <c r="C202" s="77" t="s">
        <v>278</v>
      </c>
      <c r="D202" s="52" t="s">
        <v>371</v>
      </c>
      <c r="E202" s="76">
        <v>0</v>
      </c>
      <c r="F202" s="76">
        <v>0</v>
      </c>
      <c r="G202" s="76">
        <v>0</v>
      </c>
      <c r="H202" s="76">
        <v>0</v>
      </c>
      <c r="I202" s="204">
        <v>0</v>
      </c>
      <c r="J202" s="204">
        <v>0</v>
      </c>
      <c r="K202" s="76">
        <v>0</v>
      </c>
      <c r="L202" s="76">
        <v>0</v>
      </c>
      <c r="M202" s="76">
        <v>0</v>
      </c>
      <c r="N202" s="204">
        <v>0</v>
      </c>
      <c r="O202" s="204">
        <v>-1228613.02</v>
      </c>
      <c r="P202" s="204">
        <v>0</v>
      </c>
      <c r="Q202" s="84">
        <v>-1228613.02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-1228613.02</v>
      </c>
      <c r="X202" s="55">
        <v>-1228613.02</v>
      </c>
      <c r="Y202" s="18"/>
      <c r="Z202" s="43"/>
      <c r="AA202" s="18"/>
      <c r="AB202" s="18"/>
      <c r="AC202" s="18"/>
      <c r="AD202" s="41"/>
      <c r="AE202" s="41"/>
      <c r="AF202" s="41"/>
      <c r="AG202" s="45"/>
    </row>
    <row r="203" spans="1:33" ht="24" customHeight="1" x14ac:dyDescent="0.2">
      <c r="A203" s="15"/>
      <c r="B203" s="77"/>
      <c r="C203" s="77" t="s">
        <v>283</v>
      </c>
      <c r="D203" s="52" t="s">
        <v>372</v>
      </c>
      <c r="E203" s="76">
        <v>0</v>
      </c>
      <c r="F203" s="76">
        <v>0</v>
      </c>
      <c r="G203" s="76">
        <v>0</v>
      </c>
      <c r="H203" s="76">
        <v>-39715.5</v>
      </c>
      <c r="I203" s="204">
        <v>0</v>
      </c>
      <c r="J203" s="204">
        <v>0</v>
      </c>
      <c r="K203" s="76">
        <v>0</v>
      </c>
      <c r="L203" s="76">
        <v>0</v>
      </c>
      <c r="M203" s="76">
        <v>0</v>
      </c>
      <c r="N203" s="204">
        <v>0</v>
      </c>
      <c r="O203" s="204">
        <v>0</v>
      </c>
      <c r="P203" s="204">
        <v>0</v>
      </c>
      <c r="Q203" s="84">
        <v>-39715.5</v>
      </c>
      <c r="R203" s="54">
        <v>0</v>
      </c>
      <c r="S203" s="54">
        <v>-39715.5</v>
      </c>
      <c r="T203" s="54">
        <v>0</v>
      </c>
      <c r="U203" s="54">
        <v>0</v>
      </c>
      <c r="V203" s="54">
        <v>0</v>
      </c>
      <c r="W203" s="54">
        <v>0</v>
      </c>
      <c r="X203" s="55">
        <v>-39715.5</v>
      </c>
      <c r="Y203" s="18"/>
      <c r="Z203" s="43"/>
      <c r="AA203" s="18"/>
      <c r="AB203" s="18"/>
      <c r="AC203" s="18"/>
      <c r="AD203" s="41"/>
      <c r="AE203" s="41"/>
      <c r="AF203" s="41"/>
      <c r="AG203" s="45"/>
    </row>
    <row r="204" spans="1:33" ht="24" customHeight="1" x14ac:dyDescent="0.2">
      <c r="A204" s="15"/>
      <c r="B204" s="77"/>
      <c r="C204" s="77" t="s">
        <v>106</v>
      </c>
      <c r="D204" s="52" t="s">
        <v>373</v>
      </c>
      <c r="E204" s="76">
        <v>0</v>
      </c>
      <c r="F204" s="76">
        <v>0</v>
      </c>
      <c r="G204" s="76">
        <v>0</v>
      </c>
      <c r="H204" s="76">
        <v>0</v>
      </c>
      <c r="I204" s="204">
        <v>0</v>
      </c>
      <c r="J204" s="204">
        <v>0</v>
      </c>
      <c r="K204" s="76">
        <v>0</v>
      </c>
      <c r="L204" s="76">
        <v>0</v>
      </c>
      <c r="M204" s="76">
        <v>0</v>
      </c>
      <c r="N204" s="204">
        <v>0</v>
      </c>
      <c r="O204" s="204">
        <v>0</v>
      </c>
      <c r="P204" s="204">
        <v>0</v>
      </c>
      <c r="Q204" s="8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5">
        <v>0</v>
      </c>
      <c r="Y204" s="18"/>
      <c r="Z204" s="43"/>
      <c r="AA204" s="18"/>
      <c r="AB204" s="18"/>
      <c r="AC204" s="18"/>
      <c r="AD204" s="41"/>
      <c r="AE204" s="41"/>
      <c r="AF204" s="41"/>
      <c r="AG204" s="45"/>
    </row>
    <row r="205" spans="1:33" ht="24" customHeight="1" x14ac:dyDescent="0.2">
      <c r="A205" s="15"/>
      <c r="B205" s="77"/>
      <c r="C205" s="77" t="s">
        <v>355</v>
      </c>
      <c r="D205" s="52" t="s">
        <v>374</v>
      </c>
      <c r="E205" s="76">
        <v>0</v>
      </c>
      <c r="F205" s="76">
        <v>0</v>
      </c>
      <c r="G205" s="76">
        <v>0</v>
      </c>
      <c r="H205" s="76">
        <v>0</v>
      </c>
      <c r="I205" s="204">
        <v>0</v>
      </c>
      <c r="J205" s="204">
        <v>0</v>
      </c>
      <c r="K205" s="76">
        <v>0</v>
      </c>
      <c r="L205" s="76">
        <v>0</v>
      </c>
      <c r="M205" s="76">
        <v>0</v>
      </c>
      <c r="N205" s="204">
        <v>0</v>
      </c>
      <c r="O205" s="204">
        <v>0</v>
      </c>
      <c r="P205" s="204">
        <v>0</v>
      </c>
      <c r="Q205" s="8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5">
        <v>0</v>
      </c>
      <c r="Y205" s="18"/>
      <c r="Z205" s="43"/>
      <c r="AA205" s="18"/>
      <c r="AB205" s="18"/>
      <c r="AC205" s="18"/>
      <c r="AD205" s="41"/>
      <c r="AE205" s="41"/>
      <c r="AF205" s="41"/>
      <c r="AG205" s="45"/>
    </row>
    <row r="206" spans="1:33" ht="24" customHeight="1" x14ac:dyDescent="0.2">
      <c r="A206" s="15"/>
      <c r="B206" s="77"/>
      <c r="C206" s="77" t="s">
        <v>267</v>
      </c>
      <c r="D206" s="52" t="s">
        <v>375</v>
      </c>
      <c r="E206" s="76">
        <v>0</v>
      </c>
      <c r="F206" s="76">
        <v>0</v>
      </c>
      <c r="G206" s="76">
        <v>0</v>
      </c>
      <c r="H206" s="76">
        <v>0</v>
      </c>
      <c r="I206" s="204">
        <v>0</v>
      </c>
      <c r="J206" s="204">
        <v>0</v>
      </c>
      <c r="K206" s="76">
        <v>0</v>
      </c>
      <c r="L206" s="76">
        <v>0</v>
      </c>
      <c r="M206" s="76">
        <v>0</v>
      </c>
      <c r="N206" s="204">
        <v>0</v>
      </c>
      <c r="O206" s="204">
        <v>0</v>
      </c>
      <c r="P206" s="204">
        <v>0</v>
      </c>
      <c r="Q206" s="8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5">
        <v>0</v>
      </c>
      <c r="Y206" s="18"/>
      <c r="Z206" s="43"/>
      <c r="AA206" s="18"/>
      <c r="AB206" s="18"/>
      <c r="AC206" s="18"/>
      <c r="AD206" s="41"/>
      <c r="AE206" s="41"/>
      <c r="AF206" s="41"/>
      <c r="AG206" s="45"/>
    </row>
    <row r="207" spans="1:33" ht="24" customHeight="1" x14ac:dyDescent="0.2">
      <c r="A207" s="15"/>
      <c r="B207" s="77"/>
      <c r="C207" s="77" t="s">
        <v>386</v>
      </c>
      <c r="D207" s="52" t="s">
        <v>386</v>
      </c>
      <c r="E207" s="76">
        <v>0</v>
      </c>
      <c r="F207" s="76">
        <v>1500000</v>
      </c>
      <c r="G207" s="76">
        <v>14999999.999999998</v>
      </c>
      <c r="H207" s="76">
        <v>0</v>
      </c>
      <c r="I207" s="204">
        <v>0</v>
      </c>
      <c r="J207" s="204">
        <v>0</v>
      </c>
      <c r="K207" s="76">
        <v>0</v>
      </c>
      <c r="L207" s="76">
        <v>0</v>
      </c>
      <c r="M207" s="76">
        <v>9263436.0299999993</v>
      </c>
      <c r="N207" s="204">
        <v>0</v>
      </c>
      <c r="O207" s="204">
        <v>12000000</v>
      </c>
      <c r="P207" s="204">
        <v>5953182.2000000002</v>
      </c>
      <c r="Q207" s="84">
        <v>43716618.230000004</v>
      </c>
      <c r="R207" s="54">
        <v>1500000</v>
      </c>
      <c r="S207" s="54">
        <v>14999999.999999998</v>
      </c>
      <c r="T207" s="54">
        <v>0</v>
      </c>
      <c r="U207" s="54">
        <v>0</v>
      </c>
      <c r="V207" s="54">
        <v>9263436.0299999993</v>
      </c>
      <c r="W207" s="54">
        <v>17953182.199999999</v>
      </c>
      <c r="X207" s="55">
        <v>43716618.229999997</v>
      </c>
      <c r="Y207" s="18"/>
      <c r="Z207" s="43"/>
      <c r="AA207" s="18"/>
      <c r="AB207" s="18"/>
      <c r="AC207" s="18"/>
      <c r="AD207" s="41"/>
      <c r="AE207" s="41"/>
      <c r="AF207" s="41"/>
      <c r="AG207" s="45"/>
    </row>
    <row r="208" spans="1:33" ht="24" customHeight="1" x14ac:dyDescent="0.2">
      <c r="A208" s="15"/>
      <c r="B208" s="77"/>
      <c r="C208" s="77" t="s">
        <v>387</v>
      </c>
      <c r="D208" s="52" t="s">
        <v>390</v>
      </c>
      <c r="E208" s="76">
        <v>0</v>
      </c>
      <c r="F208" s="76">
        <v>0</v>
      </c>
      <c r="G208" s="76">
        <v>0</v>
      </c>
      <c r="H208" s="76">
        <v>0</v>
      </c>
      <c r="I208" s="204">
        <v>0</v>
      </c>
      <c r="J208" s="204">
        <v>0</v>
      </c>
      <c r="K208" s="76">
        <v>0</v>
      </c>
      <c r="L208" s="76">
        <v>0</v>
      </c>
      <c r="M208" s="76">
        <v>0</v>
      </c>
      <c r="N208" s="204">
        <v>0</v>
      </c>
      <c r="O208" s="204">
        <v>0</v>
      </c>
      <c r="P208" s="204">
        <v>0</v>
      </c>
      <c r="Q208" s="8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5">
        <v>0</v>
      </c>
      <c r="Y208" s="18"/>
      <c r="Z208" s="43"/>
      <c r="AA208" s="18"/>
      <c r="AB208" s="18"/>
      <c r="AC208" s="18"/>
      <c r="AD208" s="41"/>
      <c r="AE208" s="41"/>
      <c r="AF208" s="41"/>
      <c r="AG208" s="45"/>
    </row>
    <row r="209" spans="1:33" ht="24" customHeight="1" x14ac:dyDescent="0.2">
      <c r="A209" s="15"/>
      <c r="B209" s="77"/>
      <c r="C209" s="77" t="s">
        <v>388</v>
      </c>
      <c r="D209" s="52" t="s">
        <v>391</v>
      </c>
      <c r="E209" s="76">
        <v>0</v>
      </c>
      <c r="F209" s="76">
        <v>0</v>
      </c>
      <c r="G209" s="76">
        <v>0</v>
      </c>
      <c r="H209" s="76">
        <v>0</v>
      </c>
      <c r="I209" s="204">
        <v>0</v>
      </c>
      <c r="J209" s="204">
        <v>0</v>
      </c>
      <c r="K209" s="76">
        <v>0</v>
      </c>
      <c r="L209" s="76">
        <v>0</v>
      </c>
      <c r="M209" s="76">
        <v>0</v>
      </c>
      <c r="N209" s="204">
        <v>0</v>
      </c>
      <c r="O209" s="204">
        <v>0</v>
      </c>
      <c r="P209" s="204">
        <v>0</v>
      </c>
      <c r="Q209" s="8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5">
        <v>0</v>
      </c>
      <c r="Y209" s="18"/>
      <c r="Z209" s="43"/>
      <c r="AA209" s="18"/>
      <c r="AB209" s="18"/>
      <c r="AC209" s="18"/>
      <c r="AD209" s="41"/>
      <c r="AE209" s="41"/>
      <c r="AF209" s="41"/>
      <c r="AG209" s="45"/>
    </row>
    <row r="210" spans="1:33" ht="24" customHeight="1" x14ac:dyDescent="0.2">
      <c r="A210" s="15"/>
      <c r="B210" s="77"/>
      <c r="C210" s="77" t="s">
        <v>389</v>
      </c>
      <c r="D210" s="52" t="s">
        <v>392</v>
      </c>
      <c r="E210" s="76">
        <v>0</v>
      </c>
      <c r="F210" s="76">
        <v>358116.73</v>
      </c>
      <c r="G210" s="76">
        <v>0</v>
      </c>
      <c r="H210" s="76">
        <v>2413988.85</v>
      </c>
      <c r="I210" s="204">
        <v>0</v>
      </c>
      <c r="J210" s="204">
        <v>3503558.83</v>
      </c>
      <c r="K210" s="76">
        <v>191015.52</v>
      </c>
      <c r="L210" s="76">
        <v>0</v>
      </c>
      <c r="M210" s="76">
        <v>0</v>
      </c>
      <c r="N210" s="204">
        <v>1025758.65</v>
      </c>
      <c r="O210" s="204">
        <v>0</v>
      </c>
      <c r="P210" s="204">
        <v>0</v>
      </c>
      <c r="Q210" s="84">
        <v>7492438.5800000001</v>
      </c>
      <c r="R210" s="54">
        <v>358116.73</v>
      </c>
      <c r="S210" s="54">
        <v>2413988.85</v>
      </c>
      <c r="T210" s="54">
        <v>3503558.83</v>
      </c>
      <c r="U210" s="54">
        <v>191015.52</v>
      </c>
      <c r="V210" s="54">
        <v>1025758.65</v>
      </c>
      <c r="W210" s="54">
        <v>0</v>
      </c>
      <c r="X210" s="55">
        <v>7492438.5800000001</v>
      </c>
      <c r="Y210" s="18"/>
      <c r="Z210" s="43"/>
      <c r="AA210" s="18"/>
      <c r="AB210" s="18"/>
      <c r="AC210" s="18"/>
      <c r="AD210" s="41"/>
      <c r="AE210" s="41"/>
      <c r="AF210" s="41"/>
      <c r="AG210" s="45"/>
    </row>
    <row r="211" spans="1:33" ht="24" customHeight="1" x14ac:dyDescent="0.2">
      <c r="A211" s="15"/>
      <c r="B211" s="77"/>
      <c r="C211" s="77" t="s">
        <v>394</v>
      </c>
      <c r="D211" s="52" t="s">
        <v>395</v>
      </c>
      <c r="E211" s="76">
        <v>0</v>
      </c>
      <c r="F211" s="76">
        <v>0</v>
      </c>
      <c r="G211" s="76">
        <v>0</v>
      </c>
      <c r="H211" s="76">
        <v>1100288.96</v>
      </c>
      <c r="I211" s="204">
        <v>0</v>
      </c>
      <c r="J211" s="204">
        <v>0</v>
      </c>
      <c r="K211" s="76">
        <v>0</v>
      </c>
      <c r="L211" s="76">
        <v>0</v>
      </c>
      <c r="M211" s="76">
        <v>0</v>
      </c>
      <c r="N211" s="204">
        <v>0</v>
      </c>
      <c r="O211" s="204">
        <v>0</v>
      </c>
      <c r="P211" s="204">
        <v>0</v>
      </c>
      <c r="Q211" s="84">
        <v>1100288.96</v>
      </c>
      <c r="R211" s="54">
        <v>0</v>
      </c>
      <c r="S211" s="54">
        <v>1100288.96</v>
      </c>
      <c r="T211" s="54">
        <v>0</v>
      </c>
      <c r="U211" s="54">
        <v>0</v>
      </c>
      <c r="V211" s="54">
        <v>0</v>
      </c>
      <c r="W211" s="54">
        <v>0</v>
      </c>
      <c r="X211" s="55">
        <v>1100288.96</v>
      </c>
      <c r="Y211" s="18"/>
      <c r="Z211" s="43"/>
      <c r="AA211" s="18"/>
      <c r="AB211" s="18"/>
      <c r="AC211" s="18"/>
      <c r="AD211" s="41"/>
      <c r="AE211" s="41"/>
      <c r="AF211" s="41"/>
      <c r="AG211" s="45"/>
    </row>
    <row r="212" spans="1:33" ht="24" customHeight="1" x14ac:dyDescent="0.2">
      <c r="A212" s="15"/>
      <c r="B212" s="77"/>
      <c r="C212" s="77" t="s">
        <v>206</v>
      </c>
      <c r="D212" s="52" t="s">
        <v>130</v>
      </c>
      <c r="E212" s="76">
        <v>0</v>
      </c>
      <c r="F212" s="76">
        <v>0</v>
      </c>
      <c r="G212" s="76">
        <v>0</v>
      </c>
      <c r="H212" s="76">
        <v>1359583.58</v>
      </c>
      <c r="I212" s="204">
        <v>0</v>
      </c>
      <c r="J212" s="204">
        <v>0</v>
      </c>
      <c r="K212" s="76">
        <v>0</v>
      </c>
      <c r="L212" s="76">
        <v>0</v>
      </c>
      <c r="M212" s="76">
        <v>476689.33</v>
      </c>
      <c r="N212" s="204">
        <v>0</v>
      </c>
      <c r="O212" s="204">
        <v>0</v>
      </c>
      <c r="P212" s="204">
        <v>0</v>
      </c>
      <c r="Q212" s="84">
        <v>1836272.9100000001</v>
      </c>
      <c r="R212" s="54">
        <v>0</v>
      </c>
      <c r="S212" s="54">
        <v>1359583.58</v>
      </c>
      <c r="T212" s="54">
        <v>0</v>
      </c>
      <c r="U212" s="54">
        <v>0</v>
      </c>
      <c r="V212" s="54">
        <v>476689.33</v>
      </c>
      <c r="W212" s="54">
        <v>0</v>
      </c>
      <c r="X212" s="55">
        <v>1836272.9100000001</v>
      </c>
      <c r="Y212" s="18"/>
      <c r="Z212" s="43"/>
      <c r="AA212" s="18"/>
      <c r="AB212" s="18"/>
      <c r="AC212" s="18"/>
      <c r="AD212" s="41"/>
      <c r="AE212" s="41"/>
      <c r="AF212" s="41"/>
      <c r="AG212" s="45"/>
    </row>
    <row r="213" spans="1:33" ht="24" customHeight="1" x14ac:dyDescent="0.2">
      <c r="A213" s="15"/>
      <c r="B213" s="77"/>
      <c r="C213" s="77" t="s">
        <v>404</v>
      </c>
      <c r="D213" s="52" t="s">
        <v>405</v>
      </c>
      <c r="E213" s="76">
        <v>0</v>
      </c>
      <c r="F213" s="76">
        <v>0</v>
      </c>
      <c r="G213" s="76">
        <v>0</v>
      </c>
      <c r="H213" s="76">
        <v>0</v>
      </c>
      <c r="I213" s="204">
        <v>0</v>
      </c>
      <c r="J213" s="204">
        <v>0</v>
      </c>
      <c r="K213" s="76">
        <v>0</v>
      </c>
      <c r="L213" s="76">
        <v>0</v>
      </c>
      <c r="M213" s="76">
        <v>0</v>
      </c>
      <c r="N213" s="204">
        <v>0</v>
      </c>
      <c r="O213" s="204">
        <v>0</v>
      </c>
      <c r="P213" s="204">
        <v>0</v>
      </c>
      <c r="Q213" s="8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5">
        <v>0</v>
      </c>
      <c r="Y213" s="18"/>
      <c r="Z213" s="43"/>
      <c r="AA213" s="18"/>
      <c r="AB213" s="18"/>
      <c r="AC213" s="18"/>
      <c r="AD213" s="41"/>
      <c r="AE213" s="41"/>
      <c r="AF213" s="41"/>
      <c r="AG213" s="45"/>
    </row>
    <row r="214" spans="1:33" ht="24" customHeight="1" x14ac:dyDescent="0.2">
      <c r="A214" s="15"/>
      <c r="B214" s="77"/>
      <c r="C214" s="77" t="s">
        <v>418</v>
      </c>
      <c r="D214" s="52" t="s">
        <v>419</v>
      </c>
      <c r="E214" s="76">
        <v>0</v>
      </c>
      <c r="F214" s="76">
        <v>0</v>
      </c>
      <c r="G214" s="76">
        <v>0</v>
      </c>
      <c r="H214" s="76">
        <v>0</v>
      </c>
      <c r="I214" s="204">
        <v>0</v>
      </c>
      <c r="J214" s="204">
        <v>0</v>
      </c>
      <c r="K214" s="76">
        <v>0</v>
      </c>
      <c r="L214" s="76">
        <v>0</v>
      </c>
      <c r="M214" s="76">
        <v>0</v>
      </c>
      <c r="N214" s="204">
        <v>0</v>
      </c>
      <c r="O214" s="204">
        <v>0</v>
      </c>
      <c r="P214" s="204">
        <v>0</v>
      </c>
      <c r="Q214" s="8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5">
        <v>0</v>
      </c>
      <c r="Y214" s="18"/>
      <c r="Z214" s="43"/>
      <c r="AA214" s="18"/>
      <c r="AB214" s="18"/>
      <c r="AC214" s="18"/>
      <c r="AD214" s="41"/>
      <c r="AE214" s="41"/>
      <c r="AF214" s="41"/>
      <c r="AG214" s="45"/>
    </row>
    <row r="215" spans="1:33" ht="24" customHeight="1" x14ac:dyDescent="0.2">
      <c r="A215" s="15"/>
      <c r="B215" s="77"/>
      <c r="C215" s="77" t="s">
        <v>422</v>
      </c>
      <c r="D215" s="52" t="s">
        <v>423</v>
      </c>
      <c r="E215" s="76">
        <v>0</v>
      </c>
      <c r="F215" s="76">
        <v>0</v>
      </c>
      <c r="G215" s="76">
        <v>0</v>
      </c>
      <c r="H215" s="76">
        <v>0</v>
      </c>
      <c r="I215" s="76">
        <v>0</v>
      </c>
      <c r="J215" s="76">
        <v>0</v>
      </c>
      <c r="K215" s="76">
        <v>0</v>
      </c>
      <c r="L215" s="76">
        <v>0</v>
      </c>
      <c r="M215" s="76">
        <v>0</v>
      </c>
      <c r="N215" s="76">
        <v>0</v>
      </c>
      <c r="O215" s="76">
        <v>0</v>
      </c>
      <c r="P215" s="76">
        <v>0</v>
      </c>
      <c r="Q215" s="8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5">
        <v>0</v>
      </c>
      <c r="Y215" s="18"/>
      <c r="Z215" s="43"/>
      <c r="AA215" s="18"/>
      <c r="AB215" s="18"/>
      <c r="AC215" s="18"/>
      <c r="AD215" s="41"/>
      <c r="AE215" s="41"/>
      <c r="AF215" s="41"/>
      <c r="AG215" s="45"/>
    </row>
    <row r="216" spans="1:33" ht="24" customHeight="1" x14ac:dyDescent="0.2">
      <c r="A216" s="15"/>
      <c r="B216" s="77"/>
      <c r="C216" s="77" t="s">
        <v>428</v>
      </c>
      <c r="D216" s="52" t="s">
        <v>429</v>
      </c>
      <c r="E216" s="76">
        <v>0</v>
      </c>
      <c r="F216" s="76">
        <v>0</v>
      </c>
      <c r="G216" s="76">
        <v>0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8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5">
        <v>0</v>
      </c>
      <c r="Y216" s="18"/>
      <c r="Z216" s="43"/>
      <c r="AA216" s="18"/>
      <c r="AB216" s="18"/>
      <c r="AC216" s="18"/>
      <c r="AD216" s="41"/>
      <c r="AE216" s="41"/>
      <c r="AF216" s="41"/>
      <c r="AG216" s="45"/>
    </row>
    <row r="217" spans="1:33" ht="24" customHeight="1" x14ac:dyDescent="0.2">
      <c r="A217" s="15"/>
      <c r="B217" s="77"/>
      <c r="C217" s="77" t="s">
        <v>461</v>
      </c>
      <c r="D217" s="52" t="s">
        <v>462</v>
      </c>
      <c r="E217" s="76">
        <v>0</v>
      </c>
      <c r="F217" s="76">
        <v>0</v>
      </c>
      <c r="G217" s="76">
        <v>0</v>
      </c>
      <c r="H217" s="76">
        <v>-631226.53</v>
      </c>
      <c r="I217" s="76"/>
      <c r="J217" s="76"/>
      <c r="K217" s="76"/>
      <c r="L217" s="76"/>
      <c r="M217" s="76"/>
      <c r="N217" s="76"/>
      <c r="O217" s="76"/>
      <c r="P217" s="76"/>
      <c r="Q217" s="84">
        <v>-631226.53</v>
      </c>
      <c r="R217" s="54">
        <v>0</v>
      </c>
      <c r="S217" s="54">
        <v>-631226.53</v>
      </c>
      <c r="T217" s="54"/>
      <c r="U217" s="54"/>
      <c r="V217" s="54"/>
      <c r="W217" s="54"/>
      <c r="X217" s="55">
        <v>-631226.53</v>
      </c>
      <c r="Y217" s="18"/>
      <c r="Z217" s="43"/>
      <c r="AA217" s="18"/>
      <c r="AB217" s="18"/>
      <c r="AC217" s="18"/>
      <c r="AD217" s="41"/>
      <c r="AE217" s="41"/>
      <c r="AF217" s="41"/>
      <c r="AG217" s="45"/>
    </row>
    <row r="218" spans="1:33" ht="24" customHeight="1" x14ac:dyDescent="0.2">
      <c r="A218" s="15"/>
      <c r="B218" s="77"/>
      <c r="C218" s="77"/>
      <c r="D218" s="52"/>
      <c r="E218" s="76">
        <v>0</v>
      </c>
      <c r="F218" s="76">
        <v>0</v>
      </c>
      <c r="G218" s="76">
        <v>0</v>
      </c>
      <c r="H218" s="76">
        <v>0</v>
      </c>
      <c r="I218" s="76"/>
      <c r="J218" s="76"/>
      <c r="K218" s="76">
        <v>0</v>
      </c>
      <c r="L218" s="76">
        <v>0</v>
      </c>
      <c r="M218" s="76"/>
      <c r="N218" s="76"/>
      <c r="O218" s="76"/>
      <c r="P218" s="76"/>
      <c r="Q218" s="8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5">
        <v>0</v>
      </c>
      <c r="Y218" s="18"/>
      <c r="Z218" s="43"/>
      <c r="AA218" s="18"/>
      <c r="AB218" s="18"/>
      <c r="AC218" s="18"/>
      <c r="AD218" s="41"/>
      <c r="AE218" s="41"/>
      <c r="AF218" s="41"/>
      <c r="AG218" s="45"/>
    </row>
    <row r="219" spans="1:33" ht="24" customHeight="1" x14ac:dyDescent="0.2">
      <c r="A219" s="15"/>
      <c r="B219" s="83"/>
      <c r="C219" s="83">
        <v>130</v>
      </c>
      <c r="D219" s="68" t="s">
        <v>85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70">
        <v>0</v>
      </c>
      <c r="Y219" s="69">
        <v>0</v>
      </c>
      <c r="Z219" s="43"/>
      <c r="AA219" s="23"/>
      <c r="AB219" s="23"/>
      <c r="AC219" s="23"/>
      <c r="AD219" s="53"/>
      <c r="AE219" s="53"/>
      <c r="AF219" s="53"/>
      <c r="AG219" s="56"/>
    </row>
    <row r="220" spans="1:33" ht="26.25" x14ac:dyDescent="0.2">
      <c r="A220" s="15"/>
      <c r="B220" s="85"/>
      <c r="C220" s="85"/>
      <c r="D220" s="52"/>
      <c r="E220" s="76">
        <v>0</v>
      </c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6">
        <v>0</v>
      </c>
      <c r="O220" s="76">
        <v>0</v>
      </c>
      <c r="P220" s="76">
        <v>0</v>
      </c>
      <c r="Q220" s="8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5">
        <v>0</v>
      </c>
      <c r="Y220" s="18"/>
      <c r="Z220" s="43"/>
      <c r="AA220" s="18"/>
      <c r="AB220" s="18"/>
      <c r="AC220" s="18"/>
      <c r="AD220" s="41"/>
      <c r="AE220" s="41"/>
      <c r="AF220" s="41"/>
      <c r="AG220" s="45"/>
    </row>
    <row r="221" spans="1:33" ht="26.25" x14ac:dyDescent="0.2">
      <c r="A221" s="15"/>
      <c r="B221" s="40"/>
      <c r="C221" s="40"/>
      <c r="D221" s="22"/>
      <c r="E221" s="76">
        <v>0</v>
      </c>
      <c r="F221" s="54">
        <v>0</v>
      </c>
      <c r="G221" s="54"/>
      <c r="H221" s="54"/>
      <c r="I221" s="54"/>
      <c r="J221" s="54"/>
      <c r="K221" s="47"/>
      <c r="L221" s="47"/>
      <c r="M221" s="47"/>
      <c r="N221" s="47"/>
      <c r="O221" s="47"/>
      <c r="P221" s="47"/>
      <c r="Q221" s="8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86">
        <v>0</v>
      </c>
      <c r="Y221" s="18"/>
      <c r="Z221" s="43"/>
      <c r="AA221" s="18"/>
      <c r="AB221" s="18"/>
      <c r="AC221" s="18"/>
      <c r="AD221" s="41"/>
      <c r="AE221" s="41"/>
      <c r="AF221" s="41"/>
      <c r="AG221" s="45"/>
    </row>
    <row r="222" spans="1:33" ht="24" customHeight="1" x14ac:dyDescent="0.2">
      <c r="A222" s="15"/>
      <c r="B222" s="99"/>
      <c r="C222" s="99">
        <v>131</v>
      </c>
      <c r="D222" s="68" t="s">
        <v>88</v>
      </c>
      <c r="E222" s="69">
        <v>0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69">
        <v>0</v>
      </c>
      <c r="N222" s="69">
        <v>0</v>
      </c>
      <c r="O222" s="69">
        <v>0</v>
      </c>
      <c r="P222" s="69">
        <v>0</v>
      </c>
      <c r="Q222" s="69">
        <v>0</v>
      </c>
      <c r="R222" s="69">
        <v>0</v>
      </c>
      <c r="S222" s="69">
        <v>0</v>
      </c>
      <c r="T222" s="69">
        <v>0</v>
      </c>
      <c r="U222" s="69">
        <v>0</v>
      </c>
      <c r="V222" s="69">
        <v>0</v>
      </c>
      <c r="W222" s="69">
        <v>0</v>
      </c>
      <c r="X222" s="70">
        <v>0</v>
      </c>
      <c r="Y222" s="71"/>
      <c r="Z222" s="43"/>
      <c r="AA222" s="23"/>
      <c r="AB222" s="23"/>
      <c r="AC222" s="23"/>
      <c r="AD222" s="53"/>
      <c r="AE222" s="53"/>
      <c r="AF222" s="53"/>
      <c r="AG222" s="56"/>
    </row>
    <row r="223" spans="1:33" ht="26.25" x14ac:dyDescent="0.2">
      <c r="A223" s="15"/>
      <c r="B223" s="79" t="s">
        <v>86</v>
      </c>
      <c r="C223" s="79" t="s">
        <v>87</v>
      </c>
      <c r="D223" s="52" t="s">
        <v>135</v>
      </c>
      <c r="E223" s="76">
        <v>0</v>
      </c>
      <c r="F223" s="76">
        <v>0</v>
      </c>
      <c r="G223" s="76">
        <v>0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6">
        <v>0</v>
      </c>
      <c r="O223" s="76">
        <v>0</v>
      </c>
      <c r="P223" s="76">
        <v>0</v>
      </c>
      <c r="Q223" s="8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5">
        <v>0</v>
      </c>
      <c r="Y223" s="18"/>
      <c r="Z223" s="43"/>
      <c r="AA223" s="18"/>
      <c r="AB223" s="18"/>
      <c r="AC223" s="18"/>
      <c r="AD223" s="41"/>
      <c r="AE223" s="41"/>
      <c r="AF223" s="41"/>
      <c r="AG223" s="45"/>
    </row>
    <row r="224" spans="1:33" ht="26.25" x14ac:dyDescent="0.2">
      <c r="A224" s="15"/>
      <c r="B224" s="79" t="s">
        <v>86</v>
      </c>
      <c r="C224" s="79" t="s">
        <v>50</v>
      </c>
      <c r="D224" s="52" t="s">
        <v>134</v>
      </c>
      <c r="E224" s="76">
        <v>0</v>
      </c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76">
        <v>0</v>
      </c>
      <c r="L224" s="76">
        <v>0</v>
      </c>
      <c r="M224" s="76">
        <v>0</v>
      </c>
      <c r="N224" s="76">
        <v>0</v>
      </c>
      <c r="O224" s="76">
        <v>0</v>
      </c>
      <c r="P224" s="78">
        <v>0</v>
      </c>
      <c r="Q224" s="8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5">
        <v>0</v>
      </c>
      <c r="Y224" s="18"/>
      <c r="Z224" s="43"/>
      <c r="AA224" s="18"/>
      <c r="AB224" s="18"/>
      <c r="AC224" s="18"/>
      <c r="AD224" s="41"/>
      <c r="AE224" s="41"/>
      <c r="AF224" s="41"/>
      <c r="AG224" s="45"/>
    </row>
    <row r="225" spans="1:33" ht="26.25" customHeight="1" x14ac:dyDescent="0.2">
      <c r="A225" s="15"/>
      <c r="B225" s="40"/>
      <c r="C225" s="40"/>
      <c r="D225" s="22"/>
      <c r="E225" s="54"/>
      <c r="F225" s="54"/>
      <c r="G225" s="100"/>
      <c r="H225" s="100"/>
      <c r="I225" s="54"/>
      <c r="J225" s="54"/>
      <c r="K225" s="54"/>
      <c r="L225" s="54"/>
      <c r="M225" s="54"/>
      <c r="N225" s="54"/>
      <c r="O225" s="54"/>
      <c r="P225" s="54"/>
      <c r="Q225" s="84">
        <v>0</v>
      </c>
      <c r="R225" s="54"/>
      <c r="S225" s="54"/>
      <c r="T225" s="54"/>
      <c r="U225" s="54"/>
      <c r="V225" s="54"/>
      <c r="W225" s="54"/>
      <c r="X225" s="86"/>
      <c r="Y225" s="18"/>
      <c r="Z225" s="43"/>
      <c r="AA225" s="18"/>
      <c r="AB225" s="18"/>
      <c r="AC225" s="18"/>
      <c r="AD225" s="41"/>
      <c r="AE225" s="41"/>
      <c r="AF225" s="41"/>
      <c r="AG225" s="45"/>
    </row>
    <row r="226" spans="1:33" ht="24" customHeight="1" x14ac:dyDescent="0.2">
      <c r="A226" s="15"/>
      <c r="B226" s="83"/>
      <c r="C226" s="83">
        <v>135</v>
      </c>
      <c r="D226" s="68" t="s">
        <v>329</v>
      </c>
      <c r="E226" s="69">
        <v>0</v>
      </c>
      <c r="F226" s="69">
        <v>0</v>
      </c>
      <c r="G226" s="69">
        <v>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69">
        <v>0</v>
      </c>
      <c r="N226" s="69">
        <v>0</v>
      </c>
      <c r="O226" s="69">
        <v>0</v>
      </c>
      <c r="P226" s="69">
        <v>0</v>
      </c>
      <c r="Q226" s="69">
        <v>0</v>
      </c>
      <c r="R226" s="69">
        <v>0</v>
      </c>
      <c r="S226" s="69">
        <v>0</v>
      </c>
      <c r="T226" s="69">
        <v>0</v>
      </c>
      <c r="U226" s="69">
        <v>0</v>
      </c>
      <c r="V226" s="69">
        <v>0</v>
      </c>
      <c r="W226" s="69">
        <v>0</v>
      </c>
      <c r="X226" s="70">
        <v>0</v>
      </c>
      <c r="Y226" s="69">
        <v>0</v>
      </c>
      <c r="Z226" s="43"/>
      <c r="AA226" s="23"/>
      <c r="AB226" s="23"/>
      <c r="AC226" s="23"/>
      <c r="AD226" s="53"/>
      <c r="AE226" s="53"/>
      <c r="AF226" s="53"/>
      <c r="AG226" s="56"/>
    </row>
    <row r="227" spans="1:33" ht="26.25" x14ac:dyDescent="0.2">
      <c r="A227" s="15"/>
      <c r="B227" s="85"/>
      <c r="C227" s="79" t="s">
        <v>327</v>
      </c>
      <c r="D227" s="52" t="s">
        <v>330</v>
      </c>
      <c r="E227" s="76">
        <v>0</v>
      </c>
      <c r="F227" s="76">
        <v>0</v>
      </c>
      <c r="G227" s="76">
        <v>0</v>
      </c>
      <c r="H227" s="76">
        <v>0</v>
      </c>
      <c r="I227" s="76">
        <v>0</v>
      </c>
      <c r="J227" s="76">
        <v>0</v>
      </c>
      <c r="K227" s="76">
        <v>0</v>
      </c>
      <c r="L227" s="76">
        <v>0</v>
      </c>
      <c r="M227" s="76">
        <v>0</v>
      </c>
      <c r="N227" s="76">
        <v>0</v>
      </c>
      <c r="O227" s="76">
        <v>0</v>
      </c>
      <c r="P227" s="76">
        <v>0</v>
      </c>
      <c r="Q227" s="8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5">
        <v>0</v>
      </c>
      <c r="Y227" s="18"/>
      <c r="Z227" s="43"/>
      <c r="AA227" s="18"/>
      <c r="AB227" s="18"/>
      <c r="AC227" s="18"/>
      <c r="AD227" s="41"/>
      <c r="AE227" s="41"/>
      <c r="AF227" s="41"/>
      <c r="AG227" s="45"/>
    </row>
    <row r="228" spans="1:33" ht="26.25" x14ac:dyDescent="0.2">
      <c r="A228" s="15"/>
      <c r="B228" s="85"/>
      <c r="C228" s="79" t="s">
        <v>328</v>
      </c>
      <c r="D228" s="52" t="s">
        <v>331</v>
      </c>
      <c r="E228" s="76">
        <v>0</v>
      </c>
      <c r="F228" s="76">
        <v>0</v>
      </c>
      <c r="G228" s="76">
        <v>0</v>
      </c>
      <c r="H228" s="76">
        <v>0</v>
      </c>
      <c r="I228" s="76">
        <v>0</v>
      </c>
      <c r="J228" s="76">
        <v>0</v>
      </c>
      <c r="K228" s="76">
        <v>0</v>
      </c>
      <c r="L228" s="76">
        <v>0</v>
      </c>
      <c r="M228" s="76">
        <v>0</v>
      </c>
      <c r="N228" s="76">
        <v>0</v>
      </c>
      <c r="O228" s="76">
        <v>0</v>
      </c>
      <c r="P228" s="76">
        <v>0</v>
      </c>
      <c r="Q228" s="8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5">
        <v>0</v>
      </c>
      <c r="Y228" s="18"/>
      <c r="Z228" s="43"/>
      <c r="AA228" s="18"/>
      <c r="AB228" s="18"/>
      <c r="AC228" s="18"/>
      <c r="AD228" s="41"/>
      <c r="AE228" s="41"/>
      <c r="AF228" s="41"/>
      <c r="AG228" s="45"/>
    </row>
    <row r="229" spans="1:33" ht="26.25" x14ac:dyDescent="0.2">
      <c r="A229" s="15"/>
      <c r="B229" s="40"/>
      <c r="C229" s="40"/>
      <c r="D229" s="22"/>
      <c r="E229" s="76">
        <v>0</v>
      </c>
      <c r="F229" s="54">
        <v>0</v>
      </c>
      <c r="G229" s="54"/>
      <c r="H229" s="54"/>
      <c r="I229" s="54"/>
      <c r="J229" s="54"/>
      <c r="K229" s="47"/>
      <c r="L229" s="47"/>
      <c r="M229" s="47"/>
      <c r="N229" s="47"/>
      <c r="O229" s="47"/>
      <c r="P229" s="47"/>
      <c r="Q229" s="8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86">
        <v>0</v>
      </c>
      <c r="Y229" s="18"/>
      <c r="Z229" s="43"/>
      <c r="AA229" s="18"/>
      <c r="AB229" s="18"/>
      <c r="AC229" s="18"/>
      <c r="AD229" s="41"/>
      <c r="AE229" s="41"/>
      <c r="AF229" s="41"/>
      <c r="AG229" s="45"/>
    </row>
    <row r="230" spans="1:33" ht="5.25" customHeight="1" x14ac:dyDescent="0.2">
      <c r="A230" s="15"/>
      <c r="B230" s="27"/>
      <c r="C230" s="27"/>
      <c r="D230" s="2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30"/>
      <c r="P230" s="29"/>
      <c r="Q230" s="29"/>
      <c r="R230" s="29"/>
      <c r="S230" s="31"/>
      <c r="T230" s="31"/>
      <c r="U230" s="31"/>
      <c r="V230" s="31"/>
      <c r="W230" s="29"/>
      <c r="X230" s="32"/>
      <c r="Y230" s="29"/>
      <c r="Z230" s="43"/>
      <c r="AA230" s="18"/>
      <c r="AB230" s="18"/>
      <c r="AC230" s="18"/>
      <c r="AD230" s="41"/>
      <c r="AE230" s="41"/>
      <c r="AF230" s="41"/>
      <c r="AG230" s="45"/>
    </row>
    <row r="231" spans="1:33" ht="52.5" customHeight="1" x14ac:dyDescent="0.2">
      <c r="A231" s="88"/>
      <c r="B231" s="88"/>
      <c r="C231" s="88"/>
      <c r="D231" s="35" t="s">
        <v>30</v>
      </c>
      <c r="E231" s="36">
        <v>133131.97999999992</v>
      </c>
      <c r="F231" s="36">
        <v>2261320.4099999997</v>
      </c>
      <c r="G231" s="36">
        <v>314163.18300000078</v>
      </c>
      <c r="H231" s="36">
        <v>-636841.25000000012</v>
      </c>
      <c r="I231" s="36">
        <v>420820.62000000005</v>
      </c>
      <c r="J231" s="36">
        <v>418472.3299999999</v>
      </c>
      <c r="K231" s="36">
        <v>390469.45999999758</v>
      </c>
      <c r="L231" s="36">
        <v>361098.31000000011</v>
      </c>
      <c r="M231" s="36">
        <v>-1813645.6999999995</v>
      </c>
      <c r="N231" s="36">
        <v>255383.26000000007</v>
      </c>
      <c r="O231" s="36">
        <v>-648086.52</v>
      </c>
      <c r="P231" s="36">
        <v>-7919.3899999999821</v>
      </c>
      <c r="Q231" s="36">
        <v>1448366.6929999981</v>
      </c>
      <c r="R231" s="36">
        <v>2394452.3899999997</v>
      </c>
      <c r="S231" s="36">
        <v>-322678.06699999928</v>
      </c>
      <c r="T231" s="36">
        <v>839292.94999999972</v>
      </c>
      <c r="U231" s="36">
        <v>751567.76999999769</v>
      </c>
      <c r="V231" s="36">
        <v>-1558262.4399999997</v>
      </c>
      <c r="W231" s="36">
        <v>-656005.91000000027</v>
      </c>
      <c r="X231" s="37">
        <v>1448366.6929999986</v>
      </c>
      <c r="Y231" s="17"/>
      <c r="Z231" s="43"/>
      <c r="AA231" s="18"/>
      <c r="AB231" s="18"/>
      <c r="AC231" s="18"/>
      <c r="AD231" s="41"/>
      <c r="AE231" s="41"/>
      <c r="AF231" s="41"/>
      <c r="AG231" s="45"/>
    </row>
    <row r="232" spans="1:33" ht="9" customHeight="1" x14ac:dyDescent="0.2">
      <c r="A232" s="101"/>
      <c r="B232" s="102"/>
      <c r="C232" s="102"/>
      <c r="D232" s="2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30"/>
      <c r="P232" s="29"/>
      <c r="Q232" s="29"/>
      <c r="R232" s="29"/>
      <c r="S232" s="31"/>
      <c r="T232" s="31"/>
      <c r="U232" s="31"/>
      <c r="V232" s="31"/>
      <c r="W232" s="29"/>
      <c r="X232" s="32"/>
      <c r="Y232" s="29"/>
      <c r="Z232" s="43"/>
      <c r="AA232" s="18"/>
      <c r="AB232" s="18"/>
      <c r="AC232" s="18"/>
      <c r="AD232" s="41"/>
      <c r="AE232" s="41"/>
      <c r="AF232" s="41"/>
      <c r="AG232" s="45"/>
    </row>
    <row r="233" spans="1:33" ht="58.5" customHeight="1" x14ac:dyDescent="0.2">
      <c r="A233" s="34"/>
      <c r="B233" s="34"/>
      <c r="C233" s="34"/>
      <c r="D233" s="103" t="s">
        <v>89</v>
      </c>
      <c r="E233" s="66">
        <v>0</v>
      </c>
      <c r="F233" s="66">
        <v>2000000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  <c r="L233" s="66">
        <v>0</v>
      </c>
      <c r="M233" s="66">
        <v>0</v>
      </c>
      <c r="N233" s="66">
        <v>0</v>
      </c>
      <c r="O233" s="66">
        <v>0</v>
      </c>
      <c r="P233" s="66">
        <v>0</v>
      </c>
      <c r="Q233" s="66">
        <v>2000000</v>
      </c>
      <c r="R233" s="66">
        <v>2000000</v>
      </c>
      <c r="S233" s="66">
        <v>0</v>
      </c>
      <c r="T233" s="66">
        <v>0</v>
      </c>
      <c r="U233" s="66">
        <v>0</v>
      </c>
      <c r="V233" s="66">
        <v>0</v>
      </c>
      <c r="W233" s="66">
        <v>0</v>
      </c>
      <c r="X233" s="67">
        <v>2000000</v>
      </c>
      <c r="Y233" s="62"/>
      <c r="Z233" s="43"/>
      <c r="AA233" s="18"/>
      <c r="AB233" s="18"/>
      <c r="AC233" s="18"/>
      <c r="AD233" s="41"/>
      <c r="AE233" s="41"/>
      <c r="AF233" s="41"/>
      <c r="AG233" s="45"/>
    </row>
    <row r="234" spans="1:33" ht="9" customHeight="1" x14ac:dyDescent="0.2">
      <c r="A234" s="15"/>
      <c r="B234" s="102"/>
      <c r="C234" s="102"/>
      <c r="D234" s="2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30"/>
      <c r="P234" s="29"/>
      <c r="Q234" s="29"/>
      <c r="R234" s="29">
        <v>0</v>
      </c>
      <c r="S234" s="31"/>
      <c r="T234" s="31"/>
      <c r="U234" s="31"/>
      <c r="V234" s="31"/>
      <c r="W234" s="29"/>
      <c r="X234" s="32">
        <v>0</v>
      </c>
      <c r="Y234" s="29"/>
      <c r="Z234" s="43"/>
      <c r="AA234" s="18"/>
      <c r="AB234" s="18"/>
      <c r="AC234" s="18"/>
      <c r="AD234" s="41"/>
      <c r="AE234" s="41"/>
      <c r="AF234" s="41"/>
      <c r="AG234" s="45"/>
    </row>
    <row r="235" spans="1:33" ht="26.25" x14ac:dyDescent="0.2">
      <c r="A235" s="15"/>
      <c r="B235" s="87" t="s">
        <v>49</v>
      </c>
      <c r="C235" s="77" t="s">
        <v>202</v>
      </c>
      <c r="D235" s="95" t="s">
        <v>167</v>
      </c>
      <c r="E235" s="76">
        <v>0</v>
      </c>
      <c r="F235" s="76">
        <v>0</v>
      </c>
      <c r="G235" s="76">
        <v>0</v>
      </c>
      <c r="H235" s="78">
        <v>0</v>
      </c>
      <c r="I235" s="207">
        <v>0</v>
      </c>
      <c r="J235" s="78">
        <v>0</v>
      </c>
      <c r="K235" s="204">
        <v>0</v>
      </c>
      <c r="L235" s="207"/>
      <c r="M235" s="207"/>
      <c r="N235" s="204"/>
      <c r="O235" s="76"/>
      <c r="P235" s="204"/>
      <c r="Q235" s="8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5">
        <v>0</v>
      </c>
      <c r="Y235" s="18"/>
      <c r="Z235" s="43"/>
      <c r="AA235" s="18"/>
      <c r="AB235" s="18"/>
      <c r="AC235" s="18"/>
      <c r="AD235" s="41"/>
      <c r="AE235" s="41"/>
      <c r="AF235" s="41"/>
      <c r="AG235" s="45"/>
    </row>
    <row r="236" spans="1:33" ht="38.25" customHeight="1" x14ac:dyDescent="0.2">
      <c r="A236" s="15"/>
      <c r="B236" s="87"/>
      <c r="C236" s="77" t="s">
        <v>304</v>
      </c>
      <c r="D236" s="95" t="s">
        <v>313</v>
      </c>
      <c r="E236" s="76">
        <v>0</v>
      </c>
      <c r="F236" s="76">
        <v>0</v>
      </c>
      <c r="G236" s="76">
        <v>0</v>
      </c>
      <c r="H236" s="76">
        <v>0</v>
      </c>
      <c r="I236" s="204">
        <v>0</v>
      </c>
      <c r="J236" s="76">
        <v>0</v>
      </c>
      <c r="K236" s="204">
        <v>0</v>
      </c>
      <c r="L236" s="204">
        <v>0</v>
      </c>
      <c r="M236" s="204">
        <v>0</v>
      </c>
      <c r="N236" s="204">
        <v>0</v>
      </c>
      <c r="O236" s="204">
        <v>0</v>
      </c>
      <c r="P236" s="204">
        <v>0</v>
      </c>
      <c r="Q236" s="84">
        <v>0</v>
      </c>
      <c r="R236" s="205">
        <v>0</v>
      </c>
      <c r="S236" s="205">
        <v>0</v>
      </c>
      <c r="T236" s="205">
        <v>0</v>
      </c>
      <c r="U236" s="205">
        <v>0</v>
      </c>
      <c r="V236" s="205">
        <v>0</v>
      </c>
      <c r="W236" s="205">
        <v>0</v>
      </c>
      <c r="X236" s="55">
        <v>0</v>
      </c>
      <c r="Y236" s="18"/>
      <c r="Z236" s="43"/>
      <c r="AA236" s="18"/>
      <c r="AB236" s="18"/>
      <c r="AC236" s="18"/>
      <c r="AD236" s="41"/>
      <c r="AE236" s="41"/>
      <c r="AF236" s="41"/>
      <c r="AG236" s="45"/>
    </row>
    <row r="237" spans="1:33" ht="26.25" x14ac:dyDescent="0.2">
      <c r="A237" s="15"/>
      <c r="B237" s="79"/>
      <c r="C237" s="77" t="s">
        <v>303</v>
      </c>
      <c r="D237" s="95" t="s">
        <v>312</v>
      </c>
      <c r="E237" s="76">
        <v>0</v>
      </c>
      <c r="F237" s="76">
        <v>0</v>
      </c>
      <c r="G237" s="76">
        <v>0</v>
      </c>
      <c r="H237" s="76">
        <v>0</v>
      </c>
      <c r="I237" s="204">
        <v>0</v>
      </c>
      <c r="J237" s="76">
        <v>0</v>
      </c>
      <c r="K237" s="204">
        <v>0</v>
      </c>
      <c r="L237" s="204">
        <v>0</v>
      </c>
      <c r="M237" s="204">
        <v>0</v>
      </c>
      <c r="N237" s="204">
        <v>0</v>
      </c>
      <c r="O237" s="76">
        <v>0</v>
      </c>
      <c r="P237" s="204">
        <v>0</v>
      </c>
      <c r="Q237" s="8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5">
        <v>0</v>
      </c>
      <c r="Y237" s="18"/>
      <c r="Z237" s="43"/>
      <c r="AA237" s="18"/>
      <c r="AB237" s="18"/>
      <c r="AC237" s="18"/>
      <c r="AD237" s="41"/>
      <c r="AE237" s="41"/>
      <c r="AF237" s="41"/>
      <c r="AG237" s="45"/>
    </row>
    <row r="238" spans="1:33" ht="42" x14ac:dyDescent="0.2">
      <c r="A238" s="15"/>
      <c r="B238" s="79" t="s">
        <v>298</v>
      </c>
      <c r="C238" s="79" t="s">
        <v>299</v>
      </c>
      <c r="D238" s="95" t="s">
        <v>299</v>
      </c>
      <c r="E238" s="76">
        <v>0</v>
      </c>
      <c r="F238" s="76">
        <v>0</v>
      </c>
      <c r="G238" s="76">
        <v>0</v>
      </c>
      <c r="H238" s="76">
        <v>0</v>
      </c>
      <c r="I238" s="76"/>
      <c r="J238" s="76">
        <v>0</v>
      </c>
      <c r="K238" s="204">
        <v>0</v>
      </c>
      <c r="L238" s="204">
        <v>0</v>
      </c>
      <c r="M238" s="204">
        <v>0</v>
      </c>
      <c r="N238" s="204">
        <v>0</v>
      </c>
      <c r="O238" s="76"/>
      <c r="P238" s="204">
        <v>0</v>
      </c>
      <c r="Q238" s="8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5">
        <v>0</v>
      </c>
      <c r="Y238" s="18"/>
      <c r="Z238" s="43"/>
      <c r="AA238" s="18"/>
      <c r="AB238" s="18"/>
      <c r="AC238" s="18"/>
      <c r="AD238" s="41"/>
      <c r="AE238" s="41"/>
      <c r="AF238" s="41"/>
      <c r="AG238" s="45"/>
    </row>
    <row r="239" spans="1:33" ht="26.25" x14ac:dyDescent="0.2">
      <c r="A239" s="15"/>
      <c r="B239" s="79"/>
      <c r="C239" s="165" t="s">
        <v>458</v>
      </c>
      <c r="D239" s="95" t="s">
        <v>456</v>
      </c>
      <c r="E239" s="76">
        <v>0</v>
      </c>
      <c r="F239" s="76">
        <v>2000000</v>
      </c>
      <c r="G239" s="76">
        <v>0</v>
      </c>
      <c r="H239" s="76">
        <v>0</v>
      </c>
      <c r="I239" s="76"/>
      <c r="J239" s="76">
        <v>0</v>
      </c>
      <c r="K239" s="204">
        <v>0</v>
      </c>
      <c r="L239" s="204">
        <v>0</v>
      </c>
      <c r="M239" s="204">
        <v>0</v>
      </c>
      <c r="N239" s="204">
        <v>0</v>
      </c>
      <c r="O239" s="76"/>
      <c r="P239" s="204">
        <v>0</v>
      </c>
      <c r="Q239" s="84">
        <v>2000000</v>
      </c>
      <c r="R239" s="54">
        <v>2000000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5">
        <v>2000000</v>
      </c>
      <c r="Y239" s="18"/>
      <c r="Z239" s="43"/>
      <c r="AA239" s="18"/>
      <c r="AB239" s="18"/>
      <c r="AC239" s="18"/>
      <c r="AD239" s="41"/>
      <c r="AE239" s="41"/>
      <c r="AF239" s="41"/>
      <c r="AG239" s="45"/>
    </row>
    <row r="240" spans="1:33" ht="26.25" x14ac:dyDescent="0.2">
      <c r="A240" s="15"/>
      <c r="B240" s="77"/>
      <c r="C240" s="77"/>
      <c r="D240" s="52"/>
      <c r="E240" s="54"/>
      <c r="F240" s="54"/>
      <c r="G240" s="54"/>
      <c r="H240" s="54"/>
      <c r="I240" s="54"/>
      <c r="J240" s="54"/>
      <c r="K240" s="84"/>
      <c r="L240" s="84"/>
      <c r="M240" s="84"/>
      <c r="N240" s="84"/>
      <c r="O240" s="84"/>
      <c r="P240" s="84"/>
      <c r="Q240" s="54"/>
      <c r="R240" s="54"/>
      <c r="S240" s="54"/>
      <c r="T240" s="54"/>
      <c r="U240" s="54"/>
      <c r="V240" s="54"/>
      <c r="W240" s="54"/>
      <c r="X240" s="55"/>
      <c r="Y240" s="18"/>
      <c r="Z240" s="43"/>
      <c r="AA240" s="18"/>
      <c r="AB240" s="18"/>
      <c r="AC240" s="18"/>
      <c r="AD240" s="41"/>
      <c r="AE240" s="41"/>
      <c r="AF240" s="41"/>
      <c r="AG240" s="45"/>
    </row>
    <row r="241" spans="1:33" ht="9" customHeight="1" x14ac:dyDescent="0.2">
      <c r="A241" s="101"/>
      <c r="B241" s="102"/>
      <c r="C241" s="102"/>
      <c r="D241" s="2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30"/>
      <c r="P241" s="29"/>
      <c r="Q241" s="29"/>
      <c r="R241" s="29"/>
      <c r="S241" s="31"/>
      <c r="T241" s="31"/>
      <c r="U241" s="31"/>
      <c r="V241" s="31"/>
      <c r="W241" s="29"/>
      <c r="X241" s="32"/>
      <c r="Y241" s="29"/>
      <c r="Z241" s="43"/>
      <c r="AA241" s="18"/>
      <c r="AB241" s="18"/>
      <c r="AC241" s="18"/>
      <c r="AD241" s="41"/>
      <c r="AE241" s="41"/>
      <c r="AF241" s="41"/>
      <c r="AG241" s="45"/>
    </row>
    <row r="242" spans="1:33" ht="58.5" customHeight="1" x14ac:dyDescent="0.2">
      <c r="A242" s="34"/>
      <c r="B242" s="34">
        <v>5084488.1800000006</v>
      </c>
      <c r="C242" s="34" t="s">
        <v>29</v>
      </c>
      <c r="D242" s="103" t="s">
        <v>29</v>
      </c>
      <c r="E242" s="66">
        <v>133131.97999999992</v>
      </c>
      <c r="F242" s="66">
        <v>261320.40999999977</v>
      </c>
      <c r="G242" s="66">
        <v>314163.18300000078</v>
      </c>
      <c r="H242" s="66">
        <v>-636841.25000000012</v>
      </c>
      <c r="I242" s="66">
        <v>420820.62000000005</v>
      </c>
      <c r="J242" s="66">
        <v>418472.3299999999</v>
      </c>
      <c r="K242" s="66">
        <v>390469.45999999758</v>
      </c>
      <c r="L242" s="66">
        <v>361098.31000000011</v>
      </c>
      <c r="M242" s="66">
        <v>-1813645.6999999995</v>
      </c>
      <c r="N242" s="66">
        <v>255383.26000000007</v>
      </c>
      <c r="O242" s="66">
        <v>-648086.52</v>
      </c>
      <c r="P242" s="66">
        <v>-7919.3899999999821</v>
      </c>
      <c r="Q242" s="66">
        <v>-551633.30700000178</v>
      </c>
      <c r="R242" s="66">
        <v>394452.38999999972</v>
      </c>
      <c r="S242" s="66">
        <v>-322678.06699999928</v>
      </c>
      <c r="T242" s="66">
        <v>839292.94999999972</v>
      </c>
      <c r="U242" s="66">
        <v>751567.76999999769</v>
      </c>
      <c r="V242" s="66">
        <v>-1558262.4399999997</v>
      </c>
      <c r="W242" s="66">
        <v>-656005.91000000027</v>
      </c>
      <c r="X242" s="67">
        <v>-551633.30700000131</v>
      </c>
      <c r="Y242" s="62"/>
      <c r="Z242" s="43"/>
      <c r="AA242" s="18"/>
      <c r="AB242" s="18"/>
      <c r="AC242" s="18"/>
      <c r="AD242" s="41"/>
      <c r="AE242" s="41"/>
      <c r="AF242" s="41"/>
      <c r="AG242" s="45"/>
    </row>
    <row r="243" spans="1:33" ht="9" customHeight="1" x14ac:dyDescent="0.2">
      <c r="A243" s="15"/>
      <c r="B243" s="15"/>
      <c r="C243" s="15"/>
      <c r="D243" s="2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30"/>
      <c r="P243" s="29"/>
      <c r="Q243" s="29"/>
      <c r="R243" s="29"/>
      <c r="S243" s="31"/>
      <c r="T243" s="31"/>
      <c r="U243" s="31"/>
      <c r="V243" s="31"/>
      <c r="W243" s="29"/>
      <c r="X243" s="32"/>
      <c r="Y243" s="29"/>
      <c r="Z243" s="43"/>
      <c r="AA243" s="18"/>
      <c r="AB243" s="18"/>
      <c r="AC243" s="18"/>
      <c r="AD243" s="41"/>
      <c r="AE243" s="41"/>
      <c r="AF243" s="41"/>
      <c r="AG243" s="45"/>
    </row>
    <row r="244" spans="1:33" ht="24" customHeight="1" x14ac:dyDescent="0.2">
      <c r="A244" s="15"/>
      <c r="B244" s="18"/>
      <c r="C244" s="139">
        <v>109</v>
      </c>
      <c r="D244" s="52" t="s">
        <v>150</v>
      </c>
      <c r="E244" s="76">
        <v>-24.010000000000105</v>
      </c>
      <c r="F244" s="76">
        <v>-1.67</v>
      </c>
      <c r="G244" s="76">
        <v>412.19</v>
      </c>
      <c r="H244" s="76">
        <v>46731.76</v>
      </c>
      <c r="I244" s="76">
        <v>25192.519999999997</v>
      </c>
      <c r="J244" s="76">
        <v>15782.809999999998</v>
      </c>
      <c r="K244" s="76">
        <v>-39924.299999999996</v>
      </c>
      <c r="L244" s="76">
        <v>-45867.43</v>
      </c>
      <c r="M244" s="76">
        <v>-3318.7</v>
      </c>
      <c r="N244" s="76">
        <v>879.82</v>
      </c>
      <c r="O244" s="76">
        <v>5817.48</v>
      </c>
      <c r="P244" s="76">
        <v>19404.21</v>
      </c>
      <c r="Q244" s="84">
        <v>25084.680000000008</v>
      </c>
      <c r="R244" s="18">
        <v>-25.680000000000106</v>
      </c>
      <c r="S244" s="18">
        <v>47143.950000000004</v>
      </c>
      <c r="T244" s="18">
        <v>40975.329999999994</v>
      </c>
      <c r="U244" s="18">
        <v>-85791.73</v>
      </c>
      <c r="V244" s="18">
        <v>-2438.8799999999997</v>
      </c>
      <c r="W244" s="18">
        <v>25221.69</v>
      </c>
      <c r="X244" s="104">
        <v>25084.680000000008</v>
      </c>
      <c r="Y244" s="96"/>
      <c r="Z244" s="43"/>
      <c r="AA244" s="18"/>
      <c r="AB244" s="18"/>
      <c r="AC244" s="18"/>
      <c r="AD244" s="41"/>
      <c r="AE244" s="41"/>
      <c r="AF244" s="41"/>
      <c r="AG244" s="45"/>
    </row>
    <row r="245" spans="1:33" ht="24" customHeight="1" x14ac:dyDescent="0.2">
      <c r="A245" s="15"/>
      <c r="B245" s="18"/>
      <c r="C245" s="139">
        <v>120</v>
      </c>
      <c r="D245" s="52" t="s">
        <v>333</v>
      </c>
      <c r="E245" s="76">
        <v>56.840000000009198</v>
      </c>
      <c r="F245" s="76">
        <v>54.51</v>
      </c>
      <c r="G245" s="76">
        <v>63.81</v>
      </c>
      <c r="H245" s="76">
        <v>58.64</v>
      </c>
      <c r="I245" s="76">
        <v>245.07</v>
      </c>
      <c r="J245" s="76">
        <v>220.6</v>
      </c>
      <c r="K245" s="76">
        <v>159.31</v>
      </c>
      <c r="L245" s="76">
        <v>0</v>
      </c>
      <c r="M245" s="76">
        <v>413.38</v>
      </c>
      <c r="N245" s="76">
        <v>0</v>
      </c>
      <c r="O245" s="76">
        <v>0</v>
      </c>
      <c r="P245" s="76">
        <v>0</v>
      </c>
      <c r="Q245" s="84">
        <v>1272.1600000000094</v>
      </c>
      <c r="R245" s="18">
        <v>111.3500000000092</v>
      </c>
      <c r="S245" s="18">
        <v>122.45</v>
      </c>
      <c r="T245" s="18">
        <v>465.66999999999996</v>
      </c>
      <c r="U245" s="18">
        <v>159.31</v>
      </c>
      <c r="V245" s="18">
        <v>413.38</v>
      </c>
      <c r="W245" s="18">
        <v>0</v>
      </c>
      <c r="X245" s="104">
        <v>1272.1600000000089</v>
      </c>
      <c r="Y245" s="96"/>
      <c r="Z245" s="43"/>
      <c r="AA245" s="18"/>
      <c r="AB245" s="18"/>
      <c r="AC245" s="18"/>
      <c r="AD245" s="41"/>
      <c r="AE245" s="41"/>
      <c r="AF245" s="41"/>
      <c r="AG245" s="45"/>
    </row>
    <row r="246" spans="1:33" ht="24" customHeight="1" x14ac:dyDescent="0.2">
      <c r="A246" s="15"/>
      <c r="B246" s="18"/>
      <c r="C246" s="139">
        <v>21</v>
      </c>
      <c r="D246" s="52" t="s">
        <v>92</v>
      </c>
      <c r="E246" s="76">
        <v>0</v>
      </c>
      <c r="F246" s="76">
        <v>0</v>
      </c>
      <c r="G246" s="76">
        <v>0</v>
      </c>
      <c r="H246" s="76">
        <v>0</v>
      </c>
      <c r="I246" s="76">
        <v>0</v>
      </c>
      <c r="J246" s="76">
        <v>0</v>
      </c>
      <c r="K246" s="76">
        <v>0</v>
      </c>
      <c r="L246" s="76">
        <v>0</v>
      </c>
      <c r="M246" s="76">
        <v>0</v>
      </c>
      <c r="N246" s="76">
        <v>0</v>
      </c>
      <c r="O246" s="76">
        <v>0</v>
      </c>
      <c r="P246" s="76">
        <v>0</v>
      </c>
      <c r="Q246" s="84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04">
        <v>0</v>
      </c>
      <c r="Y246" s="96"/>
      <c r="Z246" s="43"/>
      <c r="AA246" s="18"/>
      <c r="AB246" s="18"/>
      <c r="AC246" s="18"/>
      <c r="AD246" s="41"/>
      <c r="AE246" s="41"/>
      <c r="AF246" s="41"/>
      <c r="AG246" s="45"/>
    </row>
    <row r="247" spans="1:33" ht="24" customHeight="1" x14ac:dyDescent="0.2">
      <c r="A247" s="15"/>
      <c r="B247" s="15"/>
      <c r="C247" s="139">
        <v>20</v>
      </c>
      <c r="D247" s="52" t="s">
        <v>91</v>
      </c>
      <c r="E247" s="76">
        <v>0</v>
      </c>
      <c r="F247" s="76">
        <v>0</v>
      </c>
      <c r="G247" s="76">
        <v>0</v>
      </c>
      <c r="H247" s="76">
        <v>0</v>
      </c>
      <c r="I247" s="76">
        <v>0</v>
      </c>
      <c r="J247" s="76">
        <v>0</v>
      </c>
      <c r="K247" s="76">
        <v>0</v>
      </c>
      <c r="L247" s="76">
        <v>0</v>
      </c>
      <c r="M247" s="76">
        <v>0</v>
      </c>
      <c r="N247" s="76">
        <v>0</v>
      </c>
      <c r="O247" s="76">
        <v>0</v>
      </c>
      <c r="P247" s="76">
        <v>0</v>
      </c>
      <c r="Q247" s="84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04">
        <v>0</v>
      </c>
      <c r="Y247" s="96"/>
      <c r="Z247" s="43"/>
      <c r="AA247" s="18"/>
      <c r="AB247" s="18"/>
      <c r="AC247" s="18"/>
      <c r="AD247" s="41"/>
      <c r="AE247" s="41"/>
      <c r="AF247" s="41"/>
      <c r="AG247" s="45"/>
    </row>
    <row r="248" spans="1:33" ht="24" customHeight="1" x14ac:dyDescent="0.2">
      <c r="A248" s="94"/>
      <c r="B248" s="87"/>
      <c r="C248" s="139">
        <v>122</v>
      </c>
      <c r="D248" s="52" t="s">
        <v>173</v>
      </c>
      <c r="E248" s="76">
        <v>0</v>
      </c>
      <c r="F248" s="76">
        <v>0</v>
      </c>
      <c r="G248" s="76">
        <v>0</v>
      </c>
      <c r="H248" s="76">
        <v>0</v>
      </c>
      <c r="I248" s="76">
        <v>0</v>
      </c>
      <c r="J248" s="76">
        <v>0</v>
      </c>
      <c r="K248" s="76">
        <v>0</v>
      </c>
      <c r="L248" s="76">
        <v>0</v>
      </c>
      <c r="M248" s="76">
        <v>0</v>
      </c>
      <c r="N248" s="76">
        <v>0</v>
      </c>
      <c r="O248" s="76">
        <v>0</v>
      </c>
      <c r="P248" s="76">
        <v>0</v>
      </c>
      <c r="Q248" s="84">
        <v>0</v>
      </c>
      <c r="R248" s="96">
        <v>0</v>
      </c>
      <c r="S248" s="96">
        <v>0</v>
      </c>
      <c r="T248" s="96">
        <v>0</v>
      </c>
      <c r="U248" s="96">
        <v>0</v>
      </c>
      <c r="V248" s="96">
        <v>0</v>
      </c>
      <c r="W248" s="96">
        <v>0</v>
      </c>
      <c r="X248" s="104">
        <v>0</v>
      </c>
      <c r="Y248" s="96"/>
      <c r="Z248" s="43"/>
      <c r="AA248" s="96"/>
      <c r="AB248" s="96"/>
      <c r="AC248" s="96"/>
      <c r="AD248" s="97"/>
      <c r="AE248" s="97"/>
      <c r="AF248" s="97"/>
      <c r="AG248" s="98"/>
    </row>
    <row r="249" spans="1:33" ht="24" customHeight="1" x14ac:dyDescent="0.2">
      <c r="A249" s="94"/>
      <c r="B249" s="87"/>
      <c r="C249" s="139">
        <v>41</v>
      </c>
      <c r="D249" s="52" t="s">
        <v>138</v>
      </c>
      <c r="E249" s="76">
        <v>-39279.589999999997</v>
      </c>
      <c r="F249" s="76">
        <v>80084.11</v>
      </c>
      <c r="G249" s="76">
        <v>16223.939999999999</v>
      </c>
      <c r="H249" s="76">
        <v>0</v>
      </c>
      <c r="I249" s="76">
        <v>27921.03</v>
      </c>
      <c r="J249" s="76">
        <v>15227.01</v>
      </c>
      <c r="K249" s="76">
        <v>14695.9</v>
      </c>
      <c r="L249" s="76">
        <v>18244.650000000001</v>
      </c>
      <c r="M249" s="76">
        <v>0</v>
      </c>
      <c r="N249" s="76">
        <v>0</v>
      </c>
      <c r="O249" s="76">
        <v>0</v>
      </c>
      <c r="P249" s="76">
        <v>0</v>
      </c>
      <c r="Q249" s="84">
        <v>133117.04999999999</v>
      </c>
      <c r="R249" s="96">
        <v>40804.520000000004</v>
      </c>
      <c r="S249" s="96">
        <v>16223.939999999999</v>
      </c>
      <c r="T249" s="96">
        <v>43148.04</v>
      </c>
      <c r="U249" s="96">
        <v>32940.550000000003</v>
      </c>
      <c r="V249" s="96">
        <v>0</v>
      </c>
      <c r="W249" s="96">
        <v>0</v>
      </c>
      <c r="X249" s="104">
        <v>133117.04999999999</v>
      </c>
      <c r="Y249" s="96"/>
      <c r="Z249" s="43"/>
      <c r="AA249" s="96"/>
      <c r="AB249" s="96"/>
      <c r="AC249" s="96"/>
      <c r="AD249" s="97"/>
      <c r="AE249" s="97"/>
      <c r="AF249" s="97"/>
      <c r="AG249" s="98"/>
    </row>
    <row r="250" spans="1:33" ht="24" customHeight="1" x14ac:dyDescent="0.2">
      <c r="A250" s="15"/>
      <c r="B250" s="105"/>
      <c r="C250" s="139">
        <v>29</v>
      </c>
      <c r="D250" s="52" t="s">
        <v>95</v>
      </c>
      <c r="E250" s="76">
        <v>0</v>
      </c>
      <c r="F250" s="76">
        <v>0</v>
      </c>
      <c r="G250" s="76">
        <v>0</v>
      </c>
      <c r="H250" s="76">
        <v>0</v>
      </c>
      <c r="I250" s="76">
        <v>0</v>
      </c>
      <c r="J250" s="76">
        <v>0</v>
      </c>
      <c r="K250" s="76">
        <v>0</v>
      </c>
      <c r="L250" s="76">
        <v>0</v>
      </c>
      <c r="M250" s="76">
        <v>0</v>
      </c>
      <c r="N250" s="76">
        <v>0</v>
      </c>
      <c r="O250" s="76">
        <v>0</v>
      </c>
      <c r="P250" s="76">
        <v>0</v>
      </c>
      <c r="Q250" s="84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04">
        <v>0</v>
      </c>
      <c r="Y250" s="96"/>
      <c r="Z250" s="43"/>
      <c r="AA250" s="18"/>
      <c r="AB250" s="18"/>
      <c r="AC250" s="18"/>
      <c r="AD250" s="41"/>
      <c r="AE250" s="41"/>
      <c r="AF250" s="41"/>
      <c r="AG250" s="45"/>
    </row>
    <row r="251" spans="1:33" ht="24" customHeight="1" x14ac:dyDescent="0.2">
      <c r="A251" s="15"/>
      <c r="B251" s="15"/>
      <c r="C251" s="139">
        <v>30</v>
      </c>
      <c r="D251" s="52" t="s">
        <v>96</v>
      </c>
      <c r="E251" s="76">
        <v>0</v>
      </c>
      <c r="F251" s="76">
        <v>0</v>
      </c>
      <c r="G251" s="76">
        <v>0</v>
      </c>
      <c r="H251" s="76">
        <v>0</v>
      </c>
      <c r="I251" s="76">
        <v>0</v>
      </c>
      <c r="J251" s="76">
        <v>0</v>
      </c>
      <c r="K251" s="76">
        <v>0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84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04">
        <v>0</v>
      </c>
      <c r="Y251" s="96"/>
      <c r="Z251" s="43"/>
      <c r="AA251" s="18"/>
      <c r="AB251" s="18"/>
      <c r="AC251" s="18"/>
      <c r="AD251" s="41"/>
      <c r="AE251" s="41"/>
      <c r="AF251" s="41"/>
      <c r="AG251" s="45"/>
    </row>
    <row r="252" spans="1:33" ht="24" customHeight="1" x14ac:dyDescent="0.2">
      <c r="A252" s="15"/>
      <c r="B252" s="15"/>
      <c r="C252" s="139">
        <v>28</v>
      </c>
      <c r="D252" s="52" t="s">
        <v>152</v>
      </c>
      <c r="E252" s="76">
        <v>0</v>
      </c>
      <c r="F252" s="76">
        <v>0</v>
      </c>
      <c r="G252" s="76">
        <v>0</v>
      </c>
      <c r="H252" s="76">
        <v>0</v>
      </c>
      <c r="I252" s="76">
        <v>0</v>
      </c>
      <c r="J252" s="76">
        <v>0</v>
      </c>
      <c r="K252" s="76">
        <v>0</v>
      </c>
      <c r="L252" s="76">
        <v>0</v>
      </c>
      <c r="M252" s="76">
        <v>0</v>
      </c>
      <c r="N252" s="76">
        <v>0</v>
      </c>
      <c r="O252" s="76">
        <v>0</v>
      </c>
      <c r="P252" s="76">
        <v>0</v>
      </c>
      <c r="Q252" s="84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04">
        <v>0</v>
      </c>
      <c r="Y252" s="96"/>
      <c r="Z252" s="43"/>
      <c r="AA252" s="18"/>
      <c r="AB252" s="18"/>
      <c r="AC252" s="18"/>
      <c r="AD252" s="41"/>
      <c r="AE252" s="41"/>
      <c r="AF252" s="41"/>
      <c r="AG252" s="45"/>
    </row>
    <row r="253" spans="1:33" ht="24" customHeight="1" x14ac:dyDescent="0.2">
      <c r="A253" s="15"/>
      <c r="B253" s="15"/>
      <c r="C253" s="139">
        <v>33</v>
      </c>
      <c r="D253" s="52" t="s">
        <v>98</v>
      </c>
      <c r="E253" s="76">
        <v>0</v>
      </c>
      <c r="F253" s="76">
        <v>0</v>
      </c>
      <c r="G253" s="76">
        <v>0</v>
      </c>
      <c r="H253" s="76">
        <v>0</v>
      </c>
      <c r="I253" s="76">
        <v>0</v>
      </c>
      <c r="J253" s="76">
        <v>0</v>
      </c>
      <c r="K253" s="76">
        <v>0</v>
      </c>
      <c r="L253" s="76">
        <v>0</v>
      </c>
      <c r="M253" s="76">
        <v>0</v>
      </c>
      <c r="N253" s="76">
        <v>0</v>
      </c>
      <c r="O253" s="76">
        <v>0</v>
      </c>
      <c r="P253" s="76">
        <v>0</v>
      </c>
      <c r="Q253" s="84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04">
        <v>0</v>
      </c>
      <c r="Y253" s="96"/>
      <c r="Z253" s="43"/>
      <c r="AA253" s="18"/>
      <c r="AB253" s="18"/>
      <c r="AC253" s="18"/>
      <c r="AD253" s="41"/>
      <c r="AE253" s="41"/>
      <c r="AF253" s="41"/>
      <c r="AG253" s="45"/>
    </row>
    <row r="254" spans="1:33" ht="24" customHeight="1" x14ac:dyDescent="0.2">
      <c r="A254" s="15"/>
      <c r="B254" s="15"/>
      <c r="C254" s="139">
        <v>38</v>
      </c>
      <c r="D254" s="52" t="s">
        <v>100</v>
      </c>
      <c r="E254" s="76">
        <v>0</v>
      </c>
      <c r="F254" s="76">
        <v>0</v>
      </c>
      <c r="G254" s="76">
        <v>0</v>
      </c>
      <c r="H254" s="76">
        <v>0</v>
      </c>
      <c r="I254" s="76">
        <v>0</v>
      </c>
      <c r="J254" s="76">
        <v>0</v>
      </c>
      <c r="K254" s="76">
        <v>0</v>
      </c>
      <c r="L254" s="76">
        <v>0</v>
      </c>
      <c r="M254" s="76">
        <v>0</v>
      </c>
      <c r="N254" s="76">
        <v>0</v>
      </c>
      <c r="O254" s="76">
        <v>0</v>
      </c>
      <c r="P254" s="76">
        <v>0</v>
      </c>
      <c r="Q254" s="84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04">
        <v>0</v>
      </c>
      <c r="Y254" s="96"/>
      <c r="Z254" s="43"/>
      <c r="AA254" s="18"/>
      <c r="AB254" s="18"/>
      <c r="AC254" s="18"/>
      <c r="AD254" s="41"/>
      <c r="AE254" s="41"/>
      <c r="AF254" s="41"/>
      <c r="AG254" s="45"/>
    </row>
    <row r="255" spans="1:33" ht="24" customHeight="1" x14ac:dyDescent="0.2">
      <c r="A255" s="15"/>
      <c r="B255" s="15"/>
      <c r="C255" s="139">
        <v>24</v>
      </c>
      <c r="D255" s="52" t="s">
        <v>93</v>
      </c>
      <c r="E255" s="76">
        <v>0</v>
      </c>
      <c r="F255" s="76">
        <v>0</v>
      </c>
      <c r="G255" s="76">
        <v>0</v>
      </c>
      <c r="H255" s="76">
        <v>0</v>
      </c>
      <c r="I255" s="76">
        <v>0</v>
      </c>
      <c r="J255" s="76">
        <v>0</v>
      </c>
      <c r="K255" s="76">
        <v>0</v>
      </c>
      <c r="L255" s="76">
        <v>0</v>
      </c>
      <c r="M255" s="76">
        <v>0</v>
      </c>
      <c r="N255" s="76">
        <v>0</v>
      </c>
      <c r="O255" s="76">
        <v>0</v>
      </c>
      <c r="P255" s="76">
        <v>0</v>
      </c>
      <c r="Q255" s="84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04">
        <v>0</v>
      </c>
      <c r="Y255" s="96"/>
      <c r="Z255" s="43"/>
      <c r="AA255" s="18"/>
      <c r="AB255" s="18"/>
      <c r="AC255" s="18"/>
      <c r="AD255" s="41"/>
      <c r="AE255" s="41"/>
      <c r="AF255" s="41"/>
      <c r="AG255" s="45"/>
    </row>
    <row r="256" spans="1:33" ht="24" customHeight="1" x14ac:dyDescent="0.2">
      <c r="A256" s="15"/>
      <c r="B256" s="15"/>
      <c r="C256" s="139">
        <v>26</v>
      </c>
      <c r="D256" s="52" t="s">
        <v>94</v>
      </c>
      <c r="E256" s="76">
        <v>0</v>
      </c>
      <c r="F256" s="76">
        <v>0</v>
      </c>
      <c r="G256" s="76">
        <v>0</v>
      </c>
      <c r="H256" s="76">
        <v>0</v>
      </c>
      <c r="I256" s="76">
        <v>0</v>
      </c>
      <c r="J256" s="76">
        <v>0</v>
      </c>
      <c r="K256" s="76">
        <v>0</v>
      </c>
      <c r="L256" s="76">
        <v>0</v>
      </c>
      <c r="M256" s="76">
        <v>0</v>
      </c>
      <c r="N256" s="76">
        <v>0</v>
      </c>
      <c r="O256" s="76">
        <v>0</v>
      </c>
      <c r="P256" s="76">
        <v>0</v>
      </c>
      <c r="Q256" s="84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04">
        <v>0</v>
      </c>
      <c r="Y256" s="96"/>
      <c r="Z256" s="43"/>
      <c r="AA256" s="18"/>
      <c r="AB256" s="18"/>
      <c r="AC256" s="18"/>
      <c r="AD256" s="41"/>
      <c r="AE256" s="41"/>
      <c r="AF256" s="41"/>
      <c r="AG256" s="45"/>
    </row>
    <row r="257" spans="1:33" ht="24" customHeight="1" x14ac:dyDescent="0.2">
      <c r="A257" s="15"/>
      <c r="B257" s="15"/>
      <c r="C257" s="139">
        <v>32</v>
      </c>
      <c r="D257" s="52" t="s">
        <v>177</v>
      </c>
      <c r="E257" s="76">
        <v>0</v>
      </c>
      <c r="F257" s="76">
        <v>0</v>
      </c>
      <c r="G257" s="76">
        <v>0</v>
      </c>
      <c r="H257" s="76">
        <v>0</v>
      </c>
      <c r="I257" s="76">
        <v>0</v>
      </c>
      <c r="J257" s="76">
        <v>0</v>
      </c>
      <c r="K257" s="76">
        <v>0</v>
      </c>
      <c r="L257" s="76">
        <v>0</v>
      </c>
      <c r="M257" s="76">
        <v>0</v>
      </c>
      <c r="N257" s="76">
        <v>0</v>
      </c>
      <c r="O257" s="76">
        <v>0</v>
      </c>
      <c r="P257" s="76">
        <v>0</v>
      </c>
      <c r="Q257" s="84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04">
        <v>0</v>
      </c>
      <c r="Y257" s="96"/>
      <c r="Z257" s="43"/>
      <c r="AA257" s="18"/>
      <c r="AB257" s="18"/>
      <c r="AC257" s="18"/>
      <c r="AD257" s="41"/>
      <c r="AE257" s="41"/>
      <c r="AF257" s="41"/>
      <c r="AG257" s="45"/>
    </row>
    <row r="258" spans="1:33" ht="24" customHeight="1" x14ac:dyDescent="0.2">
      <c r="A258" s="15"/>
      <c r="B258" s="15"/>
      <c r="C258" s="139">
        <v>31</v>
      </c>
      <c r="D258" s="52" t="s">
        <v>97</v>
      </c>
      <c r="E258" s="76">
        <v>66.52</v>
      </c>
      <c r="F258" s="76">
        <v>63.75</v>
      </c>
      <c r="G258" s="76">
        <v>74.53</v>
      </c>
      <c r="H258" s="76">
        <v>68.44</v>
      </c>
      <c r="I258" s="76">
        <v>99.26</v>
      </c>
      <c r="J258" s="76">
        <v>79.19</v>
      </c>
      <c r="K258" s="76">
        <v>76.37</v>
      </c>
      <c r="L258" s="76">
        <v>84.52</v>
      </c>
      <c r="M258" s="76">
        <v>77.98</v>
      </c>
      <c r="N258" s="76">
        <v>74.56</v>
      </c>
      <c r="O258" s="76">
        <v>74.44</v>
      </c>
      <c r="P258" s="76">
        <v>81.36</v>
      </c>
      <c r="Q258" s="84">
        <v>920.92</v>
      </c>
      <c r="R258" s="18">
        <v>130.26999999999998</v>
      </c>
      <c r="S258" s="18">
        <v>142.97</v>
      </c>
      <c r="T258" s="18">
        <v>178.45</v>
      </c>
      <c r="U258" s="18">
        <v>160.88999999999999</v>
      </c>
      <c r="V258" s="18">
        <v>152.54000000000002</v>
      </c>
      <c r="W258" s="18">
        <v>155.80000000000001</v>
      </c>
      <c r="X258" s="104">
        <v>920.91999999999985</v>
      </c>
      <c r="Y258" s="96"/>
      <c r="Z258" s="43"/>
      <c r="AA258" s="18"/>
      <c r="AB258" s="18"/>
      <c r="AC258" s="18"/>
      <c r="AD258" s="41"/>
      <c r="AE258" s="41"/>
      <c r="AF258" s="41"/>
      <c r="AG258" s="45"/>
    </row>
    <row r="259" spans="1:33" ht="24" customHeight="1" x14ac:dyDescent="0.2">
      <c r="A259" s="94"/>
      <c r="B259" s="87"/>
      <c r="C259" s="139">
        <v>34</v>
      </c>
      <c r="D259" s="52" t="s">
        <v>144</v>
      </c>
      <c r="E259" s="76">
        <v>0</v>
      </c>
      <c r="F259" s="76">
        <v>0</v>
      </c>
      <c r="G259" s="76">
        <v>0</v>
      </c>
      <c r="H259" s="76">
        <v>0</v>
      </c>
      <c r="I259" s="76">
        <v>0</v>
      </c>
      <c r="J259" s="76">
        <v>0</v>
      </c>
      <c r="K259" s="76">
        <v>0</v>
      </c>
      <c r="L259" s="76">
        <v>0</v>
      </c>
      <c r="M259" s="76">
        <v>0</v>
      </c>
      <c r="N259" s="76">
        <v>0</v>
      </c>
      <c r="O259" s="76">
        <v>0</v>
      </c>
      <c r="P259" s="76">
        <v>0</v>
      </c>
      <c r="Q259" s="84">
        <v>0</v>
      </c>
      <c r="R259" s="96">
        <v>0</v>
      </c>
      <c r="S259" s="96">
        <v>0</v>
      </c>
      <c r="T259" s="96">
        <v>0</v>
      </c>
      <c r="U259" s="96">
        <v>0</v>
      </c>
      <c r="V259" s="96">
        <v>0</v>
      </c>
      <c r="W259" s="96">
        <v>0</v>
      </c>
      <c r="X259" s="104">
        <v>0</v>
      </c>
      <c r="Y259" s="96"/>
      <c r="Z259" s="43"/>
      <c r="AA259" s="96"/>
      <c r="AB259" s="96"/>
      <c r="AC259" s="96"/>
      <c r="AD259" s="97"/>
      <c r="AE259" s="97"/>
      <c r="AF259" s="97"/>
      <c r="AG259" s="98"/>
    </row>
    <row r="260" spans="1:33" ht="24" customHeight="1" x14ac:dyDescent="0.2">
      <c r="A260" s="15"/>
      <c r="B260" s="15"/>
      <c r="C260" s="139">
        <v>37</v>
      </c>
      <c r="D260" s="52" t="s">
        <v>99</v>
      </c>
      <c r="E260" s="76">
        <v>0</v>
      </c>
      <c r="F260" s="76">
        <v>0</v>
      </c>
      <c r="G260" s="76">
        <v>0</v>
      </c>
      <c r="H260" s="76">
        <v>0</v>
      </c>
      <c r="I260" s="76">
        <v>0</v>
      </c>
      <c r="J260" s="76">
        <v>0</v>
      </c>
      <c r="K260" s="76">
        <v>0</v>
      </c>
      <c r="L260" s="76">
        <v>0</v>
      </c>
      <c r="M260" s="76">
        <v>0</v>
      </c>
      <c r="N260" s="76">
        <v>0</v>
      </c>
      <c r="O260" s="76">
        <v>0</v>
      </c>
      <c r="P260" s="76">
        <v>0</v>
      </c>
      <c r="Q260" s="84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04">
        <v>0</v>
      </c>
      <c r="Y260" s="96"/>
      <c r="Z260" s="43"/>
      <c r="AA260" s="18"/>
      <c r="AB260" s="18"/>
      <c r="AC260" s="18"/>
      <c r="AD260" s="41"/>
      <c r="AE260" s="41"/>
      <c r="AF260" s="41"/>
      <c r="AG260" s="45"/>
    </row>
    <row r="261" spans="1:33" ht="24" customHeight="1" x14ac:dyDescent="0.2">
      <c r="A261" s="15"/>
      <c r="B261" s="15"/>
      <c r="C261" s="139">
        <v>143</v>
      </c>
      <c r="D261" s="52" t="s">
        <v>334</v>
      </c>
      <c r="E261" s="76">
        <v>111.87</v>
      </c>
      <c r="F261" s="76">
        <v>12629.58</v>
      </c>
      <c r="G261" s="76">
        <v>47437.89</v>
      </c>
      <c r="H261" s="76">
        <v>132106.85</v>
      </c>
      <c r="I261" s="76">
        <v>165195.04999999999</v>
      </c>
      <c r="J261" s="76">
        <v>134405.65</v>
      </c>
      <c r="K261" s="76">
        <v>206343.18999999762</v>
      </c>
      <c r="L261" s="76">
        <v>191128.27</v>
      </c>
      <c r="M261" s="76">
        <v>98901.9</v>
      </c>
      <c r="N261" s="76">
        <v>92101.15</v>
      </c>
      <c r="O261" s="76">
        <v>246799.61</v>
      </c>
      <c r="P261" s="76">
        <v>166839.67999999999</v>
      </c>
      <c r="Q261" s="84">
        <v>1494000.6899999974</v>
      </c>
      <c r="R261" s="18">
        <v>12741.45</v>
      </c>
      <c r="S261" s="18">
        <v>179544.74</v>
      </c>
      <c r="T261" s="18">
        <v>299600.69999999995</v>
      </c>
      <c r="U261" s="18">
        <v>397471.45999999763</v>
      </c>
      <c r="V261" s="18">
        <v>191003.05</v>
      </c>
      <c r="W261" s="18">
        <v>413639.29</v>
      </c>
      <c r="X261" s="104">
        <v>1494000.6899999976</v>
      </c>
      <c r="Y261" s="96"/>
      <c r="Z261" s="43"/>
      <c r="AA261" s="18"/>
      <c r="AB261" s="18"/>
      <c r="AC261" s="18"/>
      <c r="AD261" s="41"/>
      <c r="AE261" s="41"/>
      <c r="AF261" s="41"/>
      <c r="AG261" s="45"/>
    </row>
    <row r="262" spans="1:33" ht="24" customHeight="1" x14ac:dyDescent="0.2">
      <c r="A262" s="94"/>
      <c r="B262" s="87"/>
      <c r="C262" s="139">
        <v>19</v>
      </c>
      <c r="D262" s="52" t="s">
        <v>90</v>
      </c>
      <c r="E262" s="76">
        <v>32235.8</v>
      </c>
      <c r="F262" s="76">
        <v>12043.06</v>
      </c>
      <c r="G262" s="76">
        <v>14795.6</v>
      </c>
      <c r="H262" s="76">
        <v>13754.63</v>
      </c>
      <c r="I262" s="76">
        <v>11460.36</v>
      </c>
      <c r="J262" s="76">
        <v>12746.05</v>
      </c>
      <c r="K262" s="76">
        <v>12893.95</v>
      </c>
      <c r="L262" s="76">
        <v>13043.59</v>
      </c>
      <c r="M262" s="76">
        <v>12591.89</v>
      </c>
      <c r="N262" s="76">
        <v>21073.16</v>
      </c>
      <c r="O262" s="76">
        <v>4819.82</v>
      </c>
      <c r="P262" s="76">
        <v>11981.13</v>
      </c>
      <c r="Q262" s="84">
        <v>173439.04</v>
      </c>
      <c r="R262" s="96">
        <v>44278.86</v>
      </c>
      <c r="S262" s="96">
        <v>28550.23</v>
      </c>
      <c r="T262" s="96">
        <v>24206.41</v>
      </c>
      <c r="U262" s="96">
        <v>25937.54</v>
      </c>
      <c r="V262" s="96">
        <v>33665.050000000003</v>
      </c>
      <c r="W262" s="96">
        <v>16800.949999999997</v>
      </c>
      <c r="X262" s="104">
        <v>173439.04000000004</v>
      </c>
      <c r="Y262" s="96"/>
      <c r="Z262" s="43"/>
      <c r="AA262" s="96"/>
      <c r="AB262" s="96"/>
      <c r="AC262" s="96"/>
      <c r="AD262" s="97"/>
      <c r="AE262" s="97"/>
      <c r="AF262" s="97"/>
      <c r="AG262" s="98"/>
    </row>
    <row r="263" spans="1:33" ht="24" customHeight="1" x14ac:dyDescent="0.2">
      <c r="A263" s="94"/>
      <c r="B263" s="87"/>
      <c r="C263" s="139">
        <v>4</v>
      </c>
      <c r="D263" s="52" t="s">
        <v>137</v>
      </c>
      <c r="E263" s="76">
        <v>0</v>
      </c>
      <c r="F263" s="76">
        <v>0</v>
      </c>
      <c r="G263" s="76">
        <v>0</v>
      </c>
      <c r="H263" s="76">
        <v>0</v>
      </c>
      <c r="I263" s="76">
        <v>0</v>
      </c>
      <c r="J263" s="76">
        <v>0</v>
      </c>
      <c r="K263" s="76">
        <v>0</v>
      </c>
      <c r="L263" s="76">
        <v>0</v>
      </c>
      <c r="M263" s="76">
        <v>0</v>
      </c>
      <c r="N263" s="76">
        <v>0</v>
      </c>
      <c r="O263" s="76">
        <v>0</v>
      </c>
      <c r="P263" s="76">
        <v>0</v>
      </c>
      <c r="Q263" s="84">
        <v>0</v>
      </c>
      <c r="R263" s="96">
        <v>0</v>
      </c>
      <c r="S263" s="96">
        <v>0</v>
      </c>
      <c r="T263" s="96">
        <v>0</v>
      </c>
      <c r="U263" s="96">
        <v>0</v>
      </c>
      <c r="V263" s="96">
        <v>0</v>
      </c>
      <c r="W263" s="96">
        <v>0</v>
      </c>
      <c r="X263" s="104">
        <v>0</v>
      </c>
      <c r="Y263" s="96"/>
      <c r="Z263" s="43"/>
      <c r="AA263" s="96"/>
      <c r="AB263" s="96"/>
      <c r="AC263" s="96"/>
      <c r="AD263" s="97"/>
      <c r="AE263" s="97"/>
      <c r="AF263" s="97"/>
      <c r="AG263" s="98"/>
    </row>
    <row r="264" spans="1:33" ht="24" customHeight="1" x14ac:dyDescent="0.2">
      <c r="A264" s="94"/>
      <c r="B264" s="87"/>
      <c r="C264" s="139">
        <v>15</v>
      </c>
      <c r="D264" s="52" t="s">
        <v>139</v>
      </c>
      <c r="E264" s="76">
        <v>0</v>
      </c>
      <c r="F264" s="76">
        <v>0</v>
      </c>
      <c r="G264" s="76">
        <v>0</v>
      </c>
      <c r="H264" s="76">
        <v>0</v>
      </c>
      <c r="I264" s="76">
        <v>0</v>
      </c>
      <c r="J264" s="76">
        <v>0</v>
      </c>
      <c r="K264" s="76">
        <v>0</v>
      </c>
      <c r="L264" s="76">
        <v>0</v>
      </c>
      <c r="M264" s="76">
        <v>0</v>
      </c>
      <c r="N264" s="76">
        <v>0</v>
      </c>
      <c r="O264" s="76">
        <v>0</v>
      </c>
      <c r="P264" s="76">
        <v>0</v>
      </c>
      <c r="Q264" s="84">
        <v>0</v>
      </c>
      <c r="R264" s="96">
        <v>0</v>
      </c>
      <c r="S264" s="96">
        <v>0</v>
      </c>
      <c r="T264" s="96">
        <v>0</v>
      </c>
      <c r="U264" s="96">
        <v>0</v>
      </c>
      <c r="V264" s="96">
        <v>0</v>
      </c>
      <c r="W264" s="96">
        <v>0</v>
      </c>
      <c r="X264" s="104">
        <v>0</v>
      </c>
      <c r="Y264" s="96"/>
      <c r="Z264" s="43"/>
      <c r="AA264" s="96"/>
      <c r="AB264" s="96"/>
      <c r="AC264" s="96"/>
      <c r="AD264" s="97"/>
      <c r="AE264" s="97"/>
      <c r="AF264" s="97"/>
      <c r="AG264" s="98"/>
    </row>
    <row r="265" spans="1:33" ht="24" customHeight="1" x14ac:dyDescent="0.2">
      <c r="A265" s="94"/>
      <c r="B265" s="87"/>
      <c r="C265" s="139">
        <v>106</v>
      </c>
      <c r="D265" s="52" t="s">
        <v>153</v>
      </c>
      <c r="E265" s="76">
        <v>0</v>
      </c>
      <c r="F265" s="76">
        <v>0</v>
      </c>
      <c r="G265" s="76">
        <v>0</v>
      </c>
      <c r="H265" s="76">
        <v>0</v>
      </c>
      <c r="I265" s="76">
        <v>0</v>
      </c>
      <c r="J265" s="76">
        <v>0</v>
      </c>
      <c r="K265" s="76">
        <v>0</v>
      </c>
      <c r="L265" s="76">
        <v>0</v>
      </c>
      <c r="M265" s="76">
        <v>0</v>
      </c>
      <c r="N265" s="76">
        <v>0</v>
      </c>
      <c r="O265" s="76">
        <v>0</v>
      </c>
      <c r="P265" s="76">
        <v>0</v>
      </c>
      <c r="Q265" s="84">
        <v>0</v>
      </c>
      <c r="R265" s="96">
        <v>0</v>
      </c>
      <c r="S265" s="96">
        <v>0</v>
      </c>
      <c r="T265" s="96">
        <v>0</v>
      </c>
      <c r="U265" s="96">
        <v>0</v>
      </c>
      <c r="V265" s="96">
        <v>0</v>
      </c>
      <c r="W265" s="96">
        <v>0</v>
      </c>
      <c r="X265" s="104">
        <v>0</v>
      </c>
      <c r="Y265" s="96"/>
      <c r="Z265" s="43"/>
      <c r="AA265" s="96"/>
      <c r="AB265" s="96"/>
      <c r="AC265" s="96"/>
      <c r="AD265" s="97"/>
      <c r="AE265" s="97"/>
      <c r="AF265" s="97"/>
      <c r="AG265" s="98"/>
    </row>
    <row r="266" spans="1:33" ht="24" customHeight="1" x14ac:dyDescent="0.2">
      <c r="A266" s="15"/>
      <c r="B266" s="15"/>
      <c r="C266" s="139">
        <v>16</v>
      </c>
      <c r="D266" s="52" t="s">
        <v>140</v>
      </c>
      <c r="E266" s="76">
        <v>-38032.71</v>
      </c>
      <c r="F266" s="76">
        <v>0</v>
      </c>
      <c r="G266" s="76">
        <v>0</v>
      </c>
      <c r="H266" s="76">
        <v>0</v>
      </c>
      <c r="I266" s="76">
        <v>0</v>
      </c>
      <c r="J266" s="76">
        <v>0</v>
      </c>
      <c r="K266" s="76">
        <v>0</v>
      </c>
      <c r="L266" s="76">
        <v>0</v>
      </c>
      <c r="M266" s="76">
        <v>0</v>
      </c>
      <c r="N266" s="76">
        <v>0</v>
      </c>
      <c r="O266" s="76">
        <v>0</v>
      </c>
      <c r="P266" s="76">
        <v>0</v>
      </c>
      <c r="Q266" s="84">
        <v>-38032.71</v>
      </c>
      <c r="R266" s="18">
        <v>-38032.71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04">
        <v>-38032.71</v>
      </c>
      <c r="Y266" s="96"/>
      <c r="Z266" s="43"/>
      <c r="AA266" s="18"/>
      <c r="AB266" s="18"/>
      <c r="AC266" s="18"/>
      <c r="AD266" s="41"/>
      <c r="AE266" s="41"/>
      <c r="AF266" s="41"/>
      <c r="AG266" s="45"/>
    </row>
    <row r="267" spans="1:33" ht="24" customHeight="1" x14ac:dyDescent="0.2">
      <c r="A267" s="94"/>
      <c r="B267" s="87"/>
      <c r="C267" s="139">
        <v>86</v>
      </c>
      <c r="D267" s="52" t="s">
        <v>102</v>
      </c>
      <c r="E267" s="76">
        <v>56.1</v>
      </c>
      <c r="F267" s="76">
        <v>52.85</v>
      </c>
      <c r="G267" s="76">
        <v>61.79</v>
      </c>
      <c r="H267" s="76">
        <v>59.6</v>
      </c>
      <c r="I267" s="76">
        <v>52.97</v>
      </c>
      <c r="J267" s="76">
        <v>3.03</v>
      </c>
      <c r="K267" s="76">
        <v>0</v>
      </c>
      <c r="L267" s="76">
        <v>0</v>
      </c>
      <c r="M267" s="76">
        <v>0</v>
      </c>
      <c r="N267" s="76">
        <v>0</v>
      </c>
      <c r="O267" s="76">
        <v>0</v>
      </c>
      <c r="P267" s="76">
        <v>0</v>
      </c>
      <c r="Q267" s="84">
        <v>286.33999999999997</v>
      </c>
      <c r="R267" s="96">
        <v>108.95</v>
      </c>
      <c r="S267" s="96">
        <v>121.39</v>
      </c>
      <c r="T267" s="96">
        <v>56</v>
      </c>
      <c r="U267" s="96">
        <v>0</v>
      </c>
      <c r="V267" s="96">
        <v>0</v>
      </c>
      <c r="W267" s="96">
        <v>0</v>
      </c>
      <c r="X267" s="104">
        <v>286.34000000000003</v>
      </c>
      <c r="Y267" s="96"/>
      <c r="Z267" s="43"/>
      <c r="AA267" s="96"/>
      <c r="AB267" s="96"/>
      <c r="AC267" s="96"/>
      <c r="AD267" s="97"/>
      <c r="AE267" s="97"/>
      <c r="AF267" s="97"/>
      <c r="AG267" s="98"/>
    </row>
    <row r="268" spans="1:33" ht="24" customHeight="1" x14ac:dyDescent="0.2">
      <c r="A268" s="94"/>
      <c r="B268" s="87"/>
      <c r="C268" s="139">
        <v>13</v>
      </c>
      <c r="D268" s="52" t="s">
        <v>151</v>
      </c>
      <c r="E268" s="76">
        <v>0</v>
      </c>
      <c r="F268" s="76">
        <v>0</v>
      </c>
      <c r="G268" s="76">
        <v>0</v>
      </c>
      <c r="H268" s="76">
        <v>0</v>
      </c>
      <c r="I268" s="76">
        <v>0</v>
      </c>
      <c r="J268" s="76">
        <v>0</v>
      </c>
      <c r="K268" s="76">
        <v>0</v>
      </c>
      <c r="L268" s="76">
        <v>0</v>
      </c>
      <c r="M268" s="76">
        <v>0</v>
      </c>
      <c r="N268" s="76">
        <v>0</v>
      </c>
      <c r="O268" s="76">
        <v>0</v>
      </c>
      <c r="P268" s="76">
        <v>0</v>
      </c>
      <c r="Q268" s="84">
        <v>0</v>
      </c>
      <c r="R268" s="96">
        <v>0</v>
      </c>
      <c r="S268" s="96">
        <v>0</v>
      </c>
      <c r="T268" s="96">
        <v>0</v>
      </c>
      <c r="U268" s="96">
        <v>0</v>
      </c>
      <c r="V268" s="96">
        <v>0</v>
      </c>
      <c r="W268" s="96">
        <v>0</v>
      </c>
      <c r="X268" s="104">
        <v>0</v>
      </c>
      <c r="Y268" s="96"/>
      <c r="Z268" s="43"/>
      <c r="AA268" s="96"/>
      <c r="AB268" s="96"/>
      <c r="AC268" s="96"/>
      <c r="AD268" s="97"/>
      <c r="AE268" s="97"/>
      <c r="AF268" s="97"/>
      <c r="AG268" s="98"/>
    </row>
    <row r="269" spans="1:33" ht="24" customHeight="1" x14ac:dyDescent="0.2">
      <c r="A269" s="94"/>
      <c r="B269" s="87"/>
      <c r="C269" s="139">
        <v>96</v>
      </c>
      <c r="D269" s="52" t="s">
        <v>105</v>
      </c>
      <c r="E269" s="76">
        <v>0</v>
      </c>
      <c r="F269" s="76">
        <v>0</v>
      </c>
      <c r="G269" s="76">
        <v>0</v>
      </c>
      <c r="H269" s="76">
        <v>0</v>
      </c>
      <c r="I269" s="76">
        <v>0</v>
      </c>
      <c r="J269" s="76">
        <v>0</v>
      </c>
      <c r="K269" s="76">
        <v>0</v>
      </c>
      <c r="L269" s="76">
        <v>0</v>
      </c>
      <c r="M269" s="76">
        <v>0</v>
      </c>
      <c r="N269" s="76">
        <v>0</v>
      </c>
      <c r="O269" s="76">
        <v>0</v>
      </c>
      <c r="P269" s="76">
        <v>0</v>
      </c>
      <c r="Q269" s="84">
        <v>0</v>
      </c>
      <c r="R269" s="96">
        <v>0</v>
      </c>
      <c r="S269" s="96">
        <v>0</v>
      </c>
      <c r="T269" s="96">
        <v>0</v>
      </c>
      <c r="U269" s="96">
        <v>0</v>
      </c>
      <c r="V269" s="96">
        <v>0</v>
      </c>
      <c r="W269" s="96">
        <v>0</v>
      </c>
      <c r="X269" s="104">
        <v>0</v>
      </c>
      <c r="Y269" s="96"/>
      <c r="Z269" s="43"/>
      <c r="AA269" s="96"/>
      <c r="AB269" s="96"/>
      <c r="AC269" s="96"/>
      <c r="AD269" s="97"/>
      <c r="AE269" s="97"/>
      <c r="AF269" s="97"/>
      <c r="AG269" s="98"/>
    </row>
    <row r="270" spans="1:33" ht="24" customHeight="1" x14ac:dyDescent="0.2">
      <c r="A270" s="15"/>
      <c r="B270" s="15"/>
      <c r="C270" s="139">
        <v>87</v>
      </c>
      <c r="D270" s="52" t="s">
        <v>103</v>
      </c>
      <c r="E270" s="76">
        <v>0</v>
      </c>
      <c r="F270" s="76">
        <v>0</v>
      </c>
      <c r="G270" s="76">
        <v>0</v>
      </c>
      <c r="H270" s="76">
        <v>0</v>
      </c>
      <c r="I270" s="76">
        <v>0</v>
      </c>
      <c r="J270" s="76">
        <v>0</v>
      </c>
      <c r="K270" s="76">
        <v>0</v>
      </c>
      <c r="L270" s="76">
        <v>0</v>
      </c>
      <c r="M270" s="76">
        <v>0</v>
      </c>
      <c r="N270" s="76">
        <v>0</v>
      </c>
      <c r="O270" s="76">
        <v>0</v>
      </c>
      <c r="P270" s="76">
        <v>0</v>
      </c>
      <c r="Q270" s="84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04">
        <v>0</v>
      </c>
      <c r="Y270" s="96"/>
      <c r="Z270" s="43"/>
      <c r="AA270" s="18"/>
      <c r="AB270" s="18"/>
      <c r="AC270" s="18"/>
      <c r="AD270" s="41"/>
      <c r="AE270" s="41"/>
      <c r="AF270" s="41"/>
      <c r="AG270" s="45"/>
    </row>
    <row r="271" spans="1:33" ht="24" customHeight="1" x14ac:dyDescent="0.2">
      <c r="A271" s="15"/>
      <c r="B271" s="15"/>
      <c r="C271" s="139">
        <v>92</v>
      </c>
      <c r="D271" s="52" t="s">
        <v>108</v>
      </c>
      <c r="E271" s="76">
        <v>24708.890000000101</v>
      </c>
      <c r="F271" s="76">
        <v>23192.37</v>
      </c>
      <c r="G271" s="76">
        <v>26068.240000000002</v>
      </c>
      <c r="H271" s="76">
        <v>24715.64</v>
      </c>
      <c r="I271" s="76">
        <v>24956.95</v>
      </c>
      <c r="J271" s="76">
        <v>23974.6</v>
      </c>
      <c r="K271" s="76">
        <v>29024.25</v>
      </c>
      <c r="L271" s="76">
        <v>28384.98</v>
      </c>
      <c r="M271" s="76">
        <v>26271.34</v>
      </c>
      <c r="N271" s="76">
        <v>21964.35</v>
      </c>
      <c r="O271" s="76">
        <v>17185.36</v>
      </c>
      <c r="P271" s="76">
        <v>27502.9</v>
      </c>
      <c r="Q271" s="84">
        <v>297949.87000000011</v>
      </c>
      <c r="R271" s="18">
        <v>47901.260000000097</v>
      </c>
      <c r="S271" s="18">
        <v>50783.880000000005</v>
      </c>
      <c r="T271" s="18">
        <v>48931.55</v>
      </c>
      <c r="U271" s="18">
        <v>57409.229999999996</v>
      </c>
      <c r="V271" s="18">
        <v>48235.69</v>
      </c>
      <c r="W271" s="18">
        <v>44688.26</v>
      </c>
      <c r="X271" s="104">
        <v>297949.87000000011</v>
      </c>
      <c r="Y271" s="96"/>
      <c r="Z271" s="43"/>
      <c r="AA271" s="18"/>
      <c r="AB271" s="18"/>
      <c r="AC271" s="18"/>
      <c r="AD271" s="41"/>
      <c r="AE271" s="41"/>
      <c r="AF271" s="41"/>
      <c r="AG271" s="45"/>
    </row>
    <row r="272" spans="1:33" ht="24" customHeight="1" x14ac:dyDescent="0.2">
      <c r="A272" s="15"/>
      <c r="B272" s="15"/>
      <c r="C272" s="139">
        <v>17</v>
      </c>
      <c r="D272" s="52" t="s">
        <v>141</v>
      </c>
      <c r="E272" s="76">
        <v>0</v>
      </c>
      <c r="F272" s="76">
        <v>0</v>
      </c>
      <c r="G272" s="76">
        <v>0</v>
      </c>
      <c r="H272" s="76">
        <v>0</v>
      </c>
      <c r="I272" s="76">
        <v>0</v>
      </c>
      <c r="J272" s="76">
        <v>0</v>
      </c>
      <c r="K272" s="76">
        <v>0</v>
      </c>
      <c r="L272" s="76">
        <v>0</v>
      </c>
      <c r="M272" s="76">
        <v>0</v>
      </c>
      <c r="N272" s="76">
        <v>0</v>
      </c>
      <c r="O272" s="76">
        <v>0</v>
      </c>
      <c r="P272" s="76">
        <v>0</v>
      </c>
      <c r="Q272" s="84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04">
        <v>0</v>
      </c>
      <c r="Y272" s="96"/>
      <c r="Z272" s="43"/>
      <c r="AA272" s="18"/>
      <c r="AB272" s="18"/>
      <c r="AC272" s="18"/>
      <c r="AD272" s="41"/>
      <c r="AE272" s="41"/>
      <c r="AF272" s="41"/>
      <c r="AG272" s="45"/>
    </row>
    <row r="273" spans="1:33" ht="24" customHeight="1" x14ac:dyDescent="0.2">
      <c r="A273" s="15"/>
      <c r="B273" s="15"/>
      <c r="C273" s="139">
        <v>81</v>
      </c>
      <c r="D273" s="52" t="s">
        <v>101</v>
      </c>
      <c r="E273" s="76">
        <v>3234.55</v>
      </c>
      <c r="F273" s="76">
        <v>1374.15</v>
      </c>
      <c r="G273" s="76">
        <v>1696.37</v>
      </c>
      <c r="H273" s="76">
        <v>0</v>
      </c>
      <c r="I273" s="76">
        <v>3211.5299999999997</v>
      </c>
      <c r="J273" s="76">
        <v>1750.55</v>
      </c>
      <c r="K273" s="76">
        <v>1769.87</v>
      </c>
      <c r="L273" s="76">
        <v>1789.41</v>
      </c>
      <c r="M273" s="76">
        <v>1726.5</v>
      </c>
      <c r="N273" s="76">
        <v>3052.8</v>
      </c>
      <c r="O273" s="76">
        <v>494.57</v>
      </c>
      <c r="P273" s="76">
        <v>716.25</v>
      </c>
      <c r="Q273" s="84">
        <v>20816.55</v>
      </c>
      <c r="R273" s="18">
        <v>4608.7000000000007</v>
      </c>
      <c r="S273" s="18">
        <v>1696.37</v>
      </c>
      <c r="T273" s="18">
        <v>4962.08</v>
      </c>
      <c r="U273" s="18">
        <v>3559.2799999999997</v>
      </c>
      <c r="V273" s="18">
        <v>4779.3</v>
      </c>
      <c r="W273" s="18">
        <v>1210.82</v>
      </c>
      <c r="X273" s="104">
        <v>20816.55</v>
      </c>
      <c r="Y273" s="96"/>
      <c r="Z273" s="43"/>
      <c r="AA273" s="18"/>
      <c r="AB273" s="18"/>
      <c r="AC273" s="18"/>
      <c r="AD273" s="41"/>
      <c r="AE273" s="41"/>
      <c r="AF273" s="41"/>
      <c r="AG273" s="45"/>
    </row>
    <row r="274" spans="1:33" ht="24" customHeight="1" x14ac:dyDescent="0.2">
      <c r="A274" s="94"/>
      <c r="B274" s="87"/>
      <c r="C274" s="139">
        <v>88</v>
      </c>
      <c r="D274" s="52" t="s">
        <v>104</v>
      </c>
      <c r="E274" s="76">
        <v>0</v>
      </c>
      <c r="F274" s="76">
        <v>0</v>
      </c>
      <c r="G274" s="76">
        <v>0</v>
      </c>
      <c r="H274" s="76">
        <v>0</v>
      </c>
      <c r="I274" s="76">
        <v>0</v>
      </c>
      <c r="J274" s="76">
        <v>0</v>
      </c>
      <c r="K274" s="76">
        <v>0</v>
      </c>
      <c r="L274" s="76">
        <v>0</v>
      </c>
      <c r="M274" s="76">
        <v>0</v>
      </c>
      <c r="N274" s="76">
        <v>0</v>
      </c>
      <c r="O274" s="76">
        <v>0</v>
      </c>
      <c r="P274" s="76">
        <v>0</v>
      </c>
      <c r="Q274" s="84">
        <v>0</v>
      </c>
      <c r="R274" s="96">
        <v>0</v>
      </c>
      <c r="S274" s="96">
        <v>0</v>
      </c>
      <c r="T274" s="96">
        <v>0</v>
      </c>
      <c r="U274" s="96">
        <v>0</v>
      </c>
      <c r="V274" s="96">
        <v>0</v>
      </c>
      <c r="W274" s="96">
        <v>0</v>
      </c>
      <c r="X274" s="104">
        <v>0</v>
      </c>
      <c r="Y274" s="96"/>
      <c r="Z274" s="43"/>
      <c r="AA274" s="96"/>
      <c r="AB274" s="96"/>
      <c r="AC274" s="96"/>
      <c r="AD274" s="97"/>
      <c r="AE274" s="97"/>
      <c r="AF274" s="97"/>
      <c r="AG274" s="98"/>
    </row>
    <row r="275" spans="1:33" ht="24" customHeight="1" x14ac:dyDescent="0.2">
      <c r="A275" s="15"/>
      <c r="B275" s="15"/>
      <c r="C275" s="139">
        <v>3</v>
      </c>
      <c r="D275" s="52" t="s">
        <v>344</v>
      </c>
      <c r="E275" s="76">
        <v>174.17</v>
      </c>
      <c r="F275" s="76">
        <v>161.4</v>
      </c>
      <c r="G275" s="76">
        <v>187.01</v>
      </c>
      <c r="H275" s="76">
        <v>165.45</v>
      </c>
      <c r="I275" s="76">
        <v>35.380000000000003</v>
      </c>
      <c r="J275" s="76">
        <v>202.4</v>
      </c>
      <c r="K275" s="76">
        <v>197.47</v>
      </c>
      <c r="L275" s="76">
        <v>219.72</v>
      </c>
      <c r="M275" s="76">
        <v>198.13</v>
      </c>
      <c r="N275" s="76">
        <v>191.69</v>
      </c>
      <c r="O275" s="76">
        <v>11.03</v>
      </c>
      <c r="P275" s="76">
        <v>204.52</v>
      </c>
      <c r="Q275" s="84">
        <v>1948.3700000000001</v>
      </c>
      <c r="R275" s="18">
        <v>335.57</v>
      </c>
      <c r="S275" s="18">
        <v>352.46</v>
      </c>
      <c r="T275" s="18">
        <v>237.78</v>
      </c>
      <c r="U275" s="18">
        <v>417.19</v>
      </c>
      <c r="V275" s="18">
        <v>389.82</v>
      </c>
      <c r="W275" s="18">
        <v>215.55</v>
      </c>
      <c r="X275" s="104">
        <v>1948.37</v>
      </c>
      <c r="Y275" s="96"/>
      <c r="Z275" s="43"/>
      <c r="AA275" s="18"/>
      <c r="AB275" s="18"/>
      <c r="AC275" s="18"/>
      <c r="AD275" s="41"/>
      <c r="AE275" s="41"/>
      <c r="AF275" s="41"/>
      <c r="AG275" s="45"/>
    </row>
    <row r="276" spans="1:33" ht="24" customHeight="1" x14ac:dyDescent="0.2">
      <c r="A276" s="94"/>
      <c r="B276" s="87"/>
      <c r="C276" s="139">
        <v>108</v>
      </c>
      <c r="D276" s="52" t="s">
        <v>142</v>
      </c>
      <c r="E276" s="76">
        <v>15743.42</v>
      </c>
      <c r="F276" s="76">
        <v>14606.33</v>
      </c>
      <c r="G276" s="76">
        <v>16992.810000000001</v>
      </c>
      <c r="H276" s="76">
        <v>15289.18</v>
      </c>
      <c r="I276" s="76">
        <v>2838.83</v>
      </c>
      <c r="J276" s="76">
        <v>16376.339999999998</v>
      </c>
      <c r="K276" s="76">
        <v>17814.78</v>
      </c>
      <c r="L276" s="76">
        <v>19945.86</v>
      </c>
      <c r="M276" s="76">
        <v>17926</v>
      </c>
      <c r="N276" s="76">
        <v>12305.49</v>
      </c>
      <c r="O276" s="76">
        <v>-1027428.49</v>
      </c>
      <c r="P276" s="76">
        <v>0</v>
      </c>
      <c r="Q276" s="84">
        <v>-877589.45</v>
      </c>
      <c r="R276" s="96">
        <v>30349.75</v>
      </c>
      <c r="S276" s="96">
        <v>32281.99</v>
      </c>
      <c r="T276" s="96">
        <v>19215.169999999998</v>
      </c>
      <c r="U276" s="96">
        <v>37760.639999999999</v>
      </c>
      <c r="V276" s="96">
        <v>30231.489999999998</v>
      </c>
      <c r="W276" s="96">
        <v>-1027428.49</v>
      </c>
      <c r="X276" s="104">
        <v>-877589.45</v>
      </c>
      <c r="Y276" s="96"/>
      <c r="Z276" s="43"/>
      <c r="AA276" s="96"/>
      <c r="AB276" s="96"/>
      <c r="AC276" s="96"/>
      <c r="AD276" s="97"/>
      <c r="AE276" s="97"/>
      <c r="AF276" s="97"/>
      <c r="AG276" s="98"/>
    </row>
    <row r="277" spans="1:33" ht="24" customHeight="1" x14ac:dyDescent="0.2">
      <c r="A277" s="94"/>
      <c r="B277" s="87"/>
      <c r="C277" s="139">
        <v>123</v>
      </c>
      <c r="D277" s="52" t="s">
        <v>168</v>
      </c>
      <c r="E277" s="76">
        <v>0</v>
      </c>
      <c r="F277" s="76">
        <v>0</v>
      </c>
      <c r="G277" s="76">
        <v>0</v>
      </c>
      <c r="H277" s="76">
        <v>0</v>
      </c>
      <c r="I277" s="76">
        <v>0</v>
      </c>
      <c r="J277" s="76">
        <v>0</v>
      </c>
      <c r="K277" s="76">
        <v>0</v>
      </c>
      <c r="L277" s="76">
        <v>0</v>
      </c>
      <c r="M277" s="76">
        <v>0</v>
      </c>
      <c r="N277" s="76">
        <v>0</v>
      </c>
      <c r="O277" s="76">
        <v>0</v>
      </c>
      <c r="P277" s="76">
        <v>0</v>
      </c>
      <c r="Q277" s="84">
        <v>0</v>
      </c>
      <c r="R277" s="96">
        <v>0</v>
      </c>
      <c r="S277" s="96">
        <v>0</v>
      </c>
      <c r="T277" s="96">
        <v>0</v>
      </c>
      <c r="U277" s="96">
        <v>0</v>
      </c>
      <c r="V277" s="96">
        <v>0</v>
      </c>
      <c r="W277" s="96">
        <v>0</v>
      </c>
      <c r="X277" s="104">
        <v>0</v>
      </c>
      <c r="Y277" s="96"/>
      <c r="Z277" s="43"/>
      <c r="AA277" s="96"/>
      <c r="AB277" s="96"/>
      <c r="AC277" s="96"/>
      <c r="AD277" s="97"/>
      <c r="AE277" s="97"/>
      <c r="AF277" s="97"/>
      <c r="AG277" s="98"/>
    </row>
    <row r="278" spans="1:33" ht="24" customHeight="1" x14ac:dyDescent="0.2">
      <c r="A278" s="94"/>
      <c r="B278" s="87"/>
      <c r="C278" s="139">
        <v>124</v>
      </c>
      <c r="D278" s="52" t="s">
        <v>169</v>
      </c>
      <c r="E278" s="76">
        <v>1426.97</v>
      </c>
      <c r="F278" s="76">
        <v>1397.87</v>
      </c>
      <c r="G278" s="76">
        <v>-1127.25</v>
      </c>
      <c r="H278" s="76">
        <v>0</v>
      </c>
      <c r="I278" s="76">
        <v>0</v>
      </c>
      <c r="J278" s="76">
        <v>0</v>
      </c>
      <c r="K278" s="76">
        <v>0</v>
      </c>
      <c r="L278" s="76">
        <v>0</v>
      </c>
      <c r="M278" s="76">
        <v>0</v>
      </c>
      <c r="N278" s="76">
        <v>0</v>
      </c>
      <c r="O278" s="76">
        <v>0</v>
      </c>
      <c r="P278" s="76">
        <v>0</v>
      </c>
      <c r="Q278" s="84">
        <v>1697.5900000000001</v>
      </c>
      <c r="R278" s="96">
        <v>2824.84</v>
      </c>
      <c r="S278" s="96">
        <v>-1127.25</v>
      </c>
      <c r="T278" s="96">
        <v>0</v>
      </c>
      <c r="U278" s="96">
        <v>0</v>
      </c>
      <c r="V278" s="96">
        <v>0</v>
      </c>
      <c r="W278" s="96">
        <v>0</v>
      </c>
      <c r="X278" s="104">
        <v>1697.5900000000001</v>
      </c>
      <c r="Y278" s="96"/>
      <c r="Z278" s="43"/>
      <c r="AA278" s="96"/>
      <c r="AB278" s="96"/>
      <c r="AC278" s="96"/>
      <c r="AD278" s="97"/>
      <c r="AE278" s="97"/>
      <c r="AF278" s="97"/>
      <c r="AG278" s="98"/>
    </row>
    <row r="279" spans="1:33" ht="24" customHeight="1" x14ac:dyDescent="0.2">
      <c r="A279" s="94"/>
      <c r="B279" s="87"/>
      <c r="C279" s="139">
        <v>25</v>
      </c>
      <c r="D279" s="52" t="s">
        <v>107</v>
      </c>
      <c r="E279" s="76">
        <v>498.03</v>
      </c>
      <c r="F279" s="76">
        <v>477.27000000000407</v>
      </c>
      <c r="G279" s="76">
        <v>558.01</v>
      </c>
      <c r="H279" s="76">
        <v>512.33000000000004</v>
      </c>
      <c r="I279" s="76">
        <v>543.17999999999995</v>
      </c>
      <c r="J279" s="76">
        <v>574.85</v>
      </c>
      <c r="K279" s="76">
        <v>554.32000000000005</v>
      </c>
      <c r="L279" s="76">
        <v>623.22</v>
      </c>
      <c r="M279" s="76">
        <v>579.14</v>
      </c>
      <c r="N279" s="76">
        <v>552.63</v>
      </c>
      <c r="O279" s="76">
        <v>551.79999999999995</v>
      </c>
      <c r="P279" s="76">
        <v>602.97</v>
      </c>
      <c r="Q279" s="84">
        <v>6627.7500000000045</v>
      </c>
      <c r="R279" s="96">
        <v>975.30000000000405</v>
      </c>
      <c r="S279" s="96">
        <v>1070.3400000000001</v>
      </c>
      <c r="T279" s="96">
        <v>1118.03</v>
      </c>
      <c r="U279" s="96">
        <v>1177.54</v>
      </c>
      <c r="V279" s="96">
        <v>1131.77</v>
      </c>
      <c r="W279" s="96">
        <v>1154.77</v>
      </c>
      <c r="X279" s="104">
        <v>6627.7500000000055</v>
      </c>
      <c r="Y279" s="96"/>
      <c r="Z279" s="43"/>
      <c r="AA279" s="96"/>
      <c r="AB279" s="96"/>
      <c r="AC279" s="96"/>
      <c r="AD279" s="97"/>
      <c r="AE279" s="97"/>
      <c r="AF279" s="97"/>
      <c r="AG279" s="98"/>
    </row>
    <row r="280" spans="1:33" ht="24" customHeight="1" x14ac:dyDescent="0.2">
      <c r="A280" s="94"/>
      <c r="B280" s="87"/>
      <c r="C280" s="139">
        <v>27</v>
      </c>
      <c r="D280" s="52" t="s">
        <v>170</v>
      </c>
      <c r="E280" s="76">
        <v>621.19000000000005</v>
      </c>
      <c r="F280" s="76">
        <v>224.12</v>
      </c>
      <c r="G280" s="76">
        <v>488.67</v>
      </c>
      <c r="H280" s="76">
        <v>506.14000000000004</v>
      </c>
      <c r="I280" s="76">
        <v>494.02</v>
      </c>
      <c r="J280" s="76">
        <v>523.01</v>
      </c>
      <c r="K280" s="76">
        <v>369.22</v>
      </c>
      <c r="L280" s="76">
        <v>342.73</v>
      </c>
      <c r="M280" s="76">
        <v>-1343.6799999999998</v>
      </c>
      <c r="N280" s="76">
        <v>281.93</v>
      </c>
      <c r="O280" s="76">
        <v>270.24</v>
      </c>
      <c r="P280" s="76">
        <v>295.42</v>
      </c>
      <c r="Q280" s="84">
        <v>3073.0100000000011</v>
      </c>
      <c r="R280" s="96">
        <v>845.31000000000006</v>
      </c>
      <c r="S280" s="96">
        <v>994.81000000000006</v>
      </c>
      <c r="T280" s="96">
        <v>1017.03</v>
      </c>
      <c r="U280" s="96">
        <v>711.95</v>
      </c>
      <c r="V280" s="96">
        <v>-1061.7499999999998</v>
      </c>
      <c r="W280" s="96">
        <v>565.66000000000008</v>
      </c>
      <c r="X280" s="104">
        <v>3073.01</v>
      </c>
      <c r="Y280" s="96"/>
      <c r="Z280" s="43"/>
      <c r="AA280" s="96"/>
      <c r="AB280" s="96"/>
      <c r="AC280" s="96"/>
      <c r="AD280" s="97"/>
      <c r="AE280" s="97"/>
      <c r="AF280" s="97"/>
      <c r="AG280" s="98"/>
    </row>
    <row r="281" spans="1:33" ht="24" customHeight="1" x14ac:dyDescent="0.2">
      <c r="A281" s="94"/>
      <c r="B281" s="87"/>
      <c r="C281" s="139">
        <v>35</v>
      </c>
      <c r="D281" s="52" t="s">
        <v>171</v>
      </c>
      <c r="E281" s="76">
        <v>0</v>
      </c>
      <c r="F281" s="76">
        <v>0</v>
      </c>
      <c r="G281" s="76">
        <v>0</v>
      </c>
      <c r="H281" s="76">
        <v>0</v>
      </c>
      <c r="I281" s="76">
        <v>0</v>
      </c>
      <c r="J281" s="76">
        <v>0</v>
      </c>
      <c r="K281" s="76">
        <v>0</v>
      </c>
      <c r="L281" s="76">
        <v>0</v>
      </c>
      <c r="M281" s="76">
        <v>0</v>
      </c>
      <c r="N281" s="76">
        <v>0</v>
      </c>
      <c r="O281" s="76">
        <v>0</v>
      </c>
      <c r="P281" s="76">
        <v>0</v>
      </c>
      <c r="Q281" s="84">
        <v>0</v>
      </c>
      <c r="R281" s="96">
        <v>0</v>
      </c>
      <c r="S281" s="96">
        <v>0</v>
      </c>
      <c r="T281" s="96">
        <v>0</v>
      </c>
      <c r="U281" s="96">
        <v>0</v>
      </c>
      <c r="V281" s="96">
        <v>0</v>
      </c>
      <c r="W281" s="96">
        <v>0</v>
      </c>
      <c r="X281" s="104">
        <v>0</v>
      </c>
      <c r="Y281" s="96"/>
      <c r="Z281" s="43"/>
      <c r="AA281" s="96"/>
      <c r="AB281" s="96"/>
      <c r="AC281" s="96"/>
      <c r="AD281" s="97"/>
      <c r="AE281" s="97"/>
      <c r="AF281" s="97"/>
      <c r="AG281" s="98"/>
    </row>
    <row r="282" spans="1:33" ht="24" customHeight="1" x14ac:dyDescent="0.2">
      <c r="A282" s="94"/>
      <c r="B282" s="87"/>
      <c r="C282" s="139">
        <v>36</v>
      </c>
      <c r="D282" s="52" t="s">
        <v>172</v>
      </c>
      <c r="E282" s="76">
        <v>0</v>
      </c>
      <c r="F282" s="76">
        <v>0</v>
      </c>
      <c r="G282" s="76">
        <v>0</v>
      </c>
      <c r="H282" s="76">
        <v>0</v>
      </c>
      <c r="I282" s="76">
        <v>0</v>
      </c>
      <c r="J282" s="76">
        <v>0</v>
      </c>
      <c r="K282" s="76">
        <v>0</v>
      </c>
      <c r="L282" s="76">
        <v>0</v>
      </c>
      <c r="M282" s="76">
        <v>0</v>
      </c>
      <c r="N282" s="76">
        <v>0</v>
      </c>
      <c r="O282" s="76">
        <v>0</v>
      </c>
      <c r="P282" s="76">
        <v>0</v>
      </c>
      <c r="Q282" s="84">
        <v>0</v>
      </c>
      <c r="R282" s="96">
        <v>0</v>
      </c>
      <c r="S282" s="96">
        <v>0</v>
      </c>
      <c r="T282" s="96">
        <v>0</v>
      </c>
      <c r="U282" s="96">
        <v>0</v>
      </c>
      <c r="V282" s="96">
        <v>0</v>
      </c>
      <c r="W282" s="96">
        <v>0</v>
      </c>
      <c r="X282" s="104">
        <v>0</v>
      </c>
      <c r="Y282" s="96"/>
      <c r="Z282" s="43"/>
      <c r="AA282" s="96"/>
      <c r="AB282" s="96"/>
      <c r="AC282" s="96"/>
      <c r="AD282" s="97"/>
      <c r="AE282" s="97"/>
      <c r="AF282" s="97"/>
      <c r="AG282" s="98"/>
    </row>
    <row r="283" spans="1:33" ht="24" customHeight="1" x14ac:dyDescent="0.2">
      <c r="A283" s="94"/>
      <c r="B283" s="87"/>
      <c r="C283" s="139">
        <v>112</v>
      </c>
      <c r="D283" s="52" t="s">
        <v>174</v>
      </c>
      <c r="E283" s="76">
        <v>0</v>
      </c>
      <c r="F283" s="76">
        <v>0</v>
      </c>
      <c r="G283" s="76">
        <v>0</v>
      </c>
      <c r="H283" s="76">
        <v>0</v>
      </c>
      <c r="I283" s="76">
        <v>0</v>
      </c>
      <c r="J283" s="76">
        <v>0</v>
      </c>
      <c r="K283" s="76">
        <v>0</v>
      </c>
      <c r="L283" s="76">
        <v>0</v>
      </c>
      <c r="M283" s="76">
        <v>0</v>
      </c>
      <c r="N283" s="76">
        <v>0</v>
      </c>
      <c r="O283" s="76">
        <v>0</v>
      </c>
      <c r="P283" s="76">
        <v>0</v>
      </c>
      <c r="Q283" s="84">
        <v>0</v>
      </c>
      <c r="R283" s="96">
        <v>0</v>
      </c>
      <c r="S283" s="96">
        <v>0</v>
      </c>
      <c r="T283" s="96">
        <v>0</v>
      </c>
      <c r="U283" s="96">
        <v>0</v>
      </c>
      <c r="V283" s="96">
        <v>0</v>
      </c>
      <c r="W283" s="96">
        <v>0</v>
      </c>
      <c r="X283" s="104">
        <v>0</v>
      </c>
      <c r="Y283" s="96"/>
      <c r="Z283" s="43"/>
      <c r="AA283" s="96"/>
      <c r="AB283" s="96"/>
      <c r="AC283" s="96"/>
      <c r="AD283" s="97"/>
      <c r="AE283" s="97"/>
      <c r="AF283" s="97"/>
      <c r="AG283" s="98"/>
    </row>
    <row r="284" spans="1:33" ht="24" customHeight="1" x14ac:dyDescent="0.2">
      <c r="A284" s="94"/>
      <c r="B284" s="87"/>
      <c r="C284" s="139">
        <v>113</v>
      </c>
      <c r="D284" s="52" t="s">
        <v>175</v>
      </c>
      <c r="E284" s="76">
        <v>0</v>
      </c>
      <c r="F284" s="76">
        <v>0</v>
      </c>
      <c r="G284" s="76">
        <v>0</v>
      </c>
      <c r="H284" s="76">
        <v>0</v>
      </c>
      <c r="I284" s="76">
        <v>0</v>
      </c>
      <c r="J284" s="76">
        <v>0</v>
      </c>
      <c r="K284" s="76">
        <v>0</v>
      </c>
      <c r="L284" s="76">
        <v>0</v>
      </c>
      <c r="M284" s="76">
        <v>0</v>
      </c>
      <c r="N284" s="76">
        <v>0</v>
      </c>
      <c r="O284" s="76">
        <v>0</v>
      </c>
      <c r="P284" s="76">
        <v>0</v>
      </c>
      <c r="Q284" s="84">
        <v>0</v>
      </c>
      <c r="R284" s="96">
        <v>0</v>
      </c>
      <c r="S284" s="96">
        <v>0</v>
      </c>
      <c r="T284" s="96">
        <v>0</v>
      </c>
      <c r="U284" s="96">
        <v>0</v>
      </c>
      <c r="V284" s="96">
        <v>0</v>
      </c>
      <c r="W284" s="96">
        <v>0</v>
      </c>
      <c r="X284" s="104">
        <v>0</v>
      </c>
      <c r="Y284" s="96"/>
      <c r="Z284" s="43"/>
      <c r="AA284" s="96"/>
      <c r="AB284" s="96"/>
      <c r="AC284" s="96"/>
      <c r="AD284" s="97"/>
      <c r="AE284" s="97"/>
      <c r="AF284" s="97"/>
      <c r="AG284" s="98"/>
    </row>
    <row r="285" spans="1:33" ht="24" customHeight="1" x14ac:dyDescent="0.2">
      <c r="A285" s="94"/>
      <c r="B285" s="87"/>
      <c r="C285" s="139">
        <v>44</v>
      </c>
      <c r="D285" s="52" t="s">
        <v>223</v>
      </c>
      <c r="E285" s="76">
        <v>1275.75</v>
      </c>
      <c r="F285" s="76">
        <v>1223.0299999999988</v>
      </c>
      <c r="G285" s="76">
        <v>1895.6600000000035</v>
      </c>
      <c r="H285" s="76">
        <v>1352.1200000000244</v>
      </c>
      <c r="I285" s="76">
        <v>1434.0799999999872</v>
      </c>
      <c r="J285" s="76">
        <v>1518.2900000000081</v>
      </c>
      <c r="K285" s="76">
        <v>1464.6300000000047</v>
      </c>
      <c r="L285" s="76">
        <v>1621.5299999999988</v>
      </c>
      <c r="M285" s="76">
        <v>1496.5799999999872</v>
      </c>
      <c r="N285" s="76">
        <v>1431.3099999999977</v>
      </c>
      <c r="O285" s="76">
        <v>1429.6199999999953</v>
      </c>
      <c r="P285" s="76">
        <v>1562.7799999999988</v>
      </c>
      <c r="Q285" s="84">
        <v>17705.380000000005</v>
      </c>
      <c r="R285" s="96">
        <v>2498.7799999999988</v>
      </c>
      <c r="S285" s="96">
        <v>3247.7800000000279</v>
      </c>
      <c r="T285" s="96">
        <v>2952.3699999999953</v>
      </c>
      <c r="U285" s="96">
        <v>3086.1600000000035</v>
      </c>
      <c r="V285" s="96">
        <v>2927.8899999999849</v>
      </c>
      <c r="W285" s="96">
        <v>2992.3999999999942</v>
      </c>
      <c r="X285" s="104">
        <v>17705.380000000005</v>
      </c>
      <c r="Y285" s="96"/>
      <c r="Z285" s="43"/>
      <c r="AA285" s="96"/>
      <c r="AB285" s="96"/>
      <c r="AC285" s="96"/>
      <c r="AD285" s="97"/>
      <c r="AE285" s="97"/>
      <c r="AF285" s="97"/>
      <c r="AG285" s="98"/>
    </row>
    <row r="286" spans="1:33" ht="24" customHeight="1" x14ac:dyDescent="0.2">
      <c r="A286" s="94"/>
      <c r="B286" s="87"/>
      <c r="C286" s="139">
        <v>46</v>
      </c>
      <c r="D286" s="52" t="s">
        <v>224</v>
      </c>
      <c r="E286" s="76">
        <v>661.41000000000349</v>
      </c>
      <c r="F286" s="76">
        <v>634.05000000000291</v>
      </c>
      <c r="G286" s="76">
        <v>741.5399999999936</v>
      </c>
      <c r="H286" s="76">
        <v>681.07000000000698</v>
      </c>
      <c r="I286" s="76">
        <v>722.30999999999767</v>
      </c>
      <c r="J286" s="76">
        <v>764.68000000000757</v>
      </c>
      <c r="K286" s="76">
        <v>737.61999999999534</v>
      </c>
      <c r="L286" s="76">
        <v>816.58999999999651</v>
      </c>
      <c r="M286" s="76">
        <v>753.61999999999534</v>
      </c>
      <c r="N286" s="76">
        <v>720.7100000000064</v>
      </c>
      <c r="O286" s="76">
        <v>719.82000000000698</v>
      </c>
      <c r="P286" s="76">
        <v>786.83999999999651</v>
      </c>
      <c r="Q286" s="84">
        <v>8740.2600000000093</v>
      </c>
      <c r="R286" s="96">
        <v>1295.4600000000064</v>
      </c>
      <c r="S286" s="96">
        <v>1422.6100000000006</v>
      </c>
      <c r="T286" s="96">
        <v>1486.9900000000052</v>
      </c>
      <c r="U286" s="96">
        <v>1554.2099999999919</v>
      </c>
      <c r="V286" s="96">
        <v>1474.3300000000017</v>
      </c>
      <c r="W286" s="96">
        <v>1506.6600000000035</v>
      </c>
      <c r="X286" s="104">
        <v>8740.2600000000093</v>
      </c>
      <c r="Y286" s="96"/>
      <c r="Z286" s="43"/>
      <c r="AA286" s="96"/>
      <c r="AB286" s="96"/>
      <c r="AC286" s="96"/>
      <c r="AD286" s="97"/>
      <c r="AE286" s="97"/>
      <c r="AF286" s="97"/>
      <c r="AG286" s="98"/>
    </row>
    <row r="287" spans="1:33" ht="24" customHeight="1" x14ac:dyDescent="0.2">
      <c r="A287" s="94"/>
      <c r="B287" s="87"/>
      <c r="C287" s="139">
        <v>49</v>
      </c>
      <c r="D287" s="52" t="s">
        <v>225</v>
      </c>
      <c r="E287" s="76">
        <v>1728.559999999997</v>
      </c>
      <c r="F287" s="76">
        <v>1657.3999999999901</v>
      </c>
      <c r="G287" s="76">
        <v>1938.7900000001246</v>
      </c>
      <c r="H287" s="76">
        <v>1781.0800000000163</v>
      </c>
      <c r="I287" s="76">
        <v>1889.3299999999872</v>
      </c>
      <c r="J287" s="76">
        <v>2000.6100000000151</v>
      </c>
      <c r="K287" s="76">
        <v>1930.2399999999907</v>
      </c>
      <c r="L287" s="76">
        <v>2137.390000000014</v>
      </c>
      <c r="M287" s="76">
        <v>1973.0299999999988</v>
      </c>
      <c r="N287" s="76">
        <v>1887.289999999979</v>
      </c>
      <c r="O287" s="76">
        <v>1885.3300000000163</v>
      </c>
      <c r="P287" s="76">
        <v>-70029.73</v>
      </c>
      <c r="Q287" s="84">
        <v>-49220.679999999862</v>
      </c>
      <c r="R287" s="96">
        <v>3385.9599999999873</v>
      </c>
      <c r="S287" s="96">
        <v>3719.8700000001409</v>
      </c>
      <c r="T287" s="96">
        <v>3889.9400000000023</v>
      </c>
      <c r="U287" s="96">
        <v>4067.6300000000047</v>
      </c>
      <c r="V287" s="96">
        <v>3860.3199999999779</v>
      </c>
      <c r="W287" s="96">
        <v>-68144.39999999998</v>
      </c>
      <c r="X287" s="104">
        <v>-49220.679999999862</v>
      </c>
      <c r="Y287" s="96"/>
      <c r="Z287" s="43"/>
      <c r="AA287" s="96"/>
      <c r="AB287" s="96"/>
      <c r="AC287" s="96"/>
      <c r="AD287" s="97"/>
      <c r="AE287" s="97"/>
      <c r="AF287" s="97"/>
      <c r="AG287" s="98"/>
    </row>
    <row r="288" spans="1:33" ht="24" customHeight="1" x14ac:dyDescent="0.2">
      <c r="A288" s="94"/>
      <c r="B288" s="87"/>
      <c r="C288" s="139">
        <v>50</v>
      </c>
      <c r="D288" s="52" t="s">
        <v>226</v>
      </c>
      <c r="E288" s="76">
        <v>2765.13</v>
      </c>
      <c r="F288" s="76">
        <v>2650.7399999999898</v>
      </c>
      <c r="G288" s="76">
        <v>3100.1300000005867</v>
      </c>
      <c r="H288" s="76">
        <v>-80350.59</v>
      </c>
      <c r="I288" s="76">
        <v>2258.2000000000116</v>
      </c>
      <c r="J288" s="76">
        <v>2390.679999999993</v>
      </c>
      <c r="K288" s="76">
        <v>2306.0499999999884</v>
      </c>
      <c r="L288" s="76">
        <v>2552.9500000000116</v>
      </c>
      <c r="M288" s="76">
        <v>2356.0799999999872</v>
      </c>
      <c r="N288" s="76">
        <v>2253.2300000000105</v>
      </c>
      <c r="O288" s="76">
        <v>2250.4099999999744</v>
      </c>
      <c r="P288" s="76">
        <v>-16619.36</v>
      </c>
      <c r="Q288" s="84">
        <v>-72086.349999999438</v>
      </c>
      <c r="R288" s="96">
        <v>5415.8699999999899</v>
      </c>
      <c r="S288" s="96">
        <v>-77250.45999999941</v>
      </c>
      <c r="T288" s="96">
        <v>4648.8800000000047</v>
      </c>
      <c r="U288" s="96">
        <v>4859</v>
      </c>
      <c r="V288" s="96">
        <v>4609.3099999999977</v>
      </c>
      <c r="W288" s="96">
        <v>-14368.950000000026</v>
      </c>
      <c r="X288" s="104">
        <v>-72086.349999999438</v>
      </c>
      <c r="Y288" s="96"/>
      <c r="Z288" s="43"/>
      <c r="AA288" s="96"/>
      <c r="AB288" s="96"/>
      <c r="AC288" s="96"/>
      <c r="AD288" s="97"/>
      <c r="AE288" s="97"/>
      <c r="AF288" s="97"/>
      <c r="AG288" s="98"/>
    </row>
    <row r="289" spans="1:33" ht="24" customHeight="1" x14ac:dyDescent="0.2">
      <c r="A289" s="94"/>
      <c r="B289" s="87"/>
      <c r="C289" s="139">
        <v>51</v>
      </c>
      <c r="D289" s="52" t="s">
        <v>227</v>
      </c>
      <c r="E289" s="76">
        <v>285.37999999999738</v>
      </c>
      <c r="F289" s="76">
        <v>273.5</v>
      </c>
      <c r="G289" s="76">
        <v>319.75</v>
      </c>
      <c r="H289" s="76">
        <v>293.58000000000175</v>
      </c>
      <c r="I289" s="76">
        <v>311.26000000000204</v>
      </c>
      <c r="J289" s="76">
        <v>329.40999999999622</v>
      </c>
      <c r="K289" s="76">
        <v>317.65000000000146</v>
      </c>
      <c r="L289" s="76">
        <v>351.51999999999703</v>
      </c>
      <c r="M289" s="76">
        <v>324.30000000000291</v>
      </c>
      <c r="N289" s="76">
        <v>310.05999999999767</v>
      </c>
      <c r="O289" s="76">
        <v>309.56000000000495</v>
      </c>
      <c r="P289" s="76">
        <v>338.2699999999968</v>
      </c>
      <c r="Q289" s="84">
        <v>3764.239999999998</v>
      </c>
      <c r="R289" s="96">
        <v>558.87999999999738</v>
      </c>
      <c r="S289" s="96">
        <v>613.33000000000175</v>
      </c>
      <c r="T289" s="96">
        <v>640.66999999999825</v>
      </c>
      <c r="U289" s="96">
        <v>669.16999999999848</v>
      </c>
      <c r="V289" s="96">
        <v>634.36000000000058</v>
      </c>
      <c r="W289" s="96">
        <v>647.83000000000175</v>
      </c>
      <c r="X289" s="104">
        <v>3764.239999999998</v>
      </c>
      <c r="Y289" s="96"/>
      <c r="Z289" s="43"/>
      <c r="AA289" s="96"/>
      <c r="AB289" s="96"/>
      <c r="AC289" s="96"/>
      <c r="AD289" s="97"/>
      <c r="AE289" s="97"/>
      <c r="AF289" s="97"/>
      <c r="AG289" s="98"/>
    </row>
    <row r="290" spans="1:33" ht="24" customHeight="1" x14ac:dyDescent="0.2">
      <c r="A290" s="94"/>
      <c r="B290" s="87"/>
      <c r="C290" s="139">
        <v>52</v>
      </c>
      <c r="D290" s="52" t="s">
        <v>228</v>
      </c>
      <c r="E290" s="76">
        <v>0</v>
      </c>
      <c r="F290" s="76">
        <v>0</v>
      </c>
      <c r="G290" s="76">
        <v>0</v>
      </c>
      <c r="H290" s="76">
        <v>0</v>
      </c>
      <c r="I290" s="76">
        <v>0</v>
      </c>
      <c r="J290" s="76">
        <v>0</v>
      </c>
      <c r="K290" s="76">
        <v>0</v>
      </c>
      <c r="L290" s="76">
        <v>0</v>
      </c>
      <c r="M290" s="76">
        <v>0</v>
      </c>
      <c r="N290" s="76">
        <v>0</v>
      </c>
      <c r="O290" s="76">
        <v>0</v>
      </c>
      <c r="P290" s="76">
        <v>0</v>
      </c>
      <c r="Q290" s="84">
        <v>0</v>
      </c>
      <c r="R290" s="96">
        <v>0</v>
      </c>
      <c r="S290" s="96">
        <v>0</v>
      </c>
      <c r="T290" s="96">
        <v>0</v>
      </c>
      <c r="U290" s="96">
        <v>0</v>
      </c>
      <c r="V290" s="96">
        <v>0</v>
      </c>
      <c r="W290" s="96">
        <v>0</v>
      </c>
      <c r="X290" s="104">
        <v>0</v>
      </c>
      <c r="Y290" s="96"/>
      <c r="Z290" s="43"/>
      <c r="AA290" s="96"/>
      <c r="AB290" s="96"/>
      <c r="AC290" s="96"/>
      <c r="AD290" s="97"/>
      <c r="AE290" s="97"/>
      <c r="AF290" s="97"/>
      <c r="AG290" s="98"/>
    </row>
    <row r="291" spans="1:33" ht="24" customHeight="1" x14ac:dyDescent="0.2">
      <c r="A291" s="94"/>
      <c r="B291" s="87"/>
      <c r="C291" s="139">
        <v>53</v>
      </c>
      <c r="D291" s="52" t="s">
        <v>229</v>
      </c>
      <c r="E291" s="76">
        <v>4087.0900000000302</v>
      </c>
      <c r="F291" s="76">
        <v>3918.8299999999599</v>
      </c>
      <c r="G291" s="76">
        <v>4584.1630000000005</v>
      </c>
      <c r="H291" s="76">
        <v>-121261.03</v>
      </c>
      <c r="I291" s="76">
        <v>3292.960000000021</v>
      </c>
      <c r="J291" s="76">
        <v>3486.929999999993</v>
      </c>
      <c r="K291" s="76">
        <v>3364.289999999979</v>
      </c>
      <c r="L291" s="76">
        <v>3725.2999999999884</v>
      </c>
      <c r="M291" s="76">
        <v>3438.8500000000349</v>
      </c>
      <c r="N291" s="76">
        <v>3289.429999999993</v>
      </c>
      <c r="O291" s="76">
        <v>3285.9899999999907</v>
      </c>
      <c r="P291" s="76">
        <v>-24289.37</v>
      </c>
      <c r="Q291" s="84">
        <v>-109076.56700000001</v>
      </c>
      <c r="R291" s="96">
        <v>8005.9199999999901</v>
      </c>
      <c r="S291" s="96">
        <v>-116676.867</v>
      </c>
      <c r="T291" s="96">
        <v>6779.890000000014</v>
      </c>
      <c r="U291" s="96">
        <v>7089.5899999999674</v>
      </c>
      <c r="V291" s="96">
        <v>6728.2800000000279</v>
      </c>
      <c r="W291" s="96">
        <v>-21003.380000000008</v>
      </c>
      <c r="X291" s="104">
        <v>-109076.56700000001</v>
      </c>
      <c r="Y291" s="96"/>
      <c r="Z291" s="43"/>
      <c r="AA291" s="96"/>
      <c r="AB291" s="96"/>
      <c r="AC291" s="96"/>
      <c r="AD291" s="97"/>
      <c r="AE291" s="97"/>
      <c r="AF291" s="97"/>
      <c r="AG291" s="98"/>
    </row>
    <row r="292" spans="1:33" ht="24" customHeight="1" x14ac:dyDescent="0.2">
      <c r="A292" s="94"/>
      <c r="B292" s="87"/>
      <c r="C292" s="139">
        <v>54</v>
      </c>
      <c r="D292" s="52" t="s">
        <v>230</v>
      </c>
      <c r="E292" s="76">
        <v>275.81999999999971</v>
      </c>
      <c r="F292" s="76">
        <v>238.27999999999884</v>
      </c>
      <c r="G292" s="76">
        <v>278.61000000000058</v>
      </c>
      <c r="H292" s="76">
        <v>255.79999999999924</v>
      </c>
      <c r="I292" s="76">
        <v>271.2400000000016</v>
      </c>
      <c r="J292" s="76">
        <v>287.02999999999884</v>
      </c>
      <c r="K292" s="76">
        <v>337.9900000000016</v>
      </c>
      <c r="L292" s="76">
        <v>311.94999999999709</v>
      </c>
      <c r="M292" s="76">
        <v>287.81999999999971</v>
      </c>
      <c r="N292" s="76">
        <v>275.16000000000349</v>
      </c>
      <c r="O292" s="76">
        <v>274.73999999999796</v>
      </c>
      <c r="P292" s="76">
        <v>300.22000000000116</v>
      </c>
      <c r="Q292" s="84">
        <v>3394.66</v>
      </c>
      <c r="R292" s="96">
        <v>514.09999999999854</v>
      </c>
      <c r="S292" s="96">
        <v>534.40999999999985</v>
      </c>
      <c r="T292" s="96">
        <v>558.27000000000044</v>
      </c>
      <c r="U292" s="96">
        <v>649.93999999999869</v>
      </c>
      <c r="V292" s="96">
        <v>562.9800000000032</v>
      </c>
      <c r="W292" s="96">
        <v>574.95999999999913</v>
      </c>
      <c r="X292" s="104">
        <v>3394.66</v>
      </c>
      <c r="Y292" s="96"/>
      <c r="Z292" s="43"/>
      <c r="AA292" s="96"/>
      <c r="AB292" s="96"/>
      <c r="AC292" s="96"/>
      <c r="AD292" s="97"/>
      <c r="AE292" s="97"/>
      <c r="AF292" s="97"/>
      <c r="AG292" s="98"/>
    </row>
    <row r="293" spans="1:33" ht="24" customHeight="1" x14ac:dyDescent="0.2">
      <c r="A293" s="94"/>
      <c r="B293" s="87"/>
      <c r="C293" s="139">
        <v>56</v>
      </c>
      <c r="D293" s="52" t="s">
        <v>231</v>
      </c>
      <c r="E293" s="76">
        <v>312.5199999999968</v>
      </c>
      <c r="F293" s="76">
        <v>299.5</v>
      </c>
      <c r="G293" s="76">
        <v>350.16</v>
      </c>
      <c r="H293" s="76">
        <v>321.51</v>
      </c>
      <c r="I293" s="76">
        <v>340.85</v>
      </c>
      <c r="J293" s="76">
        <v>360.73</v>
      </c>
      <c r="K293" s="76">
        <v>347.85000000000582</v>
      </c>
      <c r="L293" s="76">
        <v>384.94999999999709</v>
      </c>
      <c r="M293" s="76">
        <v>355.15000000000146</v>
      </c>
      <c r="N293" s="76">
        <v>339.53</v>
      </c>
      <c r="O293" s="76">
        <v>339</v>
      </c>
      <c r="P293" s="76">
        <v>-11888.5</v>
      </c>
      <c r="Q293" s="84">
        <v>-8136.7499999999991</v>
      </c>
      <c r="R293" s="96">
        <v>612.0199999999968</v>
      </c>
      <c r="S293" s="96">
        <v>671.67000000000007</v>
      </c>
      <c r="T293" s="96">
        <v>701.58</v>
      </c>
      <c r="U293" s="96">
        <v>732.80000000000291</v>
      </c>
      <c r="V293" s="96">
        <v>694.68000000000143</v>
      </c>
      <c r="W293" s="96">
        <v>-11549.5</v>
      </c>
      <c r="X293" s="104">
        <v>-8136.7499999999991</v>
      </c>
      <c r="Y293" s="96"/>
      <c r="Z293" s="43"/>
      <c r="AA293" s="96"/>
      <c r="AB293" s="96"/>
      <c r="AC293" s="96"/>
      <c r="AD293" s="97"/>
      <c r="AE293" s="97"/>
      <c r="AF293" s="97"/>
      <c r="AG293" s="98"/>
    </row>
    <row r="294" spans="1:33" ht="24" customHeight="1" x14ac:dyDescent="0.2">
      <c r="A294" s="94"/>
      <c r="B294" s="87"/>
      <c r="C294" s="139">
        <v>58</v>
      </c>
      <c r="D294" s="52" t="s">
        <v>232</v>
      </c>
      <c r="E294" s="76">
        <v>955.84</v>
      </c>
      <c r="F294" s="76">
        <v>916.2899999999936</v>
      </c>
      <c r="G294" s="76">
        <v>1071.6300000000047</v>
      </c>
      <c r="H294" s="76">
        <v>984.24000000000524</v>
      </c>
      <c r="I294" s="76">
        <v>1043.8399999999965</v>
      </c>
      <c r="J294" s="76">
        <v>1105.0800000000017</v>
      </c>
      <c r="K294" s="76">
        <v>1065.9599999999919</v>
      </c>
      <c r="L294" s="76">
        <v>1180.0800000000017</v>
      </c>
      <c r="M294" s="76">
        <v>1089.0899999999965</v>
      </c>
      <c r="N294" s="76">
        <v>1041.5299999999988</v>
      </c>
      <c r="O294" s="76">
        <v>1040.2400000000052</v>
      </c>
      <c r="P294" s="76">
        <v>-36255.340000000004</v>
      </c>
      <c r="Q294" s="84">
        <v>-24761.520000000008</v>
      </c>
      <c r="R294" s="96">
        <v>1872.1299999999937</v>
      </c>
      <c r="S294" s="96">
        <v>2055.8700000000099</v>
      </c>
      <c r="T294" s="96">
        <v>2148.9199999999983</v>
      </c>
      <c r="U294" s="96">
        <v>2246.0399999999936</v>
      </c>
      <c r="V294" s="96">
        <v>2130.6199999999953</v>
      </c>
      <c r="W294" s="96">
        <v>-35215.1</v>
      </c>
      <c r="X294" s="104">
        <v>-24761.520000000008</v>
      </c>
      <c r="Y294" s="96"/>
      <c r="Z294" s="43"/>
      <c r="AA294" s="96"/>
      <c r="AB294" s="96"/>
      <c r="AC294" s="96"/>
      <c r="AD294" s="97"/>
      <c r="AE294" s="97"/>
      <c r="AF294" s="97"/>
      <c r="AG294" s="98"/>
    </row>
    <row r="295" spans="1:33" ht="24" customHeight="1" x14ac:dyDescent="0.2">
      <c r="A295" s="94"/>
      <c r="B295" s="87"/>
      <c r="C295" s="139">
        <v>59</v>
      </c>
      <c r="D295" s="52" t="s">
        <v>233</v>
      </c>
      <c r="E295" s="76">
        <v>259.58000000000175</v>
      </c>
      <c r="F295" s="76">
        <v>248.7599999999984</v>
      </c>
      <c r="G295" s="76">
        <v>290.84999999999854</v>
      </c>
      <c r="H295" s="76">
        <v>267.04000000000087</v>
      </c>
      <c r="I295" s="76">
        <v>283.11999999999898</v>
      </c>
      <c r="J295" s="76">
        <v>299.62000000000262</v>
      </c>
      <c r="K295" s="76">
        <v>288.93000000000029</v>
      </c>
      <c r="L295" s="76">
        <v>319.75</v>
      </c>
      <c r="M295" s="76">
        <v>294.97999999999593</v>
      </c>
      <c r="N295" s="76">
        <v>282.02000000000407</v>
      </c>
      <c r="O295" s="76">
        <v>281.56999999999971</v>
      </c>
      <c r="P295" s="76">
        <v>307.69999999999709</v>
      </c>
      <c r="Q295" s="84">
        <v>3423.9199999999983</v>
      </c>
      <c r="R295" s="96">
        <v>508.34000000000015</v>
      </c>
      <c r="S295" s="96">
        <v>557.88999999999942</v>
      </c>
      <c r="T295" s="96">
        <v>582.7400000000016</v>
      </c>
      <c r="U295" s="96">
        <v>608.68000000000029</v>
      </c>
      <c r="V295" s="96">
        <v>577</v>
      </c>
      <c r="W295" s="96">
        <v>589.2699999999968</v>
      </c>
      <c r="X295" s="104">
        <v>3423.9199999999983</v>
      </c>
      <c r="Y295" s="96"/>
      <c r="Z295" s="43"/>
      <c r="AA295" s="96"/>
      <c r="AB295" s="96"/>
      <c r="AC295" s="96"/>
      <c r="AD295" s="97"/>
      <c r="AE295" s="97"/>
      <c r="AF295" s="97"/>
      <c r="AG295" s="98"/>
    </row>
    <row r="296" spans="1:33" ht="24" customHeight="1" x14ac:dyDescent="0.2">
      <c r="A296" s="94"/>
      <c r="B296" s="87"/>
      <c r="C296" s="139">
        <v>60</v>
      </c>
      <c r="D296" s="52" t="s">
        <v>234</v>
      </c>
      <c r="E296" s="76">
        <v>1558.43999999997</v>
      </c>
      <c r="F296" s="76">
        <v>1428.4700000000012</v>
      </c>
      <c r="G296" s="76">
        <v>1670.6500000000233</v>
      </c>
      <c r="H296" s="76">
        <v>1391.6699999999837</v>
      </c>
      <c r="I296" s="76">
        <v>1325.2600000000093</v>
      </c>
      <c r="J296" s="76">
        <v>1402.9899999999907</v>
      </c>
      <c r="K296" s="76">
        <v>1353.3399999999965</v>
      </c>
      <c r="L296" s="76">
        <v>373</v>
      </c>
      <c r="M296" s="76">
        <v>57.38</v>
      </c>
      <c r="N296" s="76">
        <v>54.880000000000109</v>
      </c>
      <c r="O296" s="76">
        <v>54.82</v>
      </c>
      <c r="P296" s="76">
        <v>59.9</v>
      </c>
      <c r="Q296" s="84">
        <v>10730.799999999972</v>
      </c>
      <c r="R296" s="96">
        <v>2986.9099999999712</v>
      </c>
      <c r="S296" s="96">
        <v>3062.320000000007</v>
      </c>
      <c r="T296" s="96">
        <v>2728.25</v>
      </c>
      <c r="U296" s="96">
        <v>1726.3399999999965</v>
      </c>
      <c r="V296" s="96">
        <v>112.2600000000001</v>
      </c>
      <c r="W296" s="96">
        <v>114.72</v>
      </c>
      <c r="X296" s="104">
        <v>10730.799999999974</v>
      </c>
      <c r="Y296" s="96"/>
      <c r="Z296" s="43"/>
      <c r="AA296" s="96"/>
      <c r="AB296" s="96"/>
      <c r="AC296" s="96"/>
      <c r="AD296" s="97"/>
      <c r="AE296" s="97"/>
      <c r="AF296" s="97"/>
      <c r="AG296" s="98"/>
    </row>
    <row r="297" spans="1:33" ht="24" customHeight="1" x14ac:dyDescent="0.2">
      <c r="A297" s="94"/>
      <c r="B297" s="87"/>
      <c r="C297" s="139">
        <v>61</v>
      </c>
      <c r="D297" s="52" t="s">
        <v>235</v>
      </c>
      <c r="E297" s="76">
        <v>5410.9899999999907</v>
      </c>
      <c r="F297" s="76">
        <v>5188.2199999999721</v>
      </c>
      <c r="G297" s="76">
        <v>6069.0899999999674</v>
      </c>
      <c r="H297" s="76">
        <v>-156773.71</v>
      </c>
      <c r="I297" s="76">
        <v>4394.8800000000047</v>
      </c>
      <c r="J297" s="76">
        <v>4653.75</v>
      </c>
      <c r="K297" s="76">
        <v>4490.0499999999884</v>
      </c>
      <c r="L297" s="76">
        <v>4971.8800000000047</v>
      </c>
      <c r="M297" s="76">
        <v>4589.5900000000256</v>
      </c>
      <c r="N297" s="76">
        <v>4390.140000000014</v>
      </c>
      <c r="O297" s="76">
        <v>4385.5699999999488</v>
      </c>
      <c r="P297" s="76">
        <v>-32385.550000000003</v>
      </c>
      <c r="Q297" s="84">
        <v>-140615.10000000009</v>
      </c>
      <c r="R297" s="96">
        <v>10599.209999999963</v>
      </c>
      <c r="S297" s="96">
        <v>-150704.62000000002</v>
      </c>
      <c r="T297" s="96">
        <v>9048.6300000000047</v>
      </c>
      <c r="U297" s="96">
        <v>9461.929999999993</v>
      </c>
      <c r="V297" s="96">
        <v>8979.7300000000396</v>
      </c>
      <c r="W297" s="96">
        <v>-27999.980000000054</v>
      </c>
      <c r="X297" s="104">
        <v>-140615.10000000009</v>
      </c>
      <c r="Y297" s="96"/>
      <c r="Z297" s="43"/>
      <c r="AA297" s="96"/>
      <c r="AB297" s="96"/>
      <c r="AC297" s="96"/>
      <c r="AD297" s="97"/>
      <c r="AE297" s="97"/>
      <c r="AF297" s="97"/>
      <c r="AG297" s="98"/>
    </row>
    <row r="298" spans="1:33" ht="24" customHeight="1" x14ac:dyDescent="0.2">
      <c r="A298" s="94"/>
      <c r="B298" s="87"/>
      <c r="C298" s="139">
        <v>62</v>
      </c>
      <c r="D298" s="52" t="s">
        <v>236</v>
      </c>
      <c r="E298" s="76">
        <v>1169.2999999999884</v>
      </c>
      <c r="F298" s="76">
        <v>1120.929999999993</v>
      </c>
      <c r="G298" s="76">
        <v>1310.9500000000116</v>
      </c>
      <c r="H298" s="76">
        <v>1204.0499999999884</v>
      </c>
      <c r="I298" s="76">
        <v>1276.9700000000012</v>
      </c>
      <c r="J298" s="76">
        <v>1351.8600000000151</v>
      </c>
      <c r="K298" s="76">
        <v>1304.0299999999988</v>
      </c>
      <c r="L298" s="76">
        <v>1443.6199999999953</v>
      </c>
      <c r="M298" s="76">
        <v>1332.320000000007</v>
      </c>
      <c r="N298" s="76">
        <v>1274.1399999999849</v>
      </c>
      <c r="O298" s="76">
        <v>1272.5500000000175</v>
      </c>
      <c r="P298" s="76">
        <v>1391.0299999999988</v>
      </c>
      <c r="Q298" s="84">
        <v>15451.75</v>
      </c>
      <c r="R298" s="96">
        <v>2290.2299999999814</v>
      </c>
      <c r="S298" s="96">
        <v>2515</v>
      </c>
      <c r="T298" s="96">
        <v>2628.8300000000163</v>
      </c>
      <c r="U298" s="96">
        <v>2747.6499999999942</v>
      </c>
      <c r="V298" s="96">
        <v>2606.4599999999919</v>
      </c>
      <c r="W298" s="96">
        <v>2663.5800000000163</v>
      </c>
      <c r="X298" s="104">
        <v>15451.75</v>
      </c>
      <c r="Y298" s="96"/>
      <c r="Z298" s="43"/>
      <c r="AA298" s="96"/>
      <c r="AB298" s="96"/>
      <c r="AC298" s="96"/>
      <c r="AD298" s="97"/>
      <c r="AE298" s="97"/>
      <c r="AF298" s="97"/>
      <c r="AG298" s="98"/>
    </row>
    <row r="299" spans="1:33" ht="24" customHeight="1" x14ac:dyDescent="0.2">
      <c r="A299" s="94"/>
      <c r="B299" s="87"/>
      <c r="C299" s="139">
        <v>64</v>
      </c>
      <c r="D299" s="52" t="s">
        <v>237</v>
      </c>
      <c r="E299" s="76">
        <v>278.62999999999738</v>
      </c>
      <c r="F299" s="76">
        <v>267.05000000000291</v>
      </c>
      <c r="G299" s="76">
        <v>384.64999999999418</v>
      </c>
      <c r="H299" s="76">
        <v>292.69000000000233</v>
      </c>
      <c r="I299" s="76">
        <v>310.37000000000262</v>
      </c>
      <c r="J299" s="76">
        <v>328.5</v>
      </c>
      <c r="K299" s="76">
        <v>316.81999999999971</v>
      </c>
      <c r="L299" s="76">
        <v>350.66999999999825</v>
      </c>
      <c r="M299" s="76">
        <v>323.58000000000175</v>
      </c>
      <c r="N299" s="76">
        <v>309.36999999999534</v>
      </c>
      <c r="O299" s="76">
        <v>308.9600000000064</v>
      </c>
      <c r="P299" s="76">
        <v>337.62999999999738</v>
      </c>
      <c r="Q299" s="84">
        <v>3808.9199999999983</v>
      </c>
      <c r="R299" s="96">
        <v>545.68000000000029</v>
      </c>
      <c r="S299" s="96">
        <v>677.33999999999651</v>
      </c>
      <c r="T299" s="96">
        <v>638.87000000000262</v>
      </c>
      <c r="U299" s="96">
        <v>667.48999999999796</v>
      </c>
      <c r="V299" s="96">
        <v>632.94999999999709</v>
      </c>
      <c r="W299" s="96">
        <v>646.59000000000378</v>
      </c>
      <c r="X299" s="104">
        <v>3808.9199999999983</v>
      </c>
      <c r="Y299" s="96"/>
      <c r="Z299" s="43"/>
      <c r="AA299" s="96"/>
      <c r="AB299" s="96"/>
      <c r="AC299" s="96"/>
      <c r="AD299" s="97"/>
      <c r="AE299" s="97"/>
      <c r="AF299" s="97"/>
      <c r="AG299" s="98"/>
    </row>
    <row r="300" spans="1:33" ht="24" customHeight="1" x14ac:dyDescent="0.2">
      <c r="A300" s="94"/>
      <c r="B300" s="87"/>
      <c r="C300" s="139">
        <v>65</v>
      </c>
      <c r="D300" s="52" t="s">
        <v>238</v>
      </c>
      <c r="E300" s="76">
        <v>0</v>
      </c>
      <c r="F300" s="76">
        <v>0</v>
      </c>
      <c r="G300" s="76">
        <v>0</v>
      </c>
      <c r="H300" s="76">
        <v>0</v>
      </c>
      <c r="I300" s="76">
        <v>0</v>
      </c>
      <c r="J300" s="76">
        <v>0</v>
      </c>
      <c r="K300" s="76">
        <v>0</v>
      </c>
      <c r="L300" s="76">
        <v>0</v>
      </c>
      <c r="M300" s="76">
        <v>0</v>
      </c>
      <c r="N300" s="76">
        <v>0</v>
      </c>
      <c r="O300" s="76">
        <v>0</v>
      </c>
      <c r="P300" s="76">
        <v>0</v>
      </c>
      <c r="Q300" s="84">
        <v>0</v>
      </c>
      <c r="R300" s="96">
        <v>0</v>
      </c>
      <c r="S300" s="96">
        <v>0</v>
      </c>
      <c r="T300" s="96">
        <v>0</v>
      </c>
      <c r="U300" s="96">
        <v>0</v>
      </c>
      <c r="V300" s="96">
        <v>0</v>
      </c>
      <c r="W300" s="96">
        <v>0</v>
      </c>
      <c r="X300" s="104">
        <v>0</v>
      </c>
      <c r="Y300" s="96"/>
      <c r="Z300" s="43"/>
      <c r="AA300" s="96"/>
      <c r="AB300" s="96"/>
      <c r="AC300" s="96"/>
      <c r="AD300" s="97"/>
      <c r="AE300" s="97"/>
      <c r="AF300" s="97"/>
      <c r="AG300" s="98"/>
    </row>
    <row r="301" spans="1:33" ht="24" customHeight="1" x14ac:dyDescent="0.2">
      <c r="A301" s="94"/>
      <c r="B301" s="87"/>
      <c r="C301" s="139">
        <v>66</v>
      </c>
      <c r="D301" s="52" t="s">
        <v>41</v>
      </c>
      <c r="E301" s="76">
        <v>1103.7799999999988</v>
      </c>
      <c r="F301" s="76">
        <v>1058.5500000000029</v>
      </c>
      <c r="G301" s="76">
        <v>1238.5500000000029</v>
      </c>
      <c r="H301" s="76">
        <v>1138.0500000000029</v>
      </c>
      <c r="I301" s="76">
        <v>1207.4700000000012</v>
      </c>
      <c r="J301" s="76">
        <v>1278.8899999999994</v>
      </c>
      <c r="K301" s="76">
        <v>1234.179999999993</v>
      </c>
      <c r="L301" s="76">
        <v>1366.9400000000169</v>
      </c>
      <c r="M301" s="76">
        <v>1262.1199999999953</v>
      </c>
      <c r="N301" s="76">
        <v>1207.539999999979</v>
      </c>
      <c r="O301" s="76">
        <v>1206.5200000000186</v>
      </c>
      <c r="P301" s="76">
        <v>-58027.89</v>
      </c>
      <c r="Q301" s="84">
        <v>-44725.299999999988</v>
      </c>
      <c r="R301" s="96">
        <v>2162.3300000000017</v>
      </c>
      <c r="S301" s="96">
        <v>2376.6000000000058</v>
      </c>
      <c r="T301" s="96">
        <v>2486.3600000000006</v>
      </c>
      <c r="U301" s="96">
        <v>2601.1200000000099</v>
      </c>
      <c r="V301" s="96">
        <v>2469.6599999999744</v>
      </c>
      <c r="W301" s="96">
        <v>-56821.369999999981</v>
      </c>
      <c r="X301" s="104">
        <v>-44725.299999999988</v>
      </c>
      <c r="Y301" s="96"/>
      <c r="Z301" s="43"/>
      <c r="AA301" s="96"/>
      <c r="AB301" s="96"/>
      <c r="AC301" s="96"/>
      <c r="AD301" s="97"/>
      <c r="AE301" s="97"/>
      <c r="AF301" s="97"/>
      <c r="AG301" s="98"/>
    </row>
    <row r="302" spans="1:33" ht="24" customHeight="1" x14ac:dyDescent="0.2">
      <c r="A302" s="94"/>
      <c r="B302" s="87"/>
      <c r="C302" s="139">
        <v>67</v>
      </c>
      <c r="D302" s="52" t="s">
        <v>239</v>
      </c>
      <c r="E302" s="76">
        <v>130.5</v>
      </c>
      <c r="F302" s="76">
        <v>125.07</v>
      </c>
      <c r="G302" s="76">
        <v>146.22</v>
      </c>
      <c r="H302" s="76">
        <v>134.25</v>
      </c>
      <c r="I302" s="76">
        <v>142.33000000000001</v>
      </c>
      <c r="J302" s="76">
        <v>150.64000000000124</v>
      </c>
      <c r="K302" s="76">
        <v>145.25</v>
      </c>
      <c r="L302" s="76">
        <v>160.75</v>
      </c>
      <c r="M302" s="76">
        <v>148.29999999999927</v>
      </c>
      <c r="N302" s="76">
        <v>141.79</v>
      </c>
      <c r="O302" s="76">
        <v>141.55000000000001</v>
      </c>
      <c r="P302" s="76">
        <v>154.68999999999869</v>
      </c>
      <c r="Q302" s="84">
        <v>1721.339999999999</v>
      </c>
      <c r="R302" s="96">
        <v>255.57</v>
      </c>
      <c r="S302" s="96">
        <v>280.47000000000003</v>
      </c>
      <c r="T302" s="96">
        <v>292.97000000000128</v>
      </c>
      <c r="U302" s="96">
        <v>306</v>
      </c>
      <c r="V302" s="96">
        <v>290.08999999999924</v>
      </c>
      <c r="W302" s="96">
        <v>296.2399999999987</v>
      </c>
      <c r="X302" s="104">
        <v>1721.339999999999</v>
      </c>
      <c r="Y302" s="96"/>
      <c r="Z302" s="43"/>
      <c r="AA302" s="96"/>
      <c r="AB302" s="96"/>
      <c r="AC302" s="96"/>
      <c r="AD302" s="97"/>
      <c r="AE302" s="97"/>
      <c r="AF302" s="97"/>
      <c r="AG302" s="98"/>
    </row>
    <row r="303" spans="1:33" ht="24" customHeight="1" x14ac:dyDescent="0.2">
      <c r="A303" s="94"/>
      <c r="B303" s="87"/>
      <c r="C303" s="139">
        <v>68</v>
      </c>
      <c r="D303" s="52" t="s">
        <v>240</v>
      </c>
      <c r="E303" s="76">
        <v>1661.3400000000256</v>
      </c>
      <c r="F303" s="76">
        <v>1368.9199999999837</v>
      </c>
      <c r="G303" s="76">
        <v>1601.0500000000175</v>
      </c>
      <c r="H303" s="76">
        <v>1470.5199999999895</v>
      </c>
      <c r="I303" s="76">
        <v>1559.6000000000058</v>
      </c>
      <c r="J303" s="76">
        <v>1651.1499999999942</v>
      </c>
      <c r="K303" s="76">
        <v>2159.6399999999849</v>
      </c>
      <c r="L303" s="76">
        <v>1818.4100000000035</v>
      </c>
      <c r="M303" s="76">
        <v>1678.25</v>
      </c>
      <c r="N303" s="76">
        <v>1605.0299999999988</v>
      </c>
      <c r="O303" s="76">
        <v>1603.0599999999977</v>
      </c>
      <c r="P303" s="76">
        <v>-27768.93</v>
      </c>
      <c r="Q303" s="84">
        <v>-9591.9599999999991</v>
      </c>
      <c r="R303" s="96">
        <v>3030.2600000000093</v>
      </c>
      <c r="S303" s="96">
        <v>3071.570000000007</v>
      </c>
      <c r="T303" s="96">
        <v>3210.75</v>
      </c>
      <c r="U303" s="96">
        <v>3978.0499999999884</v>
      </c>
      <c r="V303" s="96">
        <v>3283.2799999999988</v>
      </c>
      <c r="W303" s="96">
        <v>-26165.870000000003</v>
      </c>
      <c r="X303" s="104">
        <v>-9591.9599999999991</v>
      </c>
      <c r="Y303" s="96"/>
      <c r="Z303" s="43"/>
      <c r="AA303" s="96"/>
      <c r="AB303" s="96"/>
      <c r="AC303" s="96"/>
      <c r="AD303" s="97"/>
      <c r="AE303" s="97"/>
      <c r="AF303" s="97"/>
      <c r="AG303" s="98"/>
    </row>
    <row r="304" spans="1:33" ht="24" customHeight="1" x14ac:dyDescent="0.2">
      <c r="A304" s="94"/>
      <c r="B304" s="87"/>
      <c r="C304" s="139">
        <v>69</v>
      </c>
      <c r="D304" s="52" t="s">
        <v>241</v>
      </c>
      <c r="E304" s="76">
        <v>0</v>
      </c>
      <c r="F304" s="76">
        <v>0</v>
      </c>
      <c r="G304" s="76">
        <v>0</v>
      </c>
      <c r="H304" s="76">
        <v>0</v>
      </c>
      <c r="I304" s="76">
        <v>0</v>
      </c>
      <c r="J304" s="76">
        <v>433.39000000001397</v>
      </c>
      <c r="K304" s="76">
        <v>1785.0599999999977</v>
      </c>
      <c r="L304" s="76">
        <v>1567.4899999999907</v>
      </c>
      <c r="M304" s="76">
        <v>1446.6600000000035</v>
      </c>
      <c r="N304" s="76">
        <v>1383.5299999999988</v>
      </c>
      <c r="O304" s="76">
        <v>1372.7600000000093</v>
      </c>
      <c r="P304" s="76">
        <v>1757.7799999999988</v>
      </c>
      <c r="Q304" s="84">
        <v>9746.6700000000128</v>
      </c>
      <c r="R304" s="96">
        <v>0</v>
      </c>
      <c r="S304" s="96">
        <v>0</v>
      </c>
      <c r="T304" s="96">
        <v>433.39000000001397</v>
      </c>
      <c r="U304" s="96">
        <v>3352.5499999999884</v>
      </c>
      <c r="V304" s="96">
        <v>2830.1900000000023</v>
      </c>
      <c r="W304" s="96">
        <v>3130.5400000000081</v>
      </c>
      <c r="X304" s="104">
        <v>9746.6700000000128</v>
      </c>
      <c r="Y304" s="96"/>
      <c r="Z304" s="43"/>
      <c r="AA304" s="96"/>
      <c r="AB304" s="96"/>
      <c r="AC304" s="96"/>
      <c r="AD304" s="97"/>
      <c r="AE304" s="97"/>
      <c r="AF304" s="97"/>
      <c r="AG304" s="98"/>
    </row>
    <row r="305" spans="1:33" ht="24" customHeight="1" x14ac:dyDescent="0.2">
      <c r="A305" s="94"/>
      <c r="B305" s="87"/>
      <c r="C305" s="139">
        <v>70</v>
      </c>
      <c r="D305" s="52" t="s">
        <v>242</v>
      </c>
      <c r="E305" s="76">
        <v>5245.4699999999721</v>
      </c>
      <c r="F305" s="76">
        <v>5029.6900000000605</v>
      </c>
      <c r="G305" s="76">
        <v>7023.0899999999674</v>
      </c>
      <c r="H305" s="76">
        <v>-102326.06000000006</v>
      </c>
      <c r="I305" s="76">
        <v>4846.9300000000512</v>
      </c>
      <c r="J305" s="76">
        <v>5132.9299999999348</v>
      </c>
      <c r="K305" s="76">
        <v>4952.8800000000047</v>
      </c>
      <c r="L305" s="76">
        <v>5484.9400000000605</v>
      </c>
      <c r="M305" s="76">
        <v>5063.6999999999534</v>
      </c>
      <c r="N305" s="76">
        <v>4844.109999999986</v>
      </c>
      <c r="O305" s="76">
        <v>4839.5</v>
      </c>
      <c r="P305" s="76">
        <v>-35263.619999999995</v>
      </c>
      <c r="Q305" s="84">
        <v>-85126.440000000061</v>
      </c>
      <c r="R305" s="96">
        <v>10275.160000000033</v>
      </c>
      <c r="S305" s="96">
        <v>-95302.970000000088</v>
      </c>
      <c r="T305" s="96">
        <v>9979.859999999986</v>
      </c>
      <c r="U305" s="96">
        <v>10437.820000000065</v>
      </c>
      <c r="V305" s="96">
        <v>9907.8099999999395</v>
      </c>
      <c r="W305" s="96">
        <v>-30424.119999999995</v>
      </c>
      <c r="X305" s="104">
        <v>-85126.440000000061</v>
      </c>
      <c r="Y305" s="96"/>
      <c r="Z305" s="43"/>
      <c r="AA305" s="96"/>
      <c r="AB305" s="96"/>
      <c r="AC305" s="96"/>
      <c r="AD305" s="97"/>
      <c r="AE305" s="97"/>
      <c r="AF305" s="97"/>
      <c r="AG305" s="98"/>
    </row>
    <row r="306" spans="1:33" ht="24" customHeight="1" x14ac:dyDescent="0.2">
      <c r="A306" s="94"/>
      <c r="B306" s="87"/>
      <c r="C306" s="139">
        <v>74</v>
      </c>
      <c r="D306" s="52" t="s">
        <v>243</v>
      </c>
      <c r="E306" s="76">
        <v>116.21000000002095</v>
      </c>
      <c r="F306" s="76">
        <v>111.36999999999898</v>
      </c>
      <c r="G306" s="76">
        <v>130.20000000000073</v>
      </c>
      <c r="H306" s="76">
        <v>119.55999999999949</v>
      </c>
      <c r="I306" s="76">
        <v>126.73999999999977</v>
      </c>
      <c r="J306" s="76">
        <v>134.14000000000124</v>
      </c>
      <c r="K306" s="76">
        <v>129.34000000000015</v>
      </c>
      <c r="L306" s="76">
        <v>143.14999999999964</v>
      </c>
      <c r="M306" s="76">
        <v>132.05999999999949</v>
      </c>
      <c r="N306" s="76">
        <v>126.2600000000002</v>
      </c>
      <c r="O306" s="76">
        <v>126.04999999999927</v>
      </c>
      <c r="P306" s="76">
        <v>137.75</v>
      </c>
      <c r="Q306" s="84">
        <v>1532.8300000000199</v>
      </c>
      <c r="R306" s="96">
        <v>227.58000000001994</v>
      </c>
      <c r="S306" s="96">
        <v>249.76000000000022</v>
      </c>
      <c r="T306" s="96">
        <v>260.88000000000102</v>
      </c>
      <c r="U306" s="96">
        <v>272.48999999999978</v>
      </c>
      <c r="V306" s="96">
        <v>258.31999999999971</v>
      </c>
      <c r="W306" s="96">
        <v>263.79999999999927</v>
      </c>
      <c r="X306" s="104">
        <v>1532.8300000000199</v>
      </c>
      <c r="Y306" s="96"/>
      <c r="Z306" s="43"/>
      <c r="AA306" s="96"/>
      <c r="AB306" s="96"/>
      <c r="AC306" s="96"/>
      <c r="AD306" s="97"/>
      <c r="AE306" s="97"/>
      <c r="AF306" s="97"/>
      <c r="AG306" s="98"/>
    </row>
    <row r="307" spans="1:33" ht="24" customHeight="1" x14ac:dyDescent="0.2">
      <c r="A307" s="94"/>
      <c r="B307" s="87"/>
      <c r="C307" s="139">
        <v>76</v>
      </c>
      <c r="D307" s="52" t="s">
        <v>244</v>
      </c>
      <c r="E307" s="76">
        <v>92.529999999998793</v>
      </c>
      <c r="F307" s="76">
        <v>88.680000000000305</v>
      </c>
      <c r="G307" s="76">
        <v>103.68</v>
      </c>
      <c r="H307" s="76">
        <v>95.19</v>
      </c>
      <c r="I307" s="76">
        <v>100.92</v>
      </c>
      <c r="J307" s="76">
        <v>106.8</v>
      </c>
      <c r="K307" s="76">
        <v>102.99</v>
      </c>
      <c r="L307" s="76">
        <v>113.98000000000138</v>
      </c>
      <c r="M307" s="76">
        <v>105.14999999999964</v>
      </c>
      <c r="N307" s="76">
        <v>100.53</v>
      </c>
      <c r="O307" s="76">
        <v>100.37</v>
      </c>
      <c r="P307" s="76">
        <v>109.69000000000051</v>
      </c>
      <c r="Q307" s="84">
        <v>1220.5100000000007</v>
      </c>
      <c r="R307" s="96">
        <v>181.2099999999991</v>
      </c>
      <c r="S307" s="96">
        <v>198.87</v>
      </c>
      <c r="T307" s="96">
        <v>207.72</v>
      </c>
      <c r="U307" s="96">
        <v>216.97000000000139</v>
      </c>
      <c r="V307" s="96">
        <v>205.67999999999964</v>
      </c>
      <c r="W307" s="96">
        <v>210.06000000000051</v>
      </c>
      <c r="X307" s="104">
        <v>1220.5100000000007</v>
      </c>
      <c r="Y307" s="96"/>
      <c r="Z307" s="43"/>
      <c r="AA307" s="96"/>
      <c r="AB307" s="96"/>
      <c r="AC307" s="96"/>
      <c r="AD307" s="97"/>
      <c r="AE307" s="97"/>
      <c r="AF307" s="97"/>
      <c r="AG307" s="98"/>
    </row>
    <row r="308" spans="1:33" ht="24" customHeight="1" x14ac:dyDescent="0.2">
      <c r="A308" s="94"/>
      <c r="B308" s="87"/>
      <c r="C308" s="139">
        <v>77</v>
      </c>
      <c r="D308" s="52" t="s">
        <v>245</v>
      </c>
      <c r="E308" s="76">
        <v>4002.0100000000093</v>
      </c>
      <c r="F308" s="76">
        <v>3388.3399999999674</v>
      </c>
      <c r="G308" s="76">
        <v>537.97000000003027</v>
      </c>
      <c r="H308" s="76">
        <v>0</v>
      </c>
      <c r="I308" s="76">
        <v>0</v>
      </c>
      <c r="J308" s="76">
        <v>0</v>
      </c>
      <c r="K308" s="76">
        <v>0</v>
      </c>
      <c r="L308" s="76">
        <v>0</v>
      </c>
      <c r="M308" s="76">
        <v>0</v>
      </c>
      <c r="N308" s="76">
        <v>0</v>
      </c>
      <c r="O308" s="76">
        <v>0</v>
      </c>
      <c r="P308" s="76">
        <v>0</v>
      </c>
      <c r="Q308" s="84">
        <v>7928.320000000007</v>
      </c>
      <c r="R308" s="96">
        <v>7390.3499999999767</v>
      </c>
      <c r="S308" s="96">
        <v>537.97000000003027</v>
      </c>
      <c r="T308" s="96">
        <v>0</v>
      </c>
      <c r="U308" s="96">
        <v>0</v>
      </c>
      <c r="V308" s="96">
        <v>0</v>
      </c>
      <c r="W308" s="96">
        <v>0</v>
      </c>
      <c r="X308" s="104">
        <v>7928.320000000007</v>
      </c>
      <c r="Y308" s="96"/>
      <c r="Z308" s="43"/>
      <c r="AA308" s="96"/>
      <c r="AB308" s="96"/>
      <c r="AC308" s="96"/>
      <c r="AD308" s="97"/>
      <c r="AE308" s="97"/>
      <c r="AF308" s="97"/>
      <c r="AG308" s="98"/>
    </row>
    <row r="309" spans="1:33" ht="24" customHeight="1" x14ac:dyDescent="0.2">
      <c r="A309" s="94"/>
      <c r="B309" s="87"/>
      <c r="C309" s="139">
        <v>93</v>
      </c>
      <c r="D309" s="52" t="s">
        <v>246</v>
      </c>
      <c r="E309" s="76">
        <v>7799.6999999999534</v>
      </c>
      <c r="F309" s="76">
        <v>7480.0700000000652</v>
      </c>
      <c r="G309" s="76">
        <v>8751.9799999999814</v>
      </c>
      <c r="H309" s="76">
        <v>-224433.43000000005</v>
      </c>
      <c r="I309" s="76">
        <v>266.0400000000227</v>
      </c>
      <c r="J309" s="76">
        <v>281.77000000000044</v>
      </c>
      <c r="K309" s="76">
        <v>271.93999999999869</v>
      </c>
      <c r="L309" s="76">
        <v>301.18000000000029</v>
      </c>
      <c r="M309" s="76">
        <v>278.06999999999971</v>
      </c>
      <c r="N309" s="76">
        <v>266.06000000000131</v>
      </c>
      <c r="O309" s="76">
        <v>265.84000000000015</v>
      </c>
      <c r="P309" s="76">
        <v>290.70999999999913</v>
      </c>
      <c r="Q309" s="84">
        <v>-198180.07000000004</v>
      </c>
      <c r="R309" s="96">
        <v>15279.770000000019</v>
      </c>
      <c r="S309" s="96">
        <v>-215681.45000000007</v>
      </c>
      <c r="T309" s="96">
        <v>547.81000000002314</v>
      </c>
      <c r="U309" s="96">
        <v>573.11999999999898</v>
      </c>
      <c r="V309" s="96">
        <v>544.13000000000102</v>
      </c>
      <c r="W309" s="96">
        <v>556.54999999999927</v>
      </c>
      <c r="X309" s="104">
        <v>-198180.07000000004</v>
      </c>
      <c r="Y309" s="96"/>
      <c r="Z309" s="43"/>
      <c r="AA309" s="96"/>
      <c r="AB309" s="96"/>
      <c r="AC309" s="96"/>
      <c r="AD309" s="97"/>
      <c r="AE309" s="97"/>
      <c r="AF309" s="97"/>
      <c r="AG309" s="98"/>
    </row>
    <row r="310" spans="1:33" ht="24" customHeight="1" x14ac:dyDescent="0.2">
      <c r="A310" s="94"/>
      <c r="B310" s="87"/>
      <c r="C310" s="139">
        <v>94</v>
      </c>
      <c r="D310" s="52" t="s">
        <v>247</v>
      </c>
      <c r="E310" s="76">
        <v>114.89999999999964</v>
      </c>
      <c r="F310" s="76">
        <v>110.1200000000008</v>
      </c>
      <c r="G310" s="76">
        <v>128.72999999999956</v>
      </c>
      <c r="H310" s="76">
        <v>118.20000000000073</v>
      </c>
      <c r="I310" s="76">
        <v>125.31999999999971</v>
      </c>
      <c r="J310" s="76">
        <v>132.6200000000008</v>
      </c>
      <c r="K310" s="76">
        <v>127.87999999999919</v>
      </c>
      <c r="L310" s="76">
        <v>141.54000000000099</v>
      </c>
      <c r="M310" s="76">
        <v>299.77999999999884</v>
      </c>
      <c r="N310" s="76">
        <v>-44.3799999999992</v>
      </c>
      <c r="O310" s="76">
        <v>124.6299999999992</v>
      </c>
      <c r="P310" s="76">
        <v>136.19000000000051</v>
      </c>
      <c r="Q310" s="84">
        <v>1515.5300000000007</v>
      </c>
      <c r="R310" s="96">
        <v>225.02000000000044</v>
      </c>
      <c r="S310" s="96">
        <v>246.93000000000029</v>
      </c>
      <c r="T310" s="96">
        <v>257.94000000000051</v>
      </c>
      <c r="U310" s="96">
        <v>269.42000000000019</v>
      </c>
      <c r="V310" s="96">
        <v>255.39999999999964</v>
      </c>
      <c r="W310" s="96">
        <v>260.81999999999971</v>
      </c>
      <c r="X310" s="104">
        <v>1515.5300000000007</v>
      </c>
      <c r="Y310" s="96"/>
      <c r="Z310" s="43"/>
      <c r="AA310" s="96"/>
      <c r="AB310" s="96"/>
      <c r="AC310" s="96"/>
      <c r="AD310" s="97"/>
      <c r="AE310" s="97"/>
      <c r="AF310" s="97"/>
      <c r="AG310" s="98"/>
    </row>
    <row r="311" spans="1:33" ht="24" customHeight="1" x14ac:dyDescent="0.2">
      <c r="A311" s="94"/>
      <c r="B311" s="87"/>
      <c r="C311" s="139">
        <v>95</v>
      </c>
      <c r="D311" s="52" t="s">
        <v>248</v>
      </c>
      <c r="E311" s="76">
        <v>1233.6699999999983</v>
      </c>
      <c r="F311" s="76">
        <v>950.38</v>
      </c>
      <c r="G311" s="76">
        <v>1111.5</v>
      </c>
      <c r="H311" s="76">
        <v>1020.8800000000047</v>
      </c>
      <c r="I311" s="76">
        <v>1082.7099999999919</v>
      </c>
      <c r="J311" s="76">
        <v>1146.2300000000105</v>
      </c>
      <c r="K311" s="76">
        <v>1105.6899999999878</v>
      </c>
      <c r="L311" s="76">
        <v>1224.070000000007</v>
      </c>
      <c r="M311" s="76">
        <v>1129.6999999999971</v>
      </c>
      <c r="N311" s="76">
        <v>1080.3899999999994</v>
      </c>
      <c r="O311" s="76">
        <v>1079.0500000000029</v>
      </c>
      <c r="P311" s="76">
        <v>-41461.279999999999</v>
      </c>
      <c r="Q311" s="84">
        <v>-29297.01</v>
      </c>
      <c r="R311" s="96">
        <v>2184.0499999999984</v>
      </c>
      <c r="S311" s="96">
        <v>2132.3800000000047</v>
      </c>
      <c r="T311" s="96">
        <v>2228.9400000000023</v>
      </c>
      <c r="U311" s="96">
        <v>2329.7599999999948</v>
      </c>
      <c r="V311" s="96">
        <v>2210.0899999999965</v>
      </c>
      <c r="W311" s="96">
        <v>-40382.229999999996</v>
      </c>
      <c r="X311" s="104">
        <v>-29297.01</v>
      </c>
      <c r="Y311" s="96"/>
      <c r="Z311" s="43"/>
      <c r="AA311" s="96"/>
      <c r="AB311" s="96"/>
      <c r="AC311" s="96"/>
      <c r="AD311" s="97"/>
      <c r="AE311" s="97"/>
      <c r="AF311" s="97"/>
      <c r="AG311" s="98"/>
    </row>
    <row r="312" spans="1:33" ht="24" customHeight="1" x14ac:dyDescent="0.2">
      <c r="A312" s="94"/>
      <c r="B312" s="87"/>
      <c r="C312" s="139">
        <v>97</v>
      </c>
      <c r="D312" s="52" t="s">
        <v>249</v>
      </c>
      <c r="E312" s="76">
        <v>2476.8599999999901</v>
      </c>
      <c r="F312" s="76">
        <v>2374.6799999999898</v>
      </c>
      <c r="G312" s="76">
        <v>2777.5699999998906</v>
      </c>
      <c r="H312" s="76">
        <v>-35865.730000000003</v>
      </c>
      <c r="I312" s="76">
        <v>3265.5500000000175</v>
      </c>
      <c r="J312" s="76">
        <v>1328.3500000000058</v>
      </c>
      <c r="K312" s="76">
        <v>0</v>
      </c>
      <c r="L312" s="76">
        <v>0</v>
      </c>
      <c r="M312" s="76">
        <v>0</v>
      </c>
      <c r="N312" s="76">
        <v>0</v>
      </c>
      <c r="O312" s="76">
        <v>0</v>
      </c>
      <c r="P312" s="76">
        <v>0</v>
      </c>
      <c r="Q312" s="84">
        <v>-23642.72000000011</v>
      </c>
      <c r="R312" s="96">
        <v>4851.53999999998</v>
      </c>
      <c r="S312" s="96">
        <v>-33088.160000000113</v>
      </c>
      <c r="T312" s="96">
        <v>4593.9000000000233</v>
      </c>
      <c r="U312" s="96">
        <v>0</v>
      </c>
      <c r="V312" s="96">
        <v>0</v>
      </c>
      <c r="W312" s="96">
        <v>0</v>
      </c>
      <c r="X312" s="104">
        <v>-23642.72000000011</v>
      </c>
      <c r="Y312" s="96"/>
      <c r="Z312" s="43"/>
      <c r="AA312" s="96"/>
      <c r="AB312" s="96"/>
      <c r="AC312" s="96"/>
      <c r="AD312" s="97"/>
      <c r="AE312" s="97"/>
      <c r="AF312" s="97"/>
      <c r="AG312" s="98"/>
    </row>
    <row r="313" spans="1:33" ht="24" customHeight="1" x14ac:dyDescent="0.2">
      <c r="A313" s="94"/>
      <c r="B313" s="87"/>
      <c r="C313" s="139">
        <v>98</v>
      </c>
      <c r="D313" s="52" t="s">
        <v>250</v>
      </c>
      <c r="E313" s="76">
        <v>200.24</v>
      </c>
      <c r="F313" s="76">
        <v>192.03</v>
      </c>
      <c r="G313" s="76">
        <v>224.67000000000189</v>
      </c>
      <c r="H313" s="76">
        <v>206.44999999999709</v>
      </c>
      <c r="I313" s="76">
        <v>219.04</v>
      </c>
      <c r="J313" s="76">
        <v>232.01</v>
      </c>
      <c r="K313" s="76">
        <v>223.87999999999738</v>
      </c>
      <c r="L313" s="76">
        <v>247.97000000000116</v>
      </c>
      <c r="M313" s="76">
        <v>228.95000000000073</v>
      </c>
      <c r="N313" s="76">
        <v>219.06</v>
      </c>
      <c r="O313" s="76">
        <v>218.88000000000102</v>
      </c>
      <c r="P313" s="76">
        <v>239.35000000000218</v>
      </c>
      <c r="Q313" s="84">
        <v>2652.5300000000016</v>
      </c>
      <c r="R313" s="96">
        <v>392.27</v>
      </c>
      <c r="S313" s="96">
        <v>431.11999999999898</v>
      </c>
      <c r="T313" s="96">
        <v>451.04999999999995</v>
      </c>
      <c r="U313" s="96">
        <v>471.84999999999854</v>
      </c>
      <c r="V313" s="96">
        <v>448.01000000000073</v>
      </c>
      <c r="W313" s="96">
        <v>458.2300000000032</v>
      </c>
      <c r="X313" s="104">
        <v>2652.5300000000016</v>
      </c>
      <c r="Y313" s="96"/>
      <c r="Z313" s="43"/>
      <c r="AA313" s="96"/>
      <c r="AB313" s="96"/>
      <c r="AC313" s="96"/>
      <c r="AD313" s="97"/>
      <c r="AE313" s="97"/>
      <c r="AF313" s="97"/>
      <c r="AG313" s="98"/>
    </row>
    <row r="314" spans="1:33" ht="24" customHeight="1" x14ac:dyDescent="0.2">
      <c r="A314" s="94"/>
      <c r="B314" s="87"/>
      <c r="C314" s="139">
        <v>99</v>
      </c>
      <c r="D314" s="52" t="s">
        <v>251</v>
      </c>
      <c r="E314" s="76">
        <v>84.959999999999098</v>
      </c>
      <c r="F314" s="76">
        <v>81.459999999999098</v>
      </c>
      <c r="G314" s="76">
        <v>95.27</v>
      </c>
      <c r="H314" s="76">
        <v>87.49</v>
      </c>
      <c r="I314" s="76">
        <v>92.8</v>
      </c>
      <c r="J314" s="76">
        <v>98.23</v>
      </c>
      <c r="K314" s="76">
        <v>94.76</v>
      </c>
      <c r="L314" s="76">
        <v>104.90999999999985</v>
      </c>
      <c r="M314" s="76">
        <v>96.81</v>
      </c>
      <c r="N314" s="76">
        <v>92.590000000000146</v>
      </c>
      <c r="O314" s="76">
        <v>92.48</v>
      </c>
      <c r="P314" s="76">
        <v>101.08999999999833</v>
      </c>
      <c r="Q314" s="84">
        <v>1122.8499999999965</v>
      </c>
      <c r="R314" s="96">
        <v>166.4199999999982</v>
      </c>
      <c r="S314" s="96">
        <v>182.76</v>
      </c>
      <c r="T314" s="96">
        <v>191.03</v>
      </c>
      <c r="U314" s="96">
        <v>199.66999999999985</v>
      </c>
      <c r="V314" s="96">
        <v>189.40000000000015</v>
      </c>
      <c r="W314" s="96">
        <v>193.56999999999834</v>
      </c>
      <c r="X314" s="104">
        <v>1122.8499999999965</v>
      </c>
      <c r="Y314" s="96"/>
      <c r="Z314" s="43"/>
      <c r="AA314" s="96"/>
      <c r="AB314" s="96"/>
      <c r="AC314" s="96"/>
      <c r="AD314" s="97"/>
      <c r="AE314" s="97"/>
      <c r="AF314" s="97"/>
      <c r="AG314" s="98"/>
    </row>
    <row r="315" spans="1:33" ht="24" customHeight="1" x14ac:dyDescent="0.2">
      <c r="A315" s="94"/>
      <c r="B315" s="87"/>
      <c r="C315" s="139">
        <v>103</v>
      </c>
      <c r="D315" s="52" t="s">
        <v>252</v>
      </c>
      <c r="E315" s="76">
        <v>80.05</v>
      </c>
      <c r="F315" s="76">
        <v>76.72</v>
      </c>
      <c r="G315" s="76">
        <v>89.69</v>
      </c>
      <c r="H315" s="76">
        <v>82.36</v>
      </c>
      <c r="I315" s="76">
        <v>87.31</v>
      </c>
      <c r="J315" s="76">
        <v>92.41</v>
      </c>
      <c r="K315" s="76">
        <v>89.1</v>
      </c>
      <c r="L315" s="76">
        <v>98.609999999998763</v>
      </c>
      <c r="M315" s="76">
        <v>90.97</v>
      </c>
      <c r="N315" s="76">
        <v>86.97</v>
      </c>
      <c r="O315" s="76">
        <v>86.84</v>
      </c>
      <c r="P315" s="76">
        <v>94.89</v>
      </c>
      <c r="Q315" s="84">
        <v>1055.9199999999989</v>
      </c>
      <c r="R315" s="96">
        <v>156.76999999999998</v>
      </c>
      <c r="S315" s="96">
        <v>172.05</v>
      </c>
      <c r="T315" s="96">
        <v>179.72</v>
      </c>
      <c r="U315" s="96">
        <v>187.70999999999876</v>
      </c>
      <c r="V315" s="96">
        <v>177.94</v>
      </c>
      <c r="W315" s="96">
        <v>181.73000000000002</v>
      </c>
      <c r="X315" s="104">
        <v>1055.9199999999987</v>
      </c>
      <c r="Y315" s="96"/>
      <c r="Z315" s="43"/>
      <c r="AA315" s="96"/>
      <c r="AB315" s="96"/>
      <c r="AC315" s="96"/>
      <c r="AD315" s="97"/>
      <c r="AE315" s="97"/>
      <c r="AF315" s="97"/>
      <c r="AG315" s="98"/>
    </row>
    <row r="316" spans="1:33" ht="24" customHeight="1" x14ac:dyDescent="0.2">
      <c r="A316" s="94"/>
      <c r="B316" s="87"/>
      <c r="C316" s="139">
        <v>105</v>
      </c>
      <c r="D316" s="52" t="s">
        <v>253</v>
      </c>
      <c r="E316" s="76">
        <v>0</v>
      </c>
      <c r="F316" s="76">
        <v>0</v>
      </c>
      <c r="G316" s="76">
        <v>0</v>
      </c>
      <c r="H316" s="76">
        <v>0</v>
      </c>
      <c r="I316" s="76">
        <v>0</v>
      </c>
      <c r="J316" s="76">
        <v>0</v>
      </c>
      <c r="K316" s="76">
        <v>0</v>
      </c>
      <c r="L316" s="76">
        <v>0</v>
      </c>
      <c r="M316" s="76">
        <v>0</v>
      </c>
      <c r="N316" s="76">
        <v>0</v>
      </c>
      <c r="O316" s="76">
        <v>0</v>
      </c>
      <c r="P316" s="76">
        <v>0</v>
      </c>
      <c r="Q316" s="84">
        <v>0</v>
      </c>
      <c r="R316" s="96">
        <v>0</v>
      </c>
      <c r="S316" s="96">
        <v>0</v>
      </c>
      <c r="T316" s="96">
        <v>0</v>
      </c>
      <c r="U316" s="96">
        <v>0</v>
      </c>
      <c r="V316" s="96">
        <v>0</v>
      </c>
      <c r="W316" s="96">
        <v>0</v>
      </c>
      <c r="X316" s="104">
        <v>0</v>
      </c>
      <c r="Y316" s="96"/>
      <c r="Z316" s="43"/>
      <c r="AA316" s="96"/>
      <c r="AB316" s="96"/>
      <c r="AC316" s="96"/>
      <c r="AD316" s="97"/>
      <c r="AE316" s="97"/>
      <c r="AF316" s="97"/>
      <c r="AG316" s="98"/>
    </row>
    <row r="317" spans="1:33" ht="24" customHeight="1" x14ac:dyDescent="0.2">
      <c r="A317" s="94"/>
      <c r="B317" s="87"/>
      <c r="C317" s="139">
        <v>107</v>
      </c>
      <c r="D317" s="52" t="s">
        <v>254</v>
      </c>
      <c r="E317" s="76">
        <v>44.35</v>
      </c>
      <c r="F317" s="76">
        <v>42.54</v>
      </c>
      <c r="G317" s="76">
        <v>49.77</v>
      </c>
      <c r="H317" s="76">
        <v>45.75</v>
      </c>
      <c r="I317" s="76">
        <v>48.55</v>
      </c>
      <c r="J317" s="76">
        <v>51.44</v>
      </c>
      <c r="K317" s="76">
        <v>49.65</v>
      </c>
      <c r="L317" s="76">
        <v>86.159999999999854</v>
      </c>
      <c r="M317" s="76">
        <v>52.34</v>
      </c>
      <c r="N317" s="76">
        <v>50.09</v>
      </c>
      <c r="O317" s="76">
        <v>50.06</v>
      </c>
      <c r="P317" s="76">
        <v>54.760000000000218</v>
      </c>
      <c r="Q317" s="84">
        <v>625.46</v>
      </c>
      <c r="R317" s="96">
        <v>86.89</v>
      </c>
      <c r="S317" s="96">
        <v>95.52000000000001</v>
      </c>
      <c r="T317" s="96">
        <v>99.99</v>
      </c>
      <c r="U317" s="96">
        <v>135.80999999999986</v>
      </c>
      <c r="V317" s="96">
        <v>102.43</v>
      </c>
      <c r="W317" s="96">
        <v>104.82000000000022</v>
      </c>
      <c r="X317" s="104">
        <v>625.46</v>
      </c>
      <c r="Y317" s="96"/>
      <c r="Z317" s="43"/>
      <c r="AA317" s="96"/>
      <c r="AB317" s="96"/>
      <c r="AC317" s="96"/>
      <c r="AD317" s="97"/>
      <c r="AE317" s="97"/>
      <c r="AF317" s="97"/>
      <c r="AG317" s="98"/>
    </row>
    <row r="318" spans="1:33" ht="24" customHeight="1" x14ac:dyDescent="0.2">
      <c r="A318" s="94"/>
      <c r="B318" s="87"/>
      <c r="C318" s="139">
        <v>110</v>
      </c>
      <c r="D318" s="52" t="s">
        <v>255</v>
      </c>
      <c r="E318" s="76">
        <v>2945.429999999993</v>
      </c>
      <c r="F318" s="76">
        <v>2824.1599999999744</v>
      </c>
      <c r="G318" s="76">
        <v>3325.5300000000279</v>
      </c>
      <c r="H318" s="76">
        <v>-84648.960000000021</v>
      </c>
      <c r="I318" s="76">
        <v>2403.890000000014</v>
      </c>
      <c r="J318" s="76">
        <v>2545.4700000000012</v>
      </c>
      <c r="K318" s="76">
        <v>2455.9499999999825</v>
      </c>
      <c r="L318" s="76">
        <v>2719.4899999999898</v>
      </c>
      <c r="M318" s="76">
        <v>2510.3800000000047</v>
      </c>
      <c r="N318" s="76">
        <v>2401.3000000000466</v>
      </c>
      <c r="O318" s="76">
        <v>2398.789999999979</v>
      </c>
      <c r="P318" s="76">
        <v>2622.679999999993</v>
      </c>
      <c r="Q318" s="84">
        <v>-55495.890000000014</v>
      </c>
      <c r="R318" s="96">
        <v>5769.5899999999674</v>
      </c>
      <c r="S318" s="96">
        <v>-81323.429999999993</v>
      </c>
      <c r="T318" s="96">
        <v>4949.3600000000151</v>
      </c>
      <c r="U318" s="96">
        <v>5175.4399999999723</v>
      </c>
      <c r="V318" s="96">
        <v>4911.6800000000512</v>
      </c>
      <c r="W318" s="96">
        <v>5021.4699999999721</v>
      </c>
      <c r="X318" s="104">
        <v>-55495.890000000014</v>
      </c>
      <c r="Y318" s="96"/>
      <c r="Z318" s="43"/>
      <c r="AA318" s="96"/>
      <c r="AB318" s="96"/>
      <c r="AC318" s="96"/>
      <c r="AD318" s="97"/>
      <c r="AE318" s="97"/>
      <c r="AF318" s="97"/>
      <c r="AG318" s="98"/>
    </row>
    <row r="319" spans="1:33" ht="24" customHeight="1" x14ac:dyDescent="0.2">
      <c r="A319" s="94"/>
      <c r="B319" s="87"/>
      <c r="C319" s="139">
        <v>116</v>
      </c>
      <c r="D319" s="52" t="s">
        <v>256</v>
      </c>
      <c r="E319" s="76">
        <v>22.779999999999745</v>
      </c>
      <c r="F319" s="76">
        <v>21.860000000000127</v>
      </c>
      <c r="G319" s="76">
        <v>30.460000000000036</v>
      </c>
      <c r="H319" s="76">
        <v>24.269999999999982</v>
      </c>
      <c r="I319" s="76">
        <v>25.759999999999764</v>
      </c>
      <c r="J319" s="76">
        <v>27.2800000000002</v>
      </c>
      <c r="K319" s="76">
        <v>26.340000000000146</v>
      </c>
      <c r="L319" s="76">
        <v>29.179999999999801</v>
      </c>
      <c r="M319" s="76">
        <v>36.829999999999927</v>
      </c>
      <c r="N319" s="76">
        <v>26.590000000000146</v>
      </c>
      <c r="O319" s="76">
        <v>26.590000000000146</v>
      </c>
      <c r="P319" s="76">
        <v>29.069999999999709</v>
      </c>
      <c r="Q319" s="84">
        <v>327.00999999999976</v>
      </c>
      <c r="R319" s="96">
        <v>44.639999999999873</v>
      </c>
      <c r="S319" s="96">
        <v>54.730000000000018</v>
      </c>
      <c r="T319" s="96">
        <v>53.039999999999964</v>
      </c>
      <c r="U319" s="96">
        <v>55.519999999999946</v>
      </c>
      <c r="V319" s="96">
        <v>63.420000000000073</v>
      </c>
      <c r="W319" s="96">
        <v>55.659999999999854</v>
      </c>
      <c r="X319" s="104">
        <v>327.00999999999976</v>
      </c>
      <c r="Y319" s="96"/>
      <c r="Z319" s="43"/>
      <c r="AA319" s="96"/>
      <c r="AB319" s="96"/>
      <c r="AC319" s="96"/>
      <c r="AD319" s="97"/>
      <c r="AE319" s="97"/>
      <c r="AF319" s="97"/>
      <c r="AG319" s="98"/>
    </row>
    <row r="320" spans="1:33" ht="24" customHeight="1" x14ac:dyDescent="0.2">
      <c r="A320" s="94"/>
      <c r="B320" s="87"/>
      <c r="C320" s="139">
        <v>141</v>
      </c>
      <c r="D320" s="52" t="s">
        <v>257</v>
      </c>
      <c r="E320" s="76">
        <v>31492.35</v>
      </c>
      <c r="F320" s="76">
        <v>26678.240000000002</v>
      </c>
      <c r="G320" s="76">
        <v>30967.7</v>
      </c>
      <c r="H320" s="76">
        <v>26785.5</v>
      </c>
      <c r="I320" s="76">
        <v>15815.55</v>
      </c>
      <c r="J320" s="76">
        <v>24167.09</v>
      </c>
      <c r="K320" s="76">
        <v>21328.2</v>
      </c>
      <c r="L320" s="76">
        <v>23753.79</v>
      </c>
      <c r="M320" s="76">
        <v>-1416590.0799999998</v>
      </c>
      <c r="N320" s="76">
        <v>0</v>
      </c>
      <c r="O320" s="76">
        <v>0</v>
      </c>
      <c r="P320" s="76">
        <v>0</v>
      </c>
      <c r="Q320" s="84">
        <v>-1215601.6599999999</v>
      </c>
      <c r="R320" s="96">
        <v>58170.59</v>
      </c>
      <c r="S320" s="96">
        <v>57753.2</v>
      </c>
      <c r="T320" s="96">
        <v>39982.639999999999</v>
      </c>
      <c r="U320" s="96">
        <v>45081.990000000005</v>
      </c>
      <c r="V320" s="96">
        <v>-1416590.0799999998</v>
      </c>
      <c r="W320" s="96">
        <v>0</v>
      </c>
      <c r="X320" s="104">
        <v>-1215601.6599999999</v>
      </c>
      <c r="Y320" s="96"/>
      <c r="Z320" s="43"/>
      <c r="AA320" s="96"/>
      <c r="AB320" s="96"/>
      <c r="AC320" s="96"/>
      <c r="AD320" s="97"/>
      <c r="AE320" s="97"/>
      <c r="AF320" s="97"/>
      <c r="AG320" s="98"/>
    </row>
    <row r="321" spans="1:33" ht="24" customHeight="1" x14ac:dyDescent="0.2">
      <c r="A321" s="94"/>
      <c r="B321" s="87"/>
      <c r="C321" s="139">
        <v>115</v>
      </c>
      <c r="D321" s="52" t="s">
        <v>176</v>
      </c>
      <c r="E321" s="76">
        <v>0</v>
      </c>
      <c r="F321" s="76">
        <v>0</v>
      </c>
      <c r="G321" s="76">
        <v>0</v>
      </c>
      <c r="H321" s="76">
        <v>0</v>
      </c>
      <c r="I321" s="76">
        <v>0</v>
      </c>
      <c r="J321" s="76">
        <v>0</v>
      </c>
      <c r="K321" s="76">
        <v>0</v>
      </c>
      <c r="L321" s="76">
        <v>0</v>
      </c>
      <c r="M321" s="76">
        <v>0</v>
      </c>
      <c r="N321" s="76">
        <v>0</v>
      </c>
      <c r="O321" s="76">
        <v>0</v>
      </c>
      <c r="P321" s="76">
        <v>0</v>
      </c>
      <c r="Q321" s="84">
        <v>0</v>
      </c>
      <c r="R321" s="96">
        <v>0</v>
      </c>
      <c r="S321" s="96">
        <v>0</v>
      </c>
      <c r="T321" s="96">
        <v>0</v>
      </c>
      <c r="U321" s="96">
        <v>0</v>
      </c>
      <c r="V321" s="96">
        <v>0</v>
      </c>
      <c r="W321" s="96">
        <v>0</v>
      </c>
      <c r="X321" s="104">
        <v>0</v>
      </c>
      <c r="Y321" s="96"/>
      <c r="Z321" s="43"/>
      <c r="AA321" s="96"/>
      <c r="AB321" s="96"/>
      <c r="AC321" s="96"/>
      <c r="AD321" s="97"/>
      <c r="AE321" s="97"/>
      <c r="AF321" s="97"/>
      <c r="AG321" s="98"/>
    </row>
    <row r="322" spans="1:33" ht="24" customHeight="1" x14ac:dyDescent="0.2">
      <c r="A322" s="94"/>
      <c r="B322" s="87"/>
      <c r="C322" s="139">
        <v>111</v>
      </c>
      <c r="D322" s="52" t="s">
        <v>288</v>
      </c>
      <c r="E322" s="76">
        <v>0</v>
      </c>
      <c r="F322" s="76">
        <v>0</v>
      </c>
      <c r="G322" s="76">
        <v>0</v>
      </c>
      <c r="H322" s="76">
        <v>0</v>
      </c>
      <c r="I322" s="76">
        <v>3860.25</v>
      </c>
      <c r="J322" s="76">
        <v>5662.9199999999255</v>
      </c>
      <c r="K322" s="76">
        <v>4643.2200000000885</v>
      </c>
      <c r="L322" s="76">
        <v>196.03000000001339</v>
      </c>
      <c r="M322" s="76">
        <v>181.01</v>
      </c>
      <c r="N322" s="76">
        <v>173.18</v>
      </c>
      <c r="O322" s="76">
        <v>194.48999999999796</v>
      </c>
      <c r="P322" s="76">
        <v>62.369999999999891</v>
      </c>
      <c r="Q322" s="84">
        <v>14973.470000000027</v>
      </c>
      <c r="R322" s="96">
        <v>0</v>
      </c>
      <c r="S322" s="96">
        <v>0</v>
      </c>
      <c r="T322" s="96">
        <v>9523.1699999999255</v>
      </c>
      <c r="U322" s="96">
        <v>4839.2500000001019</v>
      </c>
      <c r="V322" s="96">
        <v>354.19</v>
      </c>
      <c r="W322" s="96">
        <v>256.85999999999785</v>
      </c>
      <c r="X322" s="104">
        <v>14973.470000000027</v>
      </c>
      <c r="Y322" s="96"/>
      <c r="Z322" s="43"/>
      <c r="AA322" s="96"/>
      <c r="AB322" s="96"/>
      <c r="AC322" s="96"/>
      <c r="AD322" s="97"/>
      <c r="AE322" s="97"/>
      <c r="AF322" s="97"/>
      <c r="AG322" s="98"/>
    </row>
    <row r="323" spans="1:33" ht="24" customHeight="1" x14ac:dyDescent="0.2">
      <c r="A323" s="94"/>
      <c r="B323" s="87"/>
      <c r="C323" s="139">
        <v>114</v>
      </c>
      <c r="D323" s="52" t="s">
        <v>289</v>
      </c>
      <c r="E323" s="76">
        <v>0</v>
      </c>
      <c r="F323" s="76">
        <v>0</v>
      </c>
      <c r="G323" s="76">
        <v>0</v>
      </c>
      <c r="H323" s="76">
        <v>0</v>
      </c>
      <c r="I323" s="76">
        <v>0</v>
      </c>
      <c r="J323" s="76">
        <v>0</v>
      </c>
      <c r="K323" s="76">
        <v>0</v>
      </c>
      <c r="L323" s="76">
        <v>0</v>
      </c>
      <c r="M323" s="76">
        <v>0</v>
      </c>
      <c r="N323" s="76">
        <v>0</v>
      </c>
      <c r="O323" s="76">
        <v>0</v>
      </c>
      <c r="P323" s="76">
        <v>0</v>
      </c>
      <c r="Q323" s="84">
        <v>0</v>
      </c>
      <c r="R323" s="96">
        <v>0</v>
      </c>
      <c r="S323" s="96">
        <v>0</v>
      </c>
      <c r="T323" s="96">
        <v>0</v>
      </c>
      <c r="U323" s="96">
        <v>0</v>
      </c>
      <c r="V323" s="96">
        <v>0</v>
      </c>
      <c r="W323" s="96">
        <v>0</v>
      </c>
      <c r="X323" s="104">
        <v>0</v>
      </c>
      <c r="Y323" s="96"/>
      <c r="Z323" s="43"/>
      <c r="AA323" s="96"/>
      <c r="AB323" s="96"/>
      <c r="AC323" s="96"/>
      <c r="AD323" s="97"/>
      <c r="AE323" s="97"/>
      <c r="AF323" s="97"/>
      <c r="AG323" s="98"/>
    </row>
    <row r="324" spans="1:33" ht="24" customHeight="1" x14ac:dyDescent="0.2">
      <c r="A324" s="94"/>
      <c r="B324" s="87"/>
      <c r="C324" s="139">
        <v>118</v>
      </c>
      <c r="D324" s="52" t="s">
        <v>290</v>
      </c>
      <c r="E324" s="76">
        <v>606.36999999999534</v>
      </c>
      <c r="F324" s="76">
        <v>581.63999999999942</v>
      </c>
      <c r="G324" s="76">
        <v>353.89000000001397</v>
      </c>
      <c r="H324" s="76">
        <v>262.38999999998487</v>
      </c>
      <c r="I324" s="76">
        <v>730.38000000000466</v>
      </c>
      <c r="J324" s="76">
        <v>678.61000000000058</v>
      </c>
      <c r="K324" s="76">
        <v>655.05000000000291</v>
      </c>
      <c r="L324" s="76">
        <v>725.66000000000395</v>
      </c>
      <c r="M324" s="76">
        <v>758.75</v>
      </c>
      <c r="N324" s="76">
        <v>735.96999999998661</v>
      </c>
      <c r="O324" s="76">
        <v>661.3700000000099</v>
      </c>
      <c r="P324" s="76">
        <v>723.41000000000349</v>
      </c>
      <c r="Q324" s="84">
        <v>7473.4900000000052</v>
      </c>
      <c r="R324" s="96">
        <v>1188.0099999999948</v>
      </c>
      <c r="S324" s="96">
        <v>616.27999999999884</v>
      </c>
      <c r="T324" s="96">
        <v>1408.9900000000052</v>
      </c>
      <c r="U324" s="96">
        <v>1380.7100000000069</v>
      </c>
      <c r="V324" s="96">
        <v>1494.7199999999866</v>
      </c>
      <c r="W324" s="96">
        <v>1384.7800000000134</v>
      </c>
      <c r="X324" s="104">
        <v>7473.4900000000052</v>
      </c>
      <c r="Y324" s="96"/>
      <c r="Z324" s="43"/>
      <c r="AA324" s="96"/>
      <c r="AB324" s="96"/>
      <c r="AC324" s="96"/>
      <c r="AD324" s="97"/>
      <c r="AE324" s="97"/>
      <c r="AF324" s="97"/>
      <c r="AG324" s="98"/>
    </row>
    <row r="325" spans="1:33" ht="24" customHeight="1" x14ac:dyDescent="0.2">
      <c r="A325" s="94"/>
      <c r="B325" s="87"/>
      <c r="C325" s="139">
        <v>119</v>
      </c>
      <c r="D325" s="52" t="s">
        <v>291</v>
      </c>
      <c r="E325" s="76">
        <v>609.7100000000064</v>
      </c>
      <c r="F325" s="76">
        <v>584.86000000000058</v>
      </c>
      <c r="G325" s="76">
        <v>344.5</v>
      </c>
      <c r="H325" s="76">
        <v>31.760000000002037</v>
      </c>
      <c r="I325" s="76">
        <v>343.83000000000175</v>
      </c>
      <c r="J325" s="76">
        <v>298.90999999999622</v>
      </c>
      <c r="K325" s="76">
        <v>288.48999999999796</v>
      </c>
      <c r="L325" s="76">
        <v>319.57000000000698</v>
      </c>
      <c r="M325" s="76">
        <v>295.08999999999651</v>
      </c>
      <c r="N325" s="76">
        <v>342.36000000000058</v>
      </c>
      <c r="O325" s="76">
        <v>291.26000000000204</v>
      </c>
      <c r="P325" s="76">
        <v>318.54000000000087</v>
      </c>
      <c r="Q325" s="84">
        <v>4068.8800000000119</v>
      </c>
      <c r="R325" s="96">
        <v>1194.570000000007</v>
      </c>
      <c r="S325" s="96">
        <v>376.26000000000204</v>
      </c>
      <c r="T325" s="96">
        <v>642.73999999999796</v>
      </c>
      <c r="U325" s="96">
        <v>608.06000000000495</v>
      </c>
      <c r="V325" s="96">
        <v>637.44999999999709</v>
      </c>
      <c r="W325" s="96">
        <v>609.80000000000291</v>
      </c>
      <c r="X325" s="104">
        <v>4068.8800000000119</v>
      </c>
      <c r="Y325" s="96"/>
      <c r="Z325" s="43"/>
      <c r="AA325" s="96"/>
      <c r="AB325" s="96"/>
      <c r="AC325" s="96"/>
      <c r="AD325" s="97"/>
      <c r="AE325" s="97"/>
      <c r="AF325" s="97"/>
      <c r="AG325" s="98"/>
    </row>
    <row r="326" spans="1:33" ht="24" customHeight="1" x14ac:dyDescent="0.2">
      <c r="A326" s="94"/>
      <c r="B326" s="87"/>
      <c r="C326" s="139">
        <v>121</v>
      </c>
      <c r="D326" s="52" t="s">
        <v>281</v>
      </c>
      <c r="E326" s="76">
        <v>0</v>
      </c>
      <c r="F326" s="76">
        <v>0</v>
      </c>
      <c r="G326" s="76">
        <v>0</v>
      </c>
      <c r="H326" s="76">
        <v>0</v>
      </c>
      <c r="I326" s="76">
        <v>0</v>
      </c>
      <c r="J326" s="76">
        <v>0</v>
      </c>
      <c r="K326" s="76">
        <v>0</v>
      </c>
      <c r="L326" s="76">
        <v>0</v>
      </c>
      <c r="M326" s="76">
        <v>0</v>
      </c>
      <c r="N326" s="76">
        <v>0</v>
      </c>
      <c r="O326" s="76">
        <v>0</v>
      </c>
      <c r="P326" s="76">
        <v>0</v>
      </c>
      <c r="Q326" s="84">
        <v>0</v>
      </c>
      <c r="R326" s="96">
        <v>0</v>
      </c>
      <c r="S326" s="96">
        <v>0</v>
      </c>
      <c r="T326" s="96">
        <v>0</v>
      </c>
      <c r="U326" s="96">
        <v>0</v>
      </c>
      <c r="V326" s="96">
        <v>0</v>
      </c>
      <c r="W326" s="96">
        <v>0</v>
      </c>
      <c r="X326" s="104">
        <v>0</v>
      </c>
      <c r="Y326" s="96"/>
      <c r="Z326" s="43"/>
      <c r="AA326" s="96"/>
      <c r="AB326" s="96"/>
      <c r="AC326" s="96"/>
      <c r="AD326" s="97"/>
      <c r="AE326" s="97"/>
      <c r="AF326" s="97"/>
      <c r="AG326" s="98"/>
    </row>
    <row r="327" spans="1:33" ht="24" customHeight="1" x14ac:dyDescent="0.2">
      <c r="A327" s="94"/>
      <c r="B327" s="87"/>
      <c r="C327" s="139">
        <v>138</v>
      </c>
      <c r="D327" s="52" t="s">
        <v>292</v>
      </c>
      <c r="E327" s="76">
        <v>0</v>
      </c>
      <c r="F327" s="76">
        <v>595.84999999997672</v>
      </c>
      <c r="G327" s="76">
        <v>1772.4100000000035</v>
      </c>
      <c r="H327" s="76">
        <v>158.36000000000422</v>
      </c>
      <c r="I327" s="76">
        <v>79.780000000002474</v>
      </c>
      <c r="J327" s="76">
        <v>0</v>
      </c>
      <c r="K327" s="76">
        <v>0</v>
      </c>
      <c r="L327" s="76">
        <v>0</v>
      </c>
      <c r="M327" s="76">
        <v>0</v>
      </c>
      <c r="N327" s="76">
        <v>0</v>
      </c>
      <c r="O327" s="76">
        <v>0</v>
      </c>
      <c r="P327" s="76">
        <v>0</v>
      </c>
      <c r="Q327" s="84">
        <v>2606.3999999999869</v>
      </c>
      <c r="R327" s="96">
        <v>595.84999999997672</v>
      </c>
      <c r="S327" s="96">
        <v>1930.7700000000077</v>
      </c>
      <c r="T327" s="96">
        <v>79.780000000002474</v>
      </c>
      <c r="U327" s="96">
        <v>0</v>
      </c>
      <c r="V327" s="96">
        <v>0</v>
      </c>
      <c r="W327" s="96">
        <v>0</v>
      </c>
      <c r="X327" s="104">
        <v>2606.3999999999869</v>
      </c>
      <c r="Y327" s="96"/>
      <c r="Z327" s="43"/>
      <c r="AA327" s="96"/>
      <c r="AB327" s="96"/>
      <c r="AC327" s="96"/>
      <c r="AD327" s="97"/>
      <c r="AE327" s="97"/>
      <c r="AF327" s="97"/>
      <c r="AG327" s="98"/>
    </row>
    <row r="328" spans="1:33" ht="24" customHeight="1" x14ac:dyDescent="0.2">
      <c r="A328" s="94"/>
      <c r="B328" s="87"/>
      <c r="C328" s="139">
        <v>139</v>
      </c>
      <c r="D328" s="52" t="s">
        <v>293</v>
      </c>
      <c r="E328" s="76">
        <v>15277.879999999888</v>
      </c>
      <c r="F328" s="76">
        <v>11995.909999999916</v>
      </c>
      <c r="G328" s="76">
        <v>14038.630000000121</v>
      </c>
      <c r="H328" s="76">
        <v>-253594.13000000003</v>
      </c>
      <c r="I328" s="76">
        <v>13791.010000000009</v>
      </c>
      <c r="J328" s="76">
        <v>12463.369999999879</v>
      </c>
      <c r="K328" s="76">
        <v>12030.409999999916</v>
      </c>
      <c r="L328" s="76">
        <v>13327.560000000056</v>
      </c>
      <c r="M328" s="76">
        <v>12308.439999999944</v>
      </c>
      <c r="N328" s="76">
        <v>16107.160000000149</v>
      </c>
      <c r="O328" s="76">
        <v>10548.959999999963</v>
      </c>
      <c r="P328" s="76">
        <v>1714.929999999993</v>
      </c>
      <c r="Q328" s="84">
        <v>-119989.8700000002</v>
      </c>
      <c r="R328" s="96">
        <v>27273.789999999804</v>
      </c>
      <c r="S328" s="96">
        <v>-239555.49999999991</v>
      </c>
      <c r="T328" s="96">
        <v>26254.379999999888</v>
      </c>
      <c r="U328" s="96">
        <v>25357.969999999972</v>
      </c>
      <c r="V328" s="96">
        <v>28415.600000000093</v>
      </c>
      <c r="W328" s="96">
        <v>12263.889999999956</v>
      </c>
      <c r="X328" s="104">
        <v>-119989.8700000002</v>
      </c>
      <c r="Y328" s="96"/>
      <c r="Z328" s="43"/>
      <c r="AA328" s="96"/>
      <c r="AB328" s="96"/>
      <c r="AC328" s="96"/>
      <c r="AD328" s="97"/>
      <c r="AE328" s="97"/>
      <c r="AF328" s="97"/>
      <c r="AG328" s="98"/>
    </row>
    <row r="329" spans="1:33" ht="24" customHeight="1" x14ac:dyDescent="0.2">
      <c r="A329" s="94"/>
      <c r="B329" s="87"/>
      <c r="C329" s="139">
        <v>140</v>
      </c>
      <c r="D329" s="52" t="s">
        <v>294</v>
      </c>
      <c r="E329" s="76">
        <v>0</v>
      </c>
      <c r="F329" s="76">
        <v>0</v>
      </c>
      <c r="G329" s="76">
        <v>0</v>
      </c>
      <c r="H329" s="76">
        <v>0</v>
      </c>
      <c r="I329" s="76">
        <v>0</v>
      </c>
      <c r="J329" s="76">
        <v>0</v>
      </c>
      <c r="K329" s="76">
        <v>0</v>
      </c>
      <c r="L329" s="76">
        <v>0</v>
      </c>
      <c r="M329" s="76">
        <v>0</v>
      </c>
      <c r="N329" s="76">
        <v>0</v>
      </c>
      <c r="O329" s="76">
        <v>0</v>
      </c>
      <c r="P329" s="76">
        <v>0</v>
      </c>
      <c r="Q329" s="84">
        <v>0</v>
      </c>
      <c r="R329" s="96">
        <v>0</v>
      </c>
      <c r="S329" s="96">
        <v>0</v>
      </c>
      <c r="T329" s="96">
        <v>0</v>
      </c>
      <c r="U329" s="96">
        <v>0</v>
      </c>
      <c r="V329" s="96">
        <v>0</v>
      </c>
      <c r="W329" s="96">
        <v>0</v>
      </c>
      <c r="X329" s="104">
        <v>0</v>
      </c>
      <c r="Y329" s="96"/>
      <c r="Z329" s="43"/>
      <c r="AA329" s="96"/>
      <c r="AB329" s="96"/>
      <c r="AC329" s="96"/>
      <c r="AD329" s="97"/>
      <c r="AE329" s="97"/>
      <c r="AF329" s="97"/>
      <c r="AG329" s="98"/>
    </row>
    <row r="330" spans="1:33" ht="24" customHeight="1" x14ac:dyDescent="0.2">
      <c r="A330" s="94"/>
      <c r="B330" s="87"/>
      <c r="C330" s="139">
        <v>127</v>
      </c>
      <c r="D330" s="52" t="s">
        <v>317</v>
      </c>
      <c r="E330" s="76">
        <v>1440.93</v>
      </c>
      <c r="F330" s="76">
        <v>898.29</v>
      </c>
      <c r="G330" s="76">
        <v>1050.6099999999999</v>
      </c>
      <c r="H330" s="76">
        <v>964.97</v>
      </c>
      <c r="I330" s="76">
        <v>1023.42</v>
      </c>
      <c r="J330" s="76">
        <v>893.75999999999567</v>
      </c>
      <c r="K330" s="76">
        <v>315.27999999999997</v>
      </c>
      <c r="L330" s="76">
        <v>211.99</v>
      </c>
      <c r="M330" s="76">
        <v>0</v>
      </c>
      <c r="N330" s="76">
        <v>0</v>
      </c>
      <c r="O330" s="76">
        <v>0</v>
      </c>
      <c r="P330" s="76">
        <v>0</v>
      </c>
      <c r="Q330" s="84">
        <v>6799.2499999999955</v>
      </c>
      <c r="R330" s="96">
        <v>2339.2200000000003</v>
      </c>
      <c r="S330" s="96">
        <v>2015.58</v>
      </c>
      <c r="T330" s="96">
        <v>1917.1799999999957</v>
      </c>
      <c r="U330" s="96">
        <v>527.27</v>
      </c>
      <c r="V330" s="96">
        <v>0</v>
      </c>
      <c r="W330" s="96">
        <v>0</v>
      </c>
      <c r="X330" s="104">
        <v>6799.2499999999964</v>
      </c>
      <c r="Y330" s="96"/>
      <c r="Z330" s="43"/>
      <c r="AA330" s="96"/>
      <c r="AB330" s="96"/>
      <c r="AC330" s="96"/>
      <c r="AD330" s="97"/>
      <c r="AE330" s="97"/>
      <c r="AF330" s="97"/>
      <c r="AG330" s="98"/>
    </row>
    <row r="331" spans="1:33" ht="24" customHeight="1" x14ac:dyDescent="0.2">
      <c r="A331" s="94"/>
      <c r="B331" s="87"/>
      <c r="C331" s="139">
        <v>128</v>
      </c>
      <c r="D331" s="52" t="s">
        <v>318</v>
      </c>
      <c r="E331" s="76">
        <v>0</v>
      </c>
      <c r="F331" s="76">
        <v>0</v>
      </c>
      <c r="G331" s="76">
        <v>0</v>
      </c>
      <c r="H331" s="76">
        <v>0</v>
      </c>
      <c r="I331" s="76">
        <v>0</v>
      </c>
      <c r="J331" s="76">
        <v>0</v>
      </c>
      <c r="K331" s="76">
        <v>0</v>
      </c>
      <c r="L331" s="76">
        <v>0</v>
      </c>
      <c r="M331" s="76">
        <v>0</v>
      </c>
      <c r="N331" s="76">
        <v>0</v>
      </c>
      <c r="O331" s="76">
        <v>0</v>
      </c>
      <c r="P331" s="76">
        <v>0</v>
      </c>
      <c r="Q331" s="84">
        <v>0</v>
      </c>
      <c r="R331" s="96">
        <v>0</v>
      </c>
      <c r="S331" s="96">
        <v>0</v>
      </c>
      <c r="T331" s="96">
        <v>0</v>
      </c>
      <c r="U331" s="96">
        <v>0</v>
      </c>
      <c r="V331" s="96">
        <v>0</v>
      </c>
      <c r="W331" s="96">
        <v>0</v>
      </c>
      <c r="X331" s="104">
        <v>0</v>
      </c>
      <c r="Y331" s="96"/>
      <c r="Z331" s="43"/>
      <c r="AA331" s="96"/>
      <c r="AB331" s="96"/>
      <c r="AC331" s="96"/>
      <c r="AD331" s="97"/>
      <c r="AE331" s="97"/>
      <c r="AF331" s="97"/>
      <c r="AG331" s="98"/>
    </row>
    <row r="332" spans="1:33" ht="24" customHeight="1" x14ac:dyDescent="0.2">
      <c r="A332" s="94"/>
      <c r="B332" s="87"/>
      <c r="C332" s="139">
        <v>129</v>
      </c>
      <c r="D332" s="52" t="s">
        <v>319</v>
      </c>
      <c r="E332" s="76">
        <v>0</v>
      </c>
      <c r="F332" s="76">
        <v>0</v>
      </c>
      <c r="G332" s="76">
        <v>0</v>
      </c>
      <c r="H332" s="76">
        <v>0</v>
      </c>
      <c r="I332" s="76">
        <v>0</v>
      </c>
      <c r="J332" s="76">
        <v>0</v>
      </c>
      <c r="K332" s="76">
        <v>0</v>
      </c>
      <c r="L332" s="76">
        <v>0</v>
      </c>
      <c r="M332" s="76">
        <v>0</v>
      </c>
      <c r="N332" s="76">
        <v>0</v>
      </c>
      <c r="O332" s="76">
        <v>0</v>
      </c>
      <c r="P332" s="76">
        <v>0</v>
      </c>
      <c r="Q332" s="84">
        <v>0</v>
      </c>
      <c r="R332" s="96">
        <v>0</v>
      </c>
      <c r="S332" s="96">
        <v>0</v>
      </c>
      <c r="T332" s="96">
        <v>0</v>
      </c>
      <c r="U332" s="96">
        <v>0</v>
      </c>
      <c r="V332" s="96">
        <v>0</v>
      </c>
      <c r="W332" s="96">
        <v>0</v>
      </c>
      <c r="X332" s="104">
        <v>0</v>
      </c>
      <c r="Y332" s="96"/>
      <c r="Z332" s="43"/>
      <c r="AA332" s="96"/>
      <c r="AB332" s="96"/>
      <c r="AC332" s="96"/>
      <c r="AD332" s="97"/>
      <c r="AE332" s="97"/>
      <c r="AF332" s="97"/>
      <c r="AG332" s="98"/>
    </row>
    <row r="333" spans="1:33" ht="24" customHeight="1" x14ac:dyDescent="0.2">
      <c r="A333" s="94"/>
      <c r="B333" s="87"/>
      <c r="C333" s="139">
        <v>131</v>
      </c>
      <c r="D333" s="52" t="s">
        <v>320</v>
      </c>
      <c r="E333" s="76">
        <v>0</v>
      </c>
      <c r="F333" s="76">
        <v>0</v>
      </c>
      <c r="G333" s="76">
        <v>0</v>
      </c>
      <c r="H333" s="76">
        <v>0</v>
      </c>
      <c r="I333" s="76">
        <v>0</v>
      </c>
      <c r="J333" s="76">
        <v>0</v>
      </c>
      <c r="K333" s="76">
        <v>0</v>
      </c>
      <c r="L333" s="76">
        <v>0</v>
      </c>
      <c r="M333" s="76">
        <v>0</v>
      </c>
      <c r="N333" s="76">
        <v>0</v>
      </c>
      <c r="O333" s="76">
        <v>0</v>
      </c>
      <c r="P333" s="76">
        <v>0</v>
      </c>
      <c r="Q333" s="84">
        <v>0</v>
      </c>
      <c r="R333" s="96">
        <v>0</v>
      </c>
      <c r="S333" s="96">
        <v>0</v>
      </c>
      <c r="T333" s="96">
        <v>0</v>
      </c>
      <c r="U333" s="96">
        <v>0</v>
      </c>
      <c r="V333" s="96">
        <v>0</v>
      </c>
      <c r="W333" s="96">
        <v>0</v>
      </c>
      <c r="X333" s="104">
        <v>0</v>
      </c>
      <c r="Y333" s="96"/>
      <c r="Z333" s="43"/>
      <c r="AA333" s="96"/>
      <c r="AB333" s="96"/>
      <c r="AC333" s="96"/>
      <c r="AD333" s="97"/>
      <c r="AE333" s="97"/>
      <c r="AF333" s="97"/>
      <c r="AG333" s="98"/>
    </row>
    <row r="334" spans="1:33" ht="24" customHeight="1" x14ac:dyDescent="0.2">
      <c r="A334" s="94"/>
      <c r="B334" s="87"/>
      <c r="C334" s="139">
        <v>132</v>
      </c>
      <c r="D334" s="52" t="s">
        <v>321</v>
      </c>
      <c r="E334" s="76">
        <v>0</v>
      </c>
      <c r="F334" s="76">
        <v>0</v>
      </c>
      <c r="G334" s="76">
        <v>0</v>
      </c>
      <c r="H334" s="76">
        <v>0</v>
      </c>
      <c r="I334" s="76">
        <v>0</v>
      </c>
      <c r="J334" s="76">
        <v>0</v>
      </c>
      <c r="K334" s="76">
        <v>0</v>
      </c>
      <c r="L334" s="76">
        <v>0</v>
      </c>
      <c r="M334" s="76">
        <v>0</v>
      </c>
      <c r="N334" s="76">
        <v>0</v>
      </c>
      <c r="O334" s="76">
        <v>0</v>
      </c>
      <c r="P334" s="76">
        <v>0</v>
      </c>
      <c r="Q334" s="84">
        <v>0</v>
      </c>
      <c r="R334" s="96">
        <v>0</v>
      </c>
      <c r="S334" s="96">
        <v>0</v>
      </c>
      <c r="T334" s="96">
        <v>0</v>
      </c>
      <c r="U334" s="96">
        <v>0</v>
      </c>
      <c r="V334" s="96">
        <v>0</v>
      </c>
      <c r="W334" s="96">
        <v>0</v>
      </c>
      <c r="X334" s="104">
        <v>0</v>
      </c>
      <c r="Y334" s="96"/>
      <c r="Z334" s="43"/>
      <c r="AA334" s="96"/>
      <c r="AB334" s="96"/>
      <c r="AC334" s="96"/>
      <c r="AD334" s="97"/>
      <c r="AE334" s="97"/>
      <c r="AF334" s="97"/>
      <c r="AG334" s="98"/>
    </row>
    <row r="335" spans="1:33" ht="24" customHeight="1" x14ac:dyDescent="0.2">
      <c r="A335" s="94"/>
      <c r="B335" s="87"/>
      <c r="C335" s="139">
        <v>135</v>
      </c>
      <c r="D335" s="52" t="s">
        <v>322</v>
      </c>
      <c r="E335" s="76">
        <v>0</v>
      </c>
      <c r="F335" s="76">
        <v>0</v>
      </c>
      <c r="G335" s="76">
        <v>0</v>
      </c>
      <c r="H335" s="76">
        <v>0</v>
      </c>
      <c r="I335" s="76">
        <v>0</v>
      </c>
      <c r="J335" s="76">
        <v>0</v>
      </c>
      <c r="K335" s="76">
        <v>0</v>
      </c>
      <c r="L335" s="76">
        <v>0</v>
      </c>
      <c r="M335" s="76">
        <v>0</v>
      </c>
      <c r="N335" s="76">
        <v>0</v>
      </c>
      <c r="O335" s="76">
        <v>0</v>
      </c>
      <c r="P335" s="76">
        <v>0</v>
      </c>
      <c r="Q335" s="84">
        <v>0</v>
      </c>
      <c r="R335" s="96">
        <v>0</v>
      </c>
      <c r="S335" s="96">
        <v>0</v>
      </c>
      <c r="T335" s="96">
        <v>0</v>
      </c>
      <c r="U335" s="96">
        <v>0</v>
      </c>
      <c r="V335" s="96">
        <v>0</v>
      </c>
      <c r="W335" s="96">
        <v>0</v>
      </c>
      <c r="X335" s="104">
        <v>0</v>
      </c>
      <c r="Y335" s="96"/>
      <c r="Z335" s="43"/>
      <c r="AA335" s="96"/>
      <c r="AB335" s="96"/>
      <c r="AC335" s="96"/>
      <c r="AD335" s="97"/>
      <c r="AE335" s="97"/>
      <c r="AF335" s="97"/>
      <c r="AG335" s="98"/>
    </row>
    <row r="336" spans="1:33" ht="24" customHeight="1" x14ac:dyDescent="0.2">
      <c r="A336" s="94"/>
      <c r="B336" s="87"/>
      <c r="C336" s="139">
        <v>136</v>
      </c>
      <c r="D336" s="52" t="s">
        <v>323</v>
      </c>
      <c r="E336" s="76">
        <v>0</v>
      </c>
      <c r="F336" s="76">
        <v>0</v>
      </c>
      <c r="G336" s="76">
        <v>0</v>
      </c>
      <c r="H336" s="76">
        <v>0</v>
      </c>
      <c r="I336" s="76">
        <v>0</v>
      </c>
      <c r="J336" s="76">
        <v>0</v>
      </c>
      <c r="K336" s="76">
        <v>0</v>
      </c>
      <c r="L336" s="76">
        <v>0</v>
      </c>
      <c r="M336" s="76">
        <v>0</v>
      </c>
      <c r="N336" s="76">
        <v>0</v>
      </c>
      <c r="O336" s="76">
        <v>0</v>
      </c>
      <c r="P336" s="76">
        <v>0</v>
      </c>
      <c r="Q336" s="84">
        <v>0</v>
      </c>
      <c r="R336" s="96">
        <v>0</v>
      </c>
      <c r="S336" s="96">
        <v>0</v>
      </c>
      <c r="T336" s="96">
        <v>0</v>
      </c>
      <c r="U336" s="96">
        <v>0</v>
      </c>
      <c r="V336" s="96">
        <v>0</v>
      </c>
      <c r="W336" s="96">
        <v>0</v>
      </c>
      <c r="X336" s="104">
        <v>0</v>
      </c>
      <c r="Y336" s="96"/>
      <c r="Z336" s="43"/>
      <c r="AA336" s="96"/>
      <c r="AB336" s="96"/>
      <c r="AC336" s="96"/>
      <c r="AD336" s="97"/>
      <c r="AE336" s="97"/>
      <c r="AF336" s="97"/>
      <c r="AG336" s="98"/>
    </row>
    <row r="337" spans="1:33" ht="24" customHeight="1" x14ac:dyDescent="0.2">
      <c r="A337" s="94"/>
      <c r="B337" s="87"/>
      <c r="C337" s="139">
        <v>137</v>
      </c>
      <c r="D337" s="52" t="s">
        <v>324</v>
      </c>
      <c r="E337" s="76">
        <v>170.01</v>
      </c>
      <c r="F337" s="76">
        <v>162.91999999999999</v>
      </c>
      <c r="G337" s="76">
        <v>190.48</v>
      </c>
      <c r="H337" s="76">
        <v>174.9</v>
      </c>
      <c r="I337" s="76">
        <v>185.43</v>
      </c>
      <c r="J337" s="76">
        <v>187.27</v>
      </c>
      <c r="K337" s="76">
        <v>0</v>
      </c>
      <c r="L337" s="76">
        <v>0</v>
      </c>
      <c r="M337" s="76">
        <v>0</v>
      </c>
      <c r="N337" s="76">
        <v>0</v>
      </c>
      <c r="O337" s="76">
        <v>0</v>
      </c>
      <c r="P337" s="76">
        <v>0</v>
      </c>
      <c r="Q337" s="84">
        <v>1071.01</v>
      </c>
      <c r="R337" s="96">
        <v>332.92999999999995</v>
      </c>
      <c r="S337" s="96">
        <v>365.38</v>
      </c>
      <c r="T337" s="96">
        <v>372.70000000000005</v>
      </c>
      <c r="U337" s="96">
        <v>0</v>
      </c>
      <c r="V337" s="96">
        <v>0</v>
      </c>
      <c r="W337" s="96">
        <v>0</v>
      </c>
      <c r="X337" s="104">
        <v>1071.01</v>
      </c>
      <c r="Y337" s="96"/>
      <c r="Z337" s="43"/>
      <c r="AA337" s="96"/>
      <c r="AB337" s="96"/>
      <c r="AC337" s="96"/>
      <c r="AD337" s="97"/>
      <c r="AE337" s="97"/>
      <c r="AF337" s="97"/>
      <c r="AG337" s="98"/>
    </row>
    <row r="338" spans="1:33" ht="24" customHeight="1" x14ac:dyDescent="0.2">
      <c r="A338" s="94"/>
      <c r="B338" s="87"/>
      <c r="C338" s="139">
        <v>1</v>
      </c>
      <c r="D338" s="52" t="s">
        <v>342</v>
      </c>
      <c r="E338" s="76">
        <v>0</v>
      </c>
      <c r="F338" s="76">
        <v>0</v>
      </c>
      <c r="G338" s="76">
        <v>0</v>
      </c>
      <c r="H338" s="76">
        <v>0</v>
      </c>
      <c r="I338" s="76">
        <v>0</v>
      </c>
      <c r="J338" s="76">
        <v>0</v>
      </c>
      <c r="K338" s="76">
        <v>0</v>
      </c>
      <c r="L338" s="76">
        <v>0</v>
      </c>
      <c r="M338" s="76">
        <v>0</v>
      </c>
      <c r="N338" s="76">
        <v>0</v>
      </c>
      <c r="O338" s="76">
        <v>0</v>
      </c>
      <c r="P338" s="76">
        <v>0</v>
      </c>
      <c r="Q338" s="84">
        <v>0</v>
      </c>
      <c r="R338" s="96">
        <v>0</v>
      </c>
      <c r="S338" s="96">
        <v>0</v>
      </c>
      <c r="T338" s="96">
        <v>0</v>
      </c>
      <c r="U338" s="96">
        <v>0</v>
      </c>
      <c r="V338" s="96">
        <v>0</v>
      </c>
      <c r="W338" s="96">
        <v>0</v>
      </c>
      <c r="X338" s="104">
        <v>0</v>
      </c>
      <c r="Y338" s="96"/>
      <c r="Z338" s="43"/>
      <c r="AA338" s="96"/>
      <c r="AB338" s="96"/>
      <c r="AC338" s="96"/>
      <c r="AD338" s="97"/>
      <c r="AE338" s="97"/>
      <c r="AF338" s="97"/>
      <c r="AG338" s="98"/>
    </row>
    <row r="339" spans="1:33" ht="24" customHeight="1" x14ac:dyDescent="0.2">
      <c r="A339" s="94"/>
      <c r="B339" s="87"/>
      <c r="C339" s="139">
        <v>2</v>
      </c>
      <c r="D339" s="52" t="s">
        <v>343</v>
      </c>
      <c r="E339" s="76">
        <v>0</v>
      </c>
      <c r="F339" s="76">
        <v>0</v>
      </c>
      <c r="G339" s="76">
        <v>0</v>
      </c>
      <c r="H339" s="76">
        <v>0</v>
      </c>
      <c r="I339" s="76">
        <v>0</v>
      </c>
      <c r="J339" s="76">
        <v>0</v>
      </c>
      <c r="K339" s="76">
        <v>0</v>
      </c>
      <c r="L339" s="76">
        <v>0</v>
      </c>
      <c r="M339" s="76">
        <v>0</v>
      </c>
      <c r="N339" s="76">
        <v>0</v>
      </c>
      <c r="O339" s="76">
        <v>0</v>
      </c>
      <c r="P339" s="76">
        <v>0</v>
      </c>
      <c r="Q339" s="84">
        <v>0</v>
      </c>
      <c r="R339" s="96">
        <v>0</v>
      </c>
      <c r="S339" s="96">
        <v>0</v>
      </c>
      <c r="T339" s="96">
        <v>0</v>
      </c>
      <c r="U339" s="96">
        <v>0</v>
      </c>
      <c r="V339" s="96">
        <v>0</v>
      </c>
      <c r="W339" s="96">
        <v>0</v>
      </c>
      <c r="X339" s="104">
        <v>0</v>
      </c>
      <c r="Y339" s="96"/>
      <c r="Z339" s="43"/>
      <c r="AA339" s="96"/>
      <c r="AB339" s="96"/>
      <c r="AC339" s="96"/>
      <c r="AD339" s="97"/>
      <c r="AE339" s="97"/>
      <c r="AF339" s="97"/>
      <c r="AG339" s="98"/>
    </row>
    <row r="340" spans="1:33" ht="24" customHeight="1" x14ac:dyDescent="0.2">
      <c r="A340" s="94"/>
      <c r="B340" s="87"/>
      <c r="C340" s="139">
        <v>11</v>
      </c>
      <c r="D340" s="52" t="s">
        <v>345</v>
      </c>
      <c r="E340" s="76">
        <v>0</v>
      </c>
      <c r="F340" s="76">
        <v>0</v>
      </c>
      <c r="G340" s="76">
        <v>0</v>
      </c>
      <c r="H340" s="76">
        <v>0</v>
      </c>
      <c r="I340" s="76">
        <v>0</v>
      </c>
      <c r="J340" s="76">
        <v>0</v>
      </c>
      <c r="K340" s="76">
        <v>0</v>
      </c>
      <c r="L340" s="76">
        <v>0</v>
      </c>
      <c r="M340" s="76">
        <v>0</v>
      </c>
      <c r="N340" s="76">
        <v>0</v>
      </c>
      <c r="O340" s="76">
        <v>0</v>
      </c>
      <c r="P340" s="76">
        <v>0</v>
      </c>
      <c r="Q340" s="84">
        <v>0</v>
      </c>
      <c r="R340" s="96">
        <v>0</v>
      </c>
      <c r="S340" s="96">
        <v>0</v>
      </c>
      <c r="T340" s="96">
        <v>0</v>
      </c>
      <c r="U340" s="96">
        <v>0</v>
      </c>
      <c r="V340" s="96">
        <v>0</v>
      </c>
      <c r="W340" s="96">
        <v>0</v>
      </c>
      <c r="X340" s="104">
        <v>0</v>
      </c>
      <c r="Y340" s="96"/>
      <c r="Z340" s="43"/>
      <c r="AA340" s="96"/>
      <c r="AB340" s="96"/>
      <c r="AC340" s="96"/>
      <c r="AD340" s="97"/>
      <c r="AE340" s="97"/>
      <c r="AF340" s="97"/>
      <c r="AG340" s="98"/>
    </row>
    <row r="341" spans="1:33" ht="24" customHeight="1" x14ac:dyDescent="0.2">
      <c r="A341" s="94"/>
      <c r="B341" s="87"/>
      <c r="C341" s="139">
        <v>80</v>
      </c>
      <c r="D341" s="52" t="s">
        <v>377</v>
      </c>
      <c r="E341" s="76">
        <v>20891.75</v>
      </c>
      <c r="F341" s="76">
        <v>8136.35</v>
      </c>
      <c r="G341" s="76">
        <v>6593.67</v>
      </c>
      <c r="H341" s="76">
        <v>524.71</v>
      </c>
      <c r="I341" s="76">
        <v>0</v>
      </c>
      <c r="J341" s="76">
        <v>0</v>
      </c>
      <c r="K341" s="76">
        <v>0</v>
      </c>
      <c r="L341" s="76">
        <v>0</v>
      </c>
      <c r="M341" s="76">
        <v>0</v>
      </c>
      <c r="N341" s="76">
        <v>0</v>
      </c>
      <c r="O341" s="76">
        <v>0</v>
      </c>
      <c r="P341" s="76">
        <v>0</v>
      </c>
      <c r="Q341" s="84">
        <v>36146.479999999996</v>
      </c>
      <c r="R341" s="96">
        <v>29028.1</v>
      </c>
      <c r="S341" s="96">
        <v>7118.38</v>
      </c>
      <c r="T341" s="96">
        <v>0</v>
      </c>
      <c r="U341" s="96">
        <v>0</v>
      </c>
      <c r="V341" s="96">
        <v>0</v>
      </c>
      <c r="W341" s="96">
        <v>0</v>
      </c>
      <c r="X341" s="104">
        <v>36146.479999999996</v>
      </c>
      <c r="Y341" s="96"/>
      <c r="Z341" s="43"/>
      <c r="AA341" s="96"/>
      <c r="AB341" s="96"/>
      <c r="AC341" s="96"/>
      <c r="AD341" s="97"/>
      <c r="AE341" s="97"/>
      <c r="AF341" s="97"/>
      <c r="AG341" s="98"/>
    </row>
    <row r="342" spans="1:33" ht="24" customHeight="1" x14ac:dyDescent="0.2">
      <c r="A342" s="94"/>
      <c r="B342" s="87"/>
      <c r="C342" s="139">
        <v>91</v>
      </c>
      <c r="D342" s="52" t="s">
        <v>378</v>
      </c>
      <c r="E342" s="76">
        <v>1862.03</v>
      </c>
      <c r="F342" s="76">
        <v>3679.84</v>
      </c>
      <c r="G342" s="76">
        <v>872.12</v>
      </c>
      <c r="H342" s="76">
        <v>1392.76</v>
      </c>
      <c r="I342" s="76">
        <v>983.84</v>
      </c>
      <c r="J342" s="76">
        <v>1333.88</v>
      </c>
      <c r="K342" s="76">
        <v>1468.72</v>
      </c>
      <c r="L342" s="76">
        <v>1786.08</v>
      </c>
      <c r="M342" s="76">
        <v>2147.75</v>
      </c>
      <c r="N342" s="76">
        <v>3478.69</v>
      </c>
      <c r="O342" s="76">
        <v>2526.54</v>
      </c>
      <c r="P342" s="76">
        <v>1330.96</v>
      </c>
      <c r="Q342" s="84">
        <v>22863.21</v>
      </c>
      <c r="R342" s="96">
        <v>5541.87</v>
      </c>
      <c r="S342" s="96">
        <v>2264.88</v>
      </c>
      <c r="T342" s="96">
        <v>2317.7200000000003</v>
      </c>
      <c r="U342" s="96">
        <v>3254.8</v>
      </c>
      <c r="V342" s="96">
        <v>5626.4400000000005</v>
      </c>
      <c r="W342" s="96">
        <v>3857.5</v>
      </c>
      <c r="X342" s="104">
        <v>22863.21</v>
      </c>
      <c r="Y342" s="96"/>
      <c r="Z342" s="43"/>
      <c r="AA342" s="96"/>
      <c r="AB342" s="96"/>
      <c r="AC342" s="96"/>
      <c r="AD342" s="97"/>
      <c r="AE342" s="97"/>
      <c r="AF342" s="97"/>
      <c r="AG342" s="98"/>
    </row>
    <row r="343" spans="1:33" ht="24" customHeight="1" x14ac:dyDescent="0.2">
      <c r="A343" s="94"/>
      <c r="B343" s="87"/>
      <c r="C343" s="139">
        <v>142</v>
      </c>
      <c r="D343" s="52" t="s">
        <v>385</v>
      </c>
      <c r="E343" s="76">
        <v>0</v>
      </c>
      <c r="F343" s="76">
        <v>0</v>
      </c>
      <c r="G343" s="76">
        <v>0</v>
      </c>
      <c r="H343" s="76">
        <v>0</v>
      </c>
      <c r="I343" s="76">
        <v>0</v>
      </c>
      <c r="J343" s="76">
        <v>0</v>
      </c>
      <c r="K343" s="76">
        <v>0</v>
      </c>
      <c r="L343" s="76">
        <v>0</v>
      </c>
      <c r="M343" s="76">
        <v>0</v>
      </c>
      <c r="N343" s="76">
        <v>0</v>
      </c>
      <c r="O343" s="76">
        <v>0</v>
      </c>
      <c r="P343" s="76">
        <v>0</v>
      </c>
      <c r="Q343" s="84">
        <v>0</v>
      </c>
      <c r="R343" s="96">
        <v>0</v>
      </c>
      <c r="S343" s="96">
        <v>0</v>
      </c>
      <c r="T343" s="96">
        <v>0</v>
      </c>
      <c r="U343" s="96">
        <v>0</v>
      </c>
      <c r="V343" s="96">
        <v>0</v>
      </c>
      <c r="W343" s="96">
        <v>0</v>
      </c>
      <c r="X343" s="104">
        <v>0</v>
      </c>
      <c r="Y343" s="96"/>
      <c r="Z343" s="43"/>
      <c r="AA343" s="96"/>
      <c r="AB343" s="96"/>
      <c r="AC343" s="96"/>
      <c r="AD343" s="97"/>
      <c r="AE343" s="97"/>
      <c r="AF343" s="97"/>
      <c r="AG343" s="98"/>
    </row>
    <row r="344" spans="1:33" ht="24" customHeight="1" x14ac:dyDescent="0.2">
      <c r="A344" s="94"/>
      <c r="B344" s="87"/>
      <c r="C344" s="139">
        <v>84</v>
      </c>
      <c r="D344" s="52" t="s">
        <v>386</v>
      </c>
      <c r="E344" s="76">
        <v>1786.76</v>
      </c>
      <c r="F344" s="76">
        <v>1330.55</v>
      </c>
      <c r="G344" s="76">
        <v>50495.54</v>
      </c>
      <c r="H344" s="76">
        <v>120274.55</v>
      </c>
      <c r="I344" s="76">
        <v>56531.06</v>
      </c>
      <c r="J344" s="76">
        <v>86433.2</v>
      </c>
      <c r="K344" s="76">
        <v>45263.86</v>
      </c>
      <c r="L344" s="76">
        <v>12563.75</v>
      </c>
      <c r="M344" s="76">
        <v>-633288.30999999994</v>
      </c>
      <c r="N344" s="76">
        <v>18442</v>
      </c>
      <c r="O344" s="76">
        <v>26753.18</v>
      </c>
      <c r="P344" s="76">
        <v>69381.42</v>
      </c>
      <c r="Q344" s="84">
        <v>-144032.44</v>
      </c>
      <c r="R344" s="96">
        <v>3117.31</v>
      </c>
      <c r="S344" s="96">
        <v>170770.09</v>
      </c>
      <c r="T344" s="96">
        <v>142964.26</v>
      </c>
      <c r="U344" s="96">
        <v>57827.61</v>
      </c>
      <c r="V344" s="96">
        <v>-614846.30999999994</v>
      </c>
      <c r="W344" s="96">
        <v>96134.6</v>
      </c>
      <c r="X344" s="104">
        <v>-144032.43999999992</v>
      </c>
      <c r="Y344" s="96"/>
      <c r="Z344" s="43"/>
      <c r="AA344" s="96"/>
      <c r="AB344" s="96"/>
      <c r="AC344" s="96"/>
      <c r="AD344" s="97"/>
      <c r="AE344" s="97"/>
      <c r="AF344" s="97"/>
      <c r="AG344" s="98"/>
    </row>
    <row r="345" spans="1:33" ht="24" customHeight="1" x14ac:dyDescent="0.2">
      <c r="A345" s="94"/>
      <c r="B345" s="87"/>
      <c r="C345" s="139">
        <v>23</v>
      </c>
      <c r="D345" s="52" t="s">
        <v>408</v>
      </c>
      <c r="E345" s="76">
        <v>0</v>
      </c>
      <c r="F345" s="76">
        <v>0</v>
      </c>
      <c r="G345" s="76">
        <v>219.05</v>
      </c>
      <c r="H345" s="76">
        <v>2944.34</v>
      </c>
      <c r="I345" s="76">
        <v>2583.6799999999998</v>
      </c>
      <c r="J345" s="76">
        <v>1613.59</v>
      </c>
      <c r="K345" s="76">
        <v>490.08</v>
      </c>
      <c r="L345" s="76">
        <v>5824.49</v>
      </c>
      <c r="M345" s="76">
        <v>816.36</v>
      </c>
      <c r="N345" s="76">
        <v>0</v>
      </c>
      <c r="O345" s="76">
        <v>0</v>
      </c>
      <c r="P345" s="76">
        <v>0</v>
      </c>
      <c r="Q345" s="84">
        <v>14491.59</v>
      </c>
      <c r="R345" s="96">
        <v>0</v>
      </c>
      <c r="S345" s="96">
        <v>3163.3900000000003</v>
      </c>
      <c r="T345" s="96">
        <v>4197.2699999999995</v>
      </c>
      <c r="U345" s="96">
        <v>6314.57</v>
      </c>
      <c r="V345" s="96">
        <v>816.36</v>
      </c>
      <c r="W345" s="96">
        <v>0</v>
      </c>
      <c r="X345" s="104">
        <v>14491.59</v>
      </c>
      <c r="Y345" s="96"/>
      <c r="Z345" s="43"/>
      <c r="AA345" s="96"/>
      <c r="AB345" s="96"/>
      <c r="AC345" s="96"/>
      <c r="AD345" s="97"/>
      <c r="AE345" s="97"/>
      <c r="AF345" s="97"/>
      <c r="AG345" s="98"/>
    </row>
    <row r="346" spans="1:33" ht="24" customHeight="1" x14ac:dyDescent="0.2">
      <c r="A346" s="94"/>
      <c r="B346" s="87"/>
      <c r="C346" s="139">
        <v>40</v>
      </c>
      <c r="D346" s="52" t="s">
        <v>409</v>
      </c>
      <c r="E346" s="76">
        <v>0</v>
      </c>
      <c r="F346" s="76">
        <v>0</v>
      </c>
      <c r="G346" s="76">
        <v>0</v>
      </c>
      <c r="H346" s="76">
        <v>0</v>
      </c>
      <c r="I346" s="76">
        <v>0</v>
      </c>
      <c r="J346" s="76">
        <v>0</v>
      </c>
      <c r="K346" s="76">
        <v>0</v>
      </c>
      <c r="L346" s="76">
        <v>0</v>
      </c>
      <c r="M346" s="76">
        <v>0</v>
      </c>
      <c r="N346" s="76">
        <v>0</v>
      </c>
      <c r="O346" s="76">
        <v>0</v>
      </c>
      <c r="P346" s="76">
        <v>0</v>
      </c>
      <c r="Q346" s="84">
        <v>0</v>
      </c>
      <c r="R346" s="96">
        <v>0</v>
      </c>
      <c r="S346" s="96">
        <v>0</v>
      </c>
      <c r="T346" s="96">
        <v>0</v>
      </c>
      <c r="U346" s="96">
        <v>0</v>
      </c>
      <c r="V346" s="96">
        <v>0</v>
      </c>
      <c r="W346" s="96">
        <v>0</v>
      </c>
      <c r="X346" s="104">
        <v>0</v>
      </c>
      <c r="Y346" s="96"/>
      <c r="Z346" s="43"/>
      <c r="AA346" s="96"/>
      <c r="AB346" s="96"/>
      <c r="AC346" s="96"/>
      <c r="AD346" s="97"/>
      <c r="AE346" s="97"/>
      <c r="AF346" s="97"/>
      <c r="AG346" s="98"/>
    </row>
    <row r="347" spans="1:33" ht="24" customHeight="1" x14ac:dyDescent="0.2">
      <c r="A347" s="94"/>
      <c r="B347" s="87"/>
      <c r="C347" s="139">
        <v>82</v>
      </c>
      <c r="D347" s="52" t="s">
        <v>426</v>
      </c>
      <c r="E347" s="76">
        <v>253.06000000000128</v>
      </c>
      <c r="F347" s="76">
        <v>242.73999999999796</v>
      </c>
      <c r="G347" s="76">
        <v>284.07000000000335</v>
      </c>
      <c r="H347" s="76">
        <v>1084.8400000000256</v>
      </c>
      <c r="I347" s="76">
        <v>4033.2600000000093</v>
      </c>
      <c r="J347" s="76">
        <v>3448.679999999993</v>
      </c>
      <c r="K347" s="76">
        <v>3328.8800000000047</v>
      </c>
      <c r="L347" s="76">
        <v>3687.7999999999902</v>
      </c>
      <c r="M347" s="76">
        <v>3405.8099999999977</v>
      </c>
      <c r="N347" s="76">
        <v>3971.359999999986</v>
      </c>
      <c r="O347" s="76">
        <v>3362.210000000021</v>
      </c>
      <c r="P347" s="76">
        <v>3677.6300000000047</v>
      </c>
      <c r="Q347" s="84">
        <v>30780.340000000033</v>
      </c>
      <c r="R347" s="96">
        <v>495.79999999999927</v>
      </c>
      <c r="S347" s="96">
        <v>1368.910000000029</v>
      </c>
      <c r="T347" s="96">
        <v>7481.9400000000023</v>
      </c>
      <c r="U347" s="96">
        <v>7016.6799999999948</v>
      </c>
      <c r="V347" s="96">
        <v>7377.1699999999837</v>
      </c>
      <c r="W347" s="96">
        <v>7039.8400000000256</v>
      </c>
      <c r="X347" s="104">
        <v>30780.340000000033</v>
      </c>
      <c r="Y347" s="96"/>
      <c r="Z347" s="43"/>
      <c r="AA347" s="96"/>
      <c r="AB347" s="96"/>
      <c r="AC347" s="96"/>
      <c r="AD347" s="97"/>
      <c r="AE347" s="97"/>
      <c r="AF347" s="97"/>
      <c r="AG347" s="98"/>
    </row>
    <row r="348" spans="1:33" ht="24" customHeight="1" x14ac:dyDescent="0.2">
      <c r="A348" s="94"/>
      <c r="B348" s="87"/>
      <c r="C348" s="139">
        <v>10</v>
      </c>
      <c r="D348" s="52" t="s">
        <v>434</v>
      </c>
      <c r="E348" s="76">
        <v>7649.08</v>
      </c>
      <c r="F348" s="76">
        <v>7186.76</v>
      </c>
      <c r="G348" s="76">
        <v>7947.7099999999991</v>
      </c>
      <c r="H348" s="76">
        <v>2603.3899999999994</v>
      </c>
      <c r="I348" s="76">
        <v>5906.5399999999991</v>
      </c>
      <c r="J348" s="76">
        <v>4530.08</v>
      </c>
      <c r="K348" s="76">
        <v>4663.32</v>
      </c>
      <c r="L348" s="76">
        <v>10556.44</v>
      </c>
      <c r="M348" s="76">
        <v>9742.09</v>
      </c>
      <c r="N348" s="76">
        <v>9728.59</v>
      </c>
      <c r="O348" s="76">
        <v>8779.73</v>
      </c>
      <c r="P348" s="76">
        <v>10204.74</v>
      </c>
      <c r="Q348" s="84">
        <v>89498.47</v>
      </c>
      <c r="R348" s="96">
        <v>14835.84</v>
      </c>
      <c r="S348" s="96">
        <v>10551.099999999999</v>
      </c>
      <c r="T348" s="96">
        <v>10436.619999999999</v>
      </c>
      <c r="U348" s="96">
        <v>15219.76</v>
      </c>
      <c r="V348" s="96">
        <v>19470.68</v>
      </c>
      <c r="W348" s="96">
        <v>18984.47</v>
      </c>
      <c r="X348" s="104">
        <v>89498.47</v>
      </c>
      <c r="Y348" s="96"/>
      <c r="Z348" s="43"/>
      <c r="AA348" s="96"/>
      <c r="AB348" s="96"/>
      <c r="AC348" s="96"/>
      <c r="AD348" s="97"/>
      <c r="AE348" s="97"/>
      <c r="AF348" s="97"/>
      <c r="AG348" s="98"/>
    </row>
    <row r="349" spans="1:33" ht="24" customHeight="1" x14ac:dyDescent="0.2">
      <c r="A349" s="94"/>
      <c r="B349" s="87"/>
      <c r="C349" s="139">
        <v>12</v>
      </c>
      <c r="D349" s="52" t="s">
        <v>435</v>
      </c>
      <c r="E349" s="76">
        <v>700.2</v>
      </c>
      <c r="F349" s="76">
        <v>1286.74</v>
      </c>
      <c r="G349" s="76">
        <v>1504.4</v>
      </c>
      <c r="H349" s="76">
        <v>1034.72</v>
      </c>
      <c r="I349" s="76">
        <v>0</v>
      </c>
      <c r="J349" s="76">
        <v>0</v>
      </c>
      <c r="K349" s="76">
        <v>0</v>
      </c>
      <c r="L349" s="76">
        <v>0</v>
      </c>
      <c r="M349" s="76">
        <v>0</v>
      </c>
      <c r="N349" s="76">
        <v>0</v>
      </c>
      <c r="O349" s="76">
        <v>0</v>
      </c>
      <c r="P349" s="76">
        <v>0</v>
      </c>
      <c r="Q349" s="84">
        <v>4526.0600000000004</v>
      </c>
      <c r="R349" s="96">
        <v>1986.94</v>
      </c>
      <c r="S349" s="96">
        <v>2539.12</v>
      </c>
      <c r="T349" s="96">
        <v>0</v>
      </c>
      <c r="U349" s="96">
        <v>0</v>
      </c>
      <c r="V349" s="96">
        <v>0</v>
      </c>
      <c r="W349" s="96">
        <v>0</v>
      </c>
      <c r="X349" s="104">
        <v>4526.0599999999995</v>
      </c>
      <c r="Y349" s="96"/>
      <c r="Z349" s="43"/>
      <c r="AA349" s="96"/>
      <c r="AB349" s="96"/>
      <c r="AC349" s="96"/>
      <c r="AD349" s="97"/>
      <c r="AE349" s="97"/>
      <c r="AF349" s="97"/>
      <c r="AG349" s="98"/>
    </row>
    <row r="350" spans="1:33" ht="24" customHeight="1" x14ac:dyDescent="0.2">
      <c r="A350" s="94"/>
      <c r="B350" s="87"/>
      <c r="C350" s="139">
        <v>14</v>
      </c>
      <c r="D350" s="52" t="s">
        <v>436</v>
      </c>
      <c r="E350" s="76">
        <v>0</v>
      </c>
      <c r="F350" s="76">
        <v>0</v>
      </c>
      <c r="G350" s="76">
        <v>0</v>
      </c>
      <c r="H350" s="76">
        <v>0</v>
      </c>
      <c r="I350" s="76">
        <v>0</v>
      </c>
      <c r="J350" s="76">
        <v>0</v>
      </c>
      <c r="K350" s="76">
        <v>0</v>
      </c>
      <c r="L350" s="76">
        <v>0</v>
      </c>
      <c r="M350" s="76">
        <v>0</v>
      </c>
      <c r="N350" s="76">
        <v>0</v>
      </c>
      <c r="O350" s="76">
        <v>0</v>
      </c>
      <c r="P350" s="76">
        <v>0</v>
      </c>
      <c r="Q350" s="84">
        <v>0</v>
      </c>
      <c r="R350" s="96">
        <v>0</v>
      </c>
      <c r="S350" s="96">
        <v>0</v>
      </c>
      <c r="T350" s="96">
        <v>0</v>
      </c>
      <c r="U350" s="96">
        <v>0</v>
      </c>
      <c r="V350" s="96">
        <v>0</v>
      </c>
      <c r="W350" s="96">
        <v>0</v>
      </c>
      <c r="X350" s="104">
        <v>0</v>
      </c>
      <c r="Y350" s="96"/>
      <c r="Z350" s="43"/>
      <c r="AA350" s="96"/>
      <c r="AB350" s="96"/>
      <c r="AC350" s="96"/>
      <c r="AD350" s="97"/>
      <c r="AE350" s="97"/>
      <c r="AF350" s="97"/>
      <c r="AG350" s="98"/>
    </row>
    <row r="351" spans="1:33" ht="24" customHeight="1" x14ac:dyDescent="0.2">
      <c r="A351" s="94"/>
      <c r="B351" s="87"/>
      <c r="C351" s="139">
        <v>83</v>
      </c>
      <c r="D351" s="52" t="s">
        <v>439</v>
      </c>
      <c r="E351" s="76">
        <v>414.59000000000378</v>
      </c>
      <c r="F351" s="76">
        <v>397.65000000000146</v>
      </c>
      <c r="G351" s="76">
        <v>428.58999999999651</v>
      </c>
      <c r="H351" s="76">
        <v>370.61000000000058</v>
      </c>
      <c r="I351" s="76">
        <v>474.20000000000437</v>
      </c>
      <c r="J351" s="76">
        <v>430.0199999999968</v>
      </c>
      <c r="K351" s="76">
        <v>415.0199999999968</v>
      </c>
      <c r="L351" s="76">
        <v>459.72000000000116</v>
      </c>
      <c r="M351" s="76">
        <v>424.52000000000407</v>
      </c>
      <c r="N351" s="76">
        <v>406.20999999999913</v>
      </c>
      <c r="O351" s="76">
        <v>566.25</v>
      </c>
      <c r="P351" s="76">
        <v>457.80999999999767</v>
      </c>
      <c r="Q351" s="84">
        <v>5245.1900000000023</v>
      </c>
      <c r="R351" s="96">
        <v>812.24000000000524</v>
      </c>
      <c r="S351" s="96">
        <v>799.19999999999709</v>
      </c>
      <c r="T351" s="96">
        <v>904.22000000000116</v>
      </c>
      <c r="U351" s="96">
        <v>874.73999999999796</v>
      </c>
      <c r="V351" s="96">
        <v>830.7300000000032</v>
      </c>
      <c r="W351" s="96">
        <v>1024.0599999999977</v>
      </c>
      <c r="X351" s="104">
        <v>5245.1900000000023</v>
      </c>
      <c r="Y351" s="96"/>
      <c r="Z351" s="43"/>
      <c r="AA351" s="96"/>
      <c r="AB351" s="96"/>
      <c r="AC351" s="96"/>
      <c r="AD351" s="97"/>
      <c r="AE351" s="97"/>
      <c r="AF351" s="97"/>
      <c r="AG351" s="98"/>
    </row>
    <row r="352" spans="1:33" ht="24" customHeight="1" x14ac:dyDescent="0.2">
      <c r="A352" s="94"/>
      <c r="B352" s="87"/>
      <c r="C352" s="139">
        <v>9</v>
      </c>
      <c r="D352" s="52" t="s">
        <v>456</v>
      </c>
      <c r="E352" s="76">
        <v>0</v>
      </c>
      <c r="F352" s="76">
        <v>5812.68</v>
      </c>
      <c r="G352" s="76">
        <v>21793.65</v>
      </c>
      <c r="H352" s="76">
        <v>16468.11</v>
      </c>
      <c r="I352" s="76">
        <v>17476.61</v>
      </c>
      <c r="J352" s="76">
        <v>19360.95</v>
      </c>
      <c r="K352" s="76">
        <v>17024.62</v>
      </c>
      <c r="L352" s="76">
        <v>23595.96</v>
      </c>
      <c r="M352" s="76">
        <v>18873.97</v>
      </c>
      <c r="N352" s="76">
        <v>18061.580000000002</v>
      </c>
      <c r="O352" s="76">
        <v>18050.189999999999</v>
      </c>
      <c r="P352" s="76">
        <v>19743.439999999999</v>
      </c>
      <c r="Q352" s="84">
        <v>196261.76000000001</v>
      </c>
      <c r="R352" s="96">
        <v>5812.68</v>
      </c>
      <c r="S352" s="96">
        <v>38261.760000000002</v>
      </c>
      <c r="T352" s="96">
        <v>36837.56</v>
      </c>
      <c r="U352" s="96">
        <v>40620.58</v>
      </c>
      <c r="V352" s="96">
        <v>36935.550000000003</v>
      </c>
      <c r="W352" s="96">
        <v>37793.629999999997</v>
      </c>
      <c r="X352" s="104">
        <v>196261.76000000001</v>
      </c>
      <c r="Y352" s="96"/>
      <c r="Z352" s="43"/>
      <c r="AA352" s="96"/>
      <c r="AB352" s="96"/>
      <c r="AC352" s="96"/>
      <c r="AD352" s="97"/>
      <c r="AE352" s="97"/>
      <c r="AF352" s="97"/>
      <c r="AG352" s="98"/>
    </row>
    <row r="353" spans="1:36" ht="24" customHeight="1" x14ac:dyDescent="0.2">
      <c r="A353" s="94"/>
      <c r="B353" s="87"/>
      <c r="C353" s="139">
        <v>18</v>
      </c>
      <c r="D353" s="52" t="s">
        <v>467</v>
      </c>
      <c r="E353" s="76"/>
      <c r="F353" s="76"/>
      <c r="G353" s="76"/>
      <c r="H353" s="76"/>
      <c r="I353" s="76"/>
      <c r="J353" s="76"/>
      <c r="K353" s="76"/>
      <c r="L353" s="76"/>
      <c r="M353" s="76">
        <v>22.580000000000002</v>
      </c>
      <c r="N353" s="76">
        <v>12.32</v>
      </c>
      <c r="O353" s="76">
        <v>12.29</v>
      </c>
      <c r="P353" s="76">
        <v>13.47</v>
      </c>
      <c r="Q353" s="84">
        <v>60.660000000000004</v>
      </c>
      <c r="R353" s="96"/>
      <c r="S353" s="96"/>
      <c r="T353" s="96"/>
      <c r="U353" s="96"/>
      <c r="V353" s="96">
        <v>34.900000000000006</v>
      </c>
      <c r="W353" s="96">
        <v>25.759999999999998</v>
      </c>
      <c r="X353" s="104">
        <v>60.660000000000004</v>
      </c>
      <c r="Y353" s="96"/>
      <c r="Z353" s="43"/>
      <c r="AA353" s="96"/>
      <c r="AB353" s="96"/>
      <c r="AC353" s="96"/>
      <c r="AD353" s="97"/>
      <c r="AE353" s="97"/>
      <c r="AF353" s="97"/>
      <c r="AG353" s="98"/>
    </row>
    <row r="354" spans="1:36" ht="24" customHeight="1" x14ac:dyDescent="0.2">
      <c r="A354" s="94"/>
      <c r="B354" s="87"/>
      <c r="C354" s="87"/>
      <c r="D354" s="52"/>
      <c r="E354" s="84"/>
      <c r="F354" s="84"/>
      <c r="G354" s="76">
        <v>0</v>
      </c>
      <c r="H354" s="76">
        <v>0</v>
      </c>
      <c r="I354" s="76">
        <v>0</v>
      </c>
      <c r="J354" s="76">
        <v>0</v>
      </c>
      <c r="K354" s="76">
        <v>0</v>
      </c>
      <c r="L354" s="76">
        <v>0</v>
      </c>
      <c r="M354" s="76"/>
      <c r="N354" s="76"/>
      <c r="O354" s="76">
        <v>0</v>
      </c>
      <c r="P354" s="76">
        <v>0</v>
      </c>
      <c r="Q354" s="84"/>
      <c r="R354" s="96"/>
      <c r="S354" s="96"/>
      <c r="T354" s="96"/>
      <c r="U354" s="96"/>
      <c r="V354" s="96"/>
      <c r="W354" s="96"/>
      <c r="X354" s="104"/>
      <c r="Y354" s="96"/>
      <c r="Z354" s="106"/>
      <c r="AA354" s="96"/>
      <c r="AB354" s="96"/>
      <c r="AC354" s="96"/>
      <c r="AD354" s="97"/>
      <c r="AE354" s="97"/>
      <c r="AF354" s="97"/>
      <c r="AG354" s="98"/>
    </row>
    <row r="355" spans="1:36" ht="9.75" customHeight="1" thickBot="1" x14ac:dyDescent="0.25">
      <c r="A355" s="101"/>
      <c r="B355" s="102"/>
      <c r="C355" s="102"/>
      <c r="D355" s="2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30"/>
      <c r="P355" s="29"/>
      <c r="Q355" s="29"/>
      <c r="R355" s="29"/>
      <c r="S355" s="31"/>
      <c r="T355" s="31"/>
      <c r="U355" s="31"/>
      <c r="V355" s="31"/>
      <c r="W355" s="29"/>
      <c r="X355" s="32"/>
      <c r="Y355" s="29"/>
      <c r="Z355" s="28"/>
      <c r="AA355" s="29"/>
      <c r="AB355" s="31"/>
      <c r="AC355" s="31"/>
      <c r="AD355" s="31"/>
      <c r="AE355" s="31"/>
      <c r="AF355" s="31"/>
      <c r="AG355" s="33"/>
    </row>
    <row r="356" spans="1:36" ht="48" customHeight="1" thickBot="1" x14ac:dyDescent="0.25">
      <c r="A356" s="15"/>
      <c r="B356" s="15"/>
      <c r="C356" s="15"/>
      <c r="D356" s="107" t="s">
        <v>33</v>
      </c>
      <c r="E356" s="16">
        <v>3167019.25</v>
      </c>
      <c r="F356" s="16">
        <v>30314803.780000005</v>
      </c>
      <c r="G356" s="16">
        <v>29158027.892999999</v>
      </c>
      <c r="H356" s="16">
        <v>42747844.899999999</v>
      </c>
      <c r="I356" s="16">
        <v>7869841.3899999997</v>
      </c>
      <c r="J356" s="16">
        <v>25702520.420000002</v>
      </c>
      <c r="K356" s="16">
        <v>12632777.089999996</v>
      </c>
      <c r="L356" s="16">
        <v>8254851</v>
      </c>
      <c r="M356" s="16">
        <v>42032198.700000003</v>
      </c>
      <c r="N356" s="16">
        <v>35187585.390000001</v>
      </c>
      <c r="O356" s="16">
        <v>42201316.82</v>
      </c>
      <c r="P356" s="16">
        <v>36608758.68</v>
      </c>
      <c r="Q356" s="16">
        <v>315877545.31299996</v>
      </c>
      <c r="R356" s="16">
        <v>33481823.030000001</v>
      </c>
      <c r="S356" s="16">
        <v>71905872.792999998</v>
      </c>
      <c r="T356" s="16">
        <v>33572361.809999995</v>
      </c>
      <c r="U356" s="16">
        <v>20887628.089999996</v>
      </c>
      <c r="V356" s="16">
        <v>77219784.090000004</v>
      </c>
      <c r="W356" s="16">
        <v>78810075.5</v>
      </c>
      <c r="X356" s="108">
        <v>315877545.31300002</v>
      </c>
      <c r="Y356" s="16"/>
      <c r="Z356" s="109" t="s">
        <v>34</v>
      </c>
      <c r="AA356" s="144">
        <v>33266584.029999997</v>
      </c>
      <c r="AB356" s="144">
        <v>40422312.430000007</v>
      </c>
      <c r="AC356" s="144">
        <v>39953803.090000004</v>
      </c>
      <c r="AD356" s="145">
        <v>53950342.25</v>
      </c>
      <c r="AE356" s="145">
        <v>61958547.609999999</v>
      </c>
      <c r="AF356" s="145">
        <v>93487133.030000001</v>
      </c>
      <c r="AG356" s="146">
        <v>289692862.59000003</v>
      </c>
    </row>
    <row r="357" spans="1:36" ht="9.75" customHeight="1" thickBot="1" x14ac:dyDescent="0.25">
      <c r="A357" s="94"/>
      <c r="B357" s="94"/>
      <c r="C357" s="94"/>
      <c r="D357" s="2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30"/>
      <c r="P357" s="29"/>
      <c r="Q357" s="29"/>
      <c r="R357" s="29"/>
      <c r="S357" s="31"/>
      <c r="T357" s="31"/>
      <c r="U357" s="31"/>
      <c r="V357" s="31"/>
      <c r="W357" s="29"/>
      <c r="X357" s="32"/>
      <c r="Y357" s="29"/>
      <c r="Z357" s="28"/>
      <c r="AA357" s="29"/>
      <c r="AB357" s="31"/>
      <c r="AC357" s="31"/>
      <c r="AD357" s="31"/>
      <c r="AE357" s="31"/>
      <c r="AF357" s="31"/>
      <c r="AG357" s="33"/>
    </row>
    <row r="358" spans="1:36" ht="47.25" customHeight="1" thickBot="1" x14ac:dyDescent="0.25">
      <c r="A358" s="40"/>
      <c r="B358" s="40"/>
      <c r="C358" s="40"/>
      <c r="D358" s="107" t="s">
        <v>453</v>
      </c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1"/>
      <c r="Q358" s="211">
        <v>-55043144.219999999</v>
      </c>
      <c r="R358" s="111"/>
      <c r="S358" s="111"/>
      <c r="T358" s="111"/>
      <c r="U358" s="111"/>
      <c r="V358" s="111"/>
      <c r="W358" s="111"/>
      <c r="X358" s="108">
        <v>-55043144.219999999</v>
      </c>
      <c r="Y358" s="110"/>
      <c r="Z358" s="109" t="s">
        <v>35</v>
      </c>
      <c r="AA358" s="112"/>
      <c r="AB358" s="112"/>
      <c r="AC358" s="112"/>
      <c r="AD358" s="112"/>
      <c r="AE358" s="112"/>
      <c r="AF358" s="112"/>
      <c r="AG358" s="295">
        <v>-28858461.497000009</v>
      </c>
    </row>
    <row r="359" spans="1:36" ht="9.75" customHeight="1" thickBot="1" x14ac:dyDescent="0.25">
      <c r="A359" s="101"/>
      <c r="B359" s="102"/>
      <c r="C359" s="102"/>
      <c r="D359" s="2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30"/>
      <c r="P359" s="29"/>
      <c r="Q359" s="29"/>
      <c r="R359" s="29"/>
      <c r="S359" s="31"/>
      <c r="T359" s="31"/>
      <c r="U359" s="31"/>
      <c r="V359" s="31"/>
      <c r="W359" s="29"/>
      <c r="X359" s="32"/>
      <c r="Y359" s="29"/>
      <c r="Z359" s="28"/>
      <c r="AA359" s="29"/>
      <c r="AB359" s="31"/>
      <c r="AC359" s="31"/>
      <c r="AD359" s="31"/>
      <c r="AE359" s="31"/>
      <c r="AF359" s="113"/>
      <c r="AG359" s="33"/>
    </row>
    <row r="360" spans="1:36" ht="48" customHeight="1" thickBot="1" x14ac:dyDescent="0.25">
      <c r="A360" s="15"/>
      <c r="B360" s="15"/>
      <c r="C360" s="15"/>
      <c r="D360" s="107" t="s">
        <v>5</v>
      </c>
      <c r="E360" s="16">
        <v>3167019.25</v>
      </c>
      <c r="F360" s="16">
        <v>30314803.780000005</v>
      </c>
      <c r="G360" s="16">
        <v>29158027.892999999</v>
      </c>
      <c r="H360" s="16">
        <v>42747844.899999999</v>
      </c>
      <c r="I360" s="16">
        <v>7869841.3899999997</v>
      </c>
      <c r="J360" s="16">
        <v>25702520.420000002</v>
      </c>
      <c r="K360" s="16">
        <v>12632777.089999996</v>
      </c>
      <c r="L360" s="16">
        <v>8254851</v>
      </c>
      <c r="M360" s="16">
        <v>42032198.700000003</v>
      </c>
      <c r="N360" s="16">
        <v>35187585.390000001</v>
      </c>
      <c r="O360" s="16">
        <v>42201316.82</v>
      </c>
      <c r="P360" s="16">
        <v>36608758.68</v>
      </c>
      <c r="Q360" s="16">
        <v>260834401.09299996</v>
      </c>
      <c r="R360" s="16">
        <v>33481823.030000001</v>
      </c>
      <c r="S360" s="16">
        <v>71905872.792999998</v>
      </c>
      <c r="T360" s="16">
        <v>33572361.809999995</v>
      </c>
      <c r="U360" s="16">
        <v>20887628.089999996</v>
      </c>
      <c r="V360" s="16">
        <v>77219784.090000004</v>
      </c>
      <c r="W360" s="16">
        <v>78810075.5</v>
      </c>
      <c r="X360" s="108">
        <v>260834401.09300002</v>
      </c>
      <c r="Y360" s="16"/>
      <c r="Z360" s="109" t="s">
        <v>36</v>
      </c>
      <c r="AA360" s="144">
        <v>33266584.029999997</v>
      </c>
      <c r="AB360" s="144">
        <v>40422312.430000007</v>
      </c>
      <c r="AC360" s="144">
        <v>39953803.090000004</v>
      </c>
      <c r="AD360" s="144">
        <v>53950342.25</v>
      </c>
      <c r="AE360" s="145">
        <v>61958547.609999999</v>
      </c>
      <c r="AF360" s="145">
        <v>93487133.030000001</v>
      </c>
      <c r="AG360" s="146">
        <v>260834401.09300002</v>
      </c>
    </row>
    <row r="361" spans="1:36" ht="30" customHeight="1" x14ac:dyDescent="0.2">
      <c r="A361" s="15"/>
      <c r="B361" s="15"/>
      <c r="C361" s="15"/>
      <c r="D361" s="114"/>
      <c r="E361" s="330"/>
      <c r="F361" s="330"/>
      <c r="G361" s="330"/>
      <c r="H361" s="330"/>
      <c r="I361" s="330"/>
      <c r="J361" s="330"/>
      <c r="K361" s="330"/>
      <c r="L361" s="330"/>
      <c r="M361" s="115"/>
      <c r="N361" s="115"/>
      <c r="O361" s="116"/>
      <c r="P361" s="115"/>
      <c r="Q361" s="116"/>
      <c r="R361" s="115"/>
      <c r="S361" s="115"/>
      <c r="T361" s="115"/>
      <c r="U361" s="115"/>
      <c r="V361" s="115"/>
      <c r="W361" s="115"/>
      <c r="X361" s="117"/>
      <c r="Y361" s="115"/>
      <c r="Z361" s="118"/>
      <c r="AA361" s="115"/>
      <c r="AB361" s="115"/>
      <c r="AC361" s="115"/>
      <c r="AD361" s="115"/>
      <c r="AE361" s="115"/>
      <c r="AF361" s="117"/>
      <c r="AG361" s="116"/>
    </row>
    <row r="362" spans="1:36" ht="18.75" customHeight="1" x14ac:dyDescent="0.2">
      <c r="A362" s="15"/>
      <c r="B362" s="15"/>
      <c r="C362" s="15"/>
      <c r="D362" s="119"/>
      <c r="E362" s="120"/>
      <c r="F362" s="120"/>
      <c r="G362" s="121"/>
      <c r="H362" s="120"/>
      <c r="I362" s="120"/>
      <c r="J362" s="120"/>
      <c r="K362" s="122"/>
      <c r="L362" s="122">
        <v>12133355.51</v>
      </c>
      <c r="M362" s="116"/>
      <c r="N362" s="116"/>
      <c r="O362" s="116"/>
      <c r="P362" s="122"/>
      <c r="Q362" s="123"/>
      <c r="R362" s="122"/>
      <c r="S362" s="116"/>
      <c r="T362" s="116"/>
      <c r="U362" s="116"/>
      <c r="V362" s="116"/>
      <c r="W362" s="116"/>
      <c r="X362" s="116"/>
      <c r="Y362" s="116"/>
      <c r="Z362" s="116"/>
      <c r="AA362" s="122">
        <v>23536536.019999996</v>
      </c>
      <c r="AB362" s="122">
        <v>19542978.310000006</v>
      </c>
      <c r="AC362" s="122">
        <v>26261256.290000003</v>
      </c>
      <c r="AD362" s="122"/>
      <c r="AE362" s="116"/>
      <c r="AF362" s="122"/>
      <c r="AG362" s="123"/>
    </row>
    <row r="363" spans="1:36" ht="30" customHeight="1" x14ac:dyDescent="0.2">
      <c r="A363" s="15"/>
      <c r="B363" s="15"/>
      <c r="C363" s="15"/>
      <c r="D363" s="124"/>
      <c r="E363" s="125"/>
      <c r="F363" s="125"/>
      <c r="G363" s="124"/>
      <c r="H363" s="125"/>
      <c r="I363" s="125"/>
      <c r="J363" s="125"/>
      <c r="K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22"/>
      <c r="AB363" s="122"/>
      <c r="AC363" s="122"/>
      <c r="AD363" s="122"/>
      <c r="AE363" s="123"/>
      <c r="AF363" s="122"/>
      <c r="AG363" s="126"/>
    </row>
    <row r="364" spans="1:36" ht="16.5" customHeight="1" x14ac:dyDescent="0.2">
      <c r="A364" s="15"/>
      <c r="B364" s="15"/>
      <c r="C364" s="15"/>
      <c r="D364" s="124"/>
      <c r="E364" s="125"/>
      <c r="F364" s="125"/>
      <c r="G364" s="124"/>
      <c r="H364" s="125"/>
      <c r="I364" s="125"/>
      <c r="J364" s="125"/>
      <c r="K364" s="122"/>
      <c r="L364" s="127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  <c r="AB364" s="116"/>
      <c r="AC364" s="116"/>
      <c r="AD364" s="116"/>
      <c r="AE364" s="116"/>
      <c r="AF364" s="116"/>
      <c r="AG364" s="116"/>
    </row>
    <row r="365" spans="1:36" ht="36" customHeight="1" x14ac:dyDescent="0.2">
      <c r="A365" s="15"/>
      <c r="B365" s="15"/>
      <c r="C365" s="15"/>
      <c r="D365" s="128"/>
      <c r="E365" s="332" t="s">
        <v>198</v>
      </c>
      <c r="F365" s="332"/>
      <c r="G365" s="336"/>
      <c r="H365" s="336"/>
      <c r="I365" s="129"/>
      <c r="J365" s="129"/>
      <c r="K365" s="127"/>
      <c r="L365" s="127">
        <v>8254851</v>
      </c>
      <c r="O365" s="332" t="s">
        <v>459</v>
      </c>
      <c r="P365" s="332"/>
      <c r="Q365" s="332"/>
      <c r="R365" s="332"/>
      <c r="S365" s="332"/>
      <c r="T365" s="332"/>
      <c r="W365" s="332" t="s">
        <v>198</v>
      </c>
      <c r="X365" s="332"/>
      <c r="Y365" s="332"/>
      <c r="Z365" s="332" t="s">
        <v>459</v>
      </c>
      <c r="AA365" s="332"/>
      <c r="AB365" s="332"/>
      <c r="AC365" s="332"/>
      <c r="AD365" s="332"/>
      <c r="AE365" s="332"/>
      <c r="AF365" s="332"/>
      <c r="AG365" s="332"/>
      <c r="AJ365" s="201"/>
    </row>
    <row r="366" spans="1:36" ht="22.5" customHeight="1" x14ac:dyDescent="0.2">
      <c r="A366" s="15"/>
      <c r="B366" s="15"/>
      <c r="C366" s="15"/>
      <c r="D366" s="130"/>
      <c r="E366" s="333" t="s">
        <v>296</v>
      </c>
      <c r="F366" s="333"/>
      <c r="G366" s="335"/>
      <c r="H366" s="335"/>
      <c r="I366" s="131"/>
      <c r="J366" s="131"/>
      <c r="K366" s="132">
        <v>9720.2199999999993</v>
      </c>
      <c r="L366" s="132"/>
      <c r="M366" s="133"/>
      <c r="N366" s="133"/>
      <c r="O366" s="333" t="s">
        <v>460</v>
      </c>
      <c r="P366" s="333"/>
      <c r="Q366" s="333"/>
      <c r="R366" s="333"/>
      <c r="S366" s="333"/>
      <c r="T366" s="333"/>
      <c r="U366" s="133"/>
      <c r="V366" s="133"/>
      <c r="W366" s="333" t="s">
        <v>296</v>
      </c>
      <c r="X366" s="333"/>
      <c r="Y366" s="333"/>
      <c r="Z366" s="333" t="s">
        <v>460</v>
      </c>
      <c r="AA366" s="333"/>
      <c r="AB366" s="333"/>
      <c r="AC366" s="333"/>
      <c r="AD366" s="333"/>
      <c r="AE366" s="333"/>
      <c r="AF366" s="333"/>
      <c r="AG366" s="333"/>
    </row>
    <row r="367" spans="1:36" x14ac:dyDescent="0.2">
      <c r="E367" s="333"/>
      <c r="F367" s="333"/>
      <c r="W367" s="333"/>
      <c r="X367" s="333"/>
      <c r="Y367" s="333"/>
    </row>
    <row r="368" spans="1:36" ht="39.75" customHeight="1" x14ac:dyDescent="0.2">
      <c r="A368" s="135"/>
      <c r="B368" s="135"/>
      <c r="C368" s="135"/>
      <c r="D368" s="136"/>
      <c r="E368" s="214"/>
      <c r="F368" s="214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84"/>
      <c r="S368" s="84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</row>
    <row r="369" spans="1:38" ht="39.75" customHeight="1" x14ac:dyDescent="0.35">
      <c r="A369" s="135"/>
      <c r="B369" s="135"/>
      <c r="C369" s="135"/>
      <c r="D369" s="138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49"/>
      <c r="R369" s="201"/>
      <c r="S369" s="6"/>
      <c r="T369" s="6"/>
      <c r="U369" s="6"/>
      <c r="V369" s="6"/>
      <c r="W369" s="6"/>
      <c r="X369" s="6"/>
      <c r="Y369" s="6"/>
      <c r="Z369" s="84"/>
      <c r="AA369" s="84"/>
      <c r="AB369" s="84"/>
      <c r="AC369" s="84"/>
      <c r="AD369" s="84"/>
      <c r="AE369" s="84"/>
      <c r="AF369" s="84"/>
      <c r="AG369" s="84"/>
      <c r="AH369" s="84"/>
      <c r="AJ369" s="217"/>
    </row>
    <row r="370" spans="1:38" ht="39.75" hidden="1" customHeight="1" x14ac:dyDescent="0.2">
      <c r="A370" s="135"/>
      <c r="B370" s="135"/>
      <c r="C370" s="135"/>
      <c r="D370" s="138"/>
      <c r="E370" s="201"/>
      <c r="F370" s="201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49"/>
      <c r="R370" s="6"/>
      <c r="S370" s="6"/>
      <c r="T370" s="6"/>
      <c r="U370" s="6"/>
      <c r="V370" s="6"/>
      <c r="W370" s="6"/>
      <c r="X370" s="6"/>
      <c r="Y370" s="6"/>
      <c r="Z370" s="84"/>
      <c r="AA370" s="84"/>
      <c r="AB370" s="84"/>
      <c r="AC370" s="84"/>
      <c r="AD370" s="268" t="s">
        <v>411</v>
      </c>
      <c r="AE370" s="269">
        <v>260834401.09300002</v>
      </c>
      <c r="AF370" s="274" t="s">
        <v>410</v>
      </c>
      <c r="AG370" s="281">
        <v>43337341.532557897</v>
      </c>
      <c r="AH370" s="281">
        <v>39408552.062557898</v>
      </c>
      <c r="AI370" s="1"/>
      <c r="AJ370" s="210"/>
    </row>
    <row r="371" spans="1:38" ht="39.75" hidden="1" customHeight="1" x14ac:dyDescent="0.2">
      <c r="A371" s="135"/>
      <c r="B371" s="135"/>
      <c r="C371" s="135"/>
      <c r="D371" s="138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49"/>
      <c r="R371" s="6"/>
      <c r="S371" s="6"/>
      <c r="T371" s="6"/>
      <c r="U371" s="6"/>
      <c r="V371" s="6"/>
      <c r="W371" s="6"/>
      <c r="X371" s="6"/>
      <c r="Y371" s="6"/>
      <c r="Z371" s="84"/>
      <c r="AA371" s="84"/>
      <c r="AB371" s="84"/>
      <c r="AC371" s="84"/>
      <c r="AD371" s="270" t="s">
        <v>412</v>
      </c>
      <c r="AE371" s="271">
        <v>-289692862.59000003</v>
      </c>
      <c r="AF371" s="275" t="s">
        <v>413</v>
      </c>
      <c r="AG371" s="276">
        <v>33963204.130000003</v>
      </c>
      <c r="AH371" s="281">
        <v>39408552.062557898</v>
      </c>
      <c r="AI371" s="1"/>
    </row>
    <row r="372" spans="1:38" ht="39.75" hidden="1" customHeight="1" x14ac:dyDescent="0.2">
      <c r="A372" s="135"/>
      <c r="B372" s="135"/>
      <c r="C372" s="135"/>
      <c r="D372" s="138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49"/>
      <c r="R372" s="6"/>
      <c r="S372" s="6"/>
      <c r="T372" s="6"/>
      <c r="U372" s="6"/>
      <c r="V372" s="6"/>
      <c r="W372" s="6"/>
      <c r="X372" s="6"/>
      <c r="Y372" s="6"/>
      <c r="Z372" s="84"/>
      <c r="AA372" s="84"/>
      <c r="AB372" s="84"/>
      <c r="AC372" s="84"/>
      <c r="AD372" s="272" t="s">
        <v>415</v>
      </c>
      <c r="AE372" s="273">
        <v>-28858461.497000009</v>
      </c>
      <c r="AF372" s="277" t="s">
        <v>414</v>
      </c>
      <c r="AG372" s="278">
        <v>9374137.4025578946</v>
      </c>
      <c r="AI372" s="2"/>
      <c r="AJ372" s="201"/>
    </row>
    <row r="373" spans="1:38" ht="39.75" hidden="1" customHeight="1" x14ac:dyDescent="0.2">
      <c r="A373" s="135"/>
      <c r="B373" s="135"/>
      <c r="C373" s="135"/>
      <c r="D373" s="138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49"/>
      <c r="R373" s="6"/>
      <c r="S373" s="6"/>
      <c r="T373" s="6"/>
      <c r="U373" s="6"/>
      <c r="V373" s="6"/>
      <c r="W373" s="6"/>
      <c r="X373" s="6"/>
      <c r="Y373" s="6"/>
      <c r="Z373" s="84"/>
      <c r="AA373" s="84"/>
      <c r="AB373" s="84"/>
      <c r="AC373" s="84"/>
      <c r="AD373" s="84"/>
      <c r="AE373" s="49"/>
      <c r="AF373" s="84"/>
      <c r="AG373" s="218">
        <v>-38232598.899557903</v>
      </c>
      <c r="AH373" s="201"/>
      <c r="AI373" s="2"/>
      <c r="AJ373" s="201"/>
    </row>
    <row r="374" spans="1:38" ht="32.25" customHeight="1" x14ac:dyDescent="0.2"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AD374" s="84"/>
      <c r="AE374" s="49"/>
      <c r="AG374" s="203"/>
      <c r="AI374" s="2"/>
    </row>
    <row r="375" spans="1:38" ht="32.25" customHeight="1" x14ac:dyDescent="0.2"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AB375" s="203"/>
      <c r="AD375" s="84"/>
      <c r="AE375" s="84"/>
      <c r="AG375" s="203"/>
      <c r="AH375" s="203"/>
      <c r="AI375" s="2"/>
    </row>
    <row r="376" spans="1:38" ht="32.25" customHeight="1" x14ac:dyDescent="0.2"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AG376" s="255"/>
      <c r="AI376" s="2"/>
    </row>
    <row r="377" spans="1:38" ht="35.25" customHeight="1" x14ac:dyDescent="0.2"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AG377" s="2"/>
      <c r="AI377" s="331"/>
      <c r="AJ377" s="331"/>
      <c r="AK377" s="331"/>
      <c r="AL377" s="331"/>
    </row>
    <row r="378" spans="1:38" ht="18.75" customHeight="1" x14ac:dyDescent="0.3"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AH378" s="230"/>
      <c r="AI378" s="331"/>
      <c r="AJ378" s="331"/>
      <c r="AK378" s="331"/>
      <c r="AL378" s="331"/>
    </row>
    <row r="379" spans="1:38" ht="18.75" customHeight="1" x14ac:dyDescent="0.2"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AI379" s="331"/>
      <c r="AJ379" s="331"/>
      <c r="AK379" s="331"/>
      <c r="AL379" s="331"/>
    </row>
    <row r="380" spans="1:38" ht="39.75" customHeight="1" x14ac:dyDescent="0.2"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AI380" s="331"/>
      <c r="AJ380" s="331"/>
      <c r="AK380" s="331"/>
      <c r="AL380" s="331"/>
    </row>
    <row r="381" spans="1:38" x14ac:dyDescent="0.2"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38" x14ac:dyDescent="0.25"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AG382" s="228"/>
      <c r="AJ382" s="219"/>
    </row>
    <row r="383" spans="1:38" ht="42" customHeight="1" x14ac:dyDescent="0.2"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AB383" s="334"/>
      <c r="AC383" s="334"/>
      <c r="AD383" s="334"/>
      <c r="AE383" s="334"/>
      <c r="AH383" s="5"/>
      <c r="AI383" s="5"/>
      <c r="AJ383" s="220"/>
    </row>
    <row r="384" spans="1:38" x14ac:dyDescent="0.2"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AB384" s="229"/>
      <c r="AC384" s="229"/>
      <c r="AD384" s="229"/>
      <c r="AE384" s="229"/>
      <c r="AH384" s="5"/>
      <c r="AI384" s="5"/>
      <c r="AJ384" s="231"/>
      <c r="AK384" s="231"/>
      <c r="AL384" s="231"/>
    </row>
    <row r="385" spans="5:36" x14ac:dyDescent="0.2"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AB385" s="229"/>
      <c r="AC385" s="229"/>
      <c r="AD385" s="229"/>
      <c r="AE385" s="229"/>
      <c r="AH385" s="5"/>
      <c r="AI385" s="5"/>
      <c r="AJ385" s="260"/>
    </row>
    <row r="386" spans="5:36" x14ac:dyDescent="0.2"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AB386" s="229"/>
      <c r="AC386" s="229"/>
      <c r="AD386" s="229"/>
      <c r="AE386" s="229"/>
      <c r="AH386" s="5"/>
      <c r="AI386" s="5"/>
    </row>
    <row r="387" spans="5:36" x14ac:dyDescent="0.2"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AB387" s="229"/>
      <c r="AC387" s="229"/>
      <c r="AD387" s="229"/>
      <c r="AE387" s="229"/>
      <c r="AH387" s="5"/>
      <c r="AI387" s="5"/>
    </row>
    <row r="388" spans="5:36" x14ac:dyDescent="0.2"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AB388" s="279"/>
      <c r="AC388" s="279"/>
      <c r="AD388" s="279"/>
      <c r="AE388" s="279"/>
      <c r="AH388" s="5"/>
      <c r="AI388" s="5"/>
    </row>
    <row r="389" spans="5:36" x14ac:dyDescent="0.2"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AB389" s="280"/>
      <c r="AC389" s="280"/>
      <c r="AD389" s="280"/>
      <c r="AE389" s="280"/>
      <c r="AH389" s="5"/>
      <c r="AI389" s="5"/>
    </row>
    <row r="390" spans="5:36" x14ac:dyDescent="0.2"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AH390" s="5"/>
    </row>
    <row r="391" spans="5:36" x14ac:dyDescent="0.2"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AH391" s="5"/>
    </row>
    <row r="392" spans="5:36" x14ac:dyDescent="0.2"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AH392" s="5"/>
    </row>
    <row r="393" spans="5:36" ht="37.5" customHeight="1" x14ac:dyDescent="0.3"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AG393" s="257"/>
      <c r="AH393" s="256"/>
    </row>
    <row r="394" spans="5:36" x14ac:dyDescent="0.2"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AH394" s="201"/>
    </row>
    <row r="395" spans="5:36" x14ac:dyDescent="0.2"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5:36" x14ac:dyDescent="0.3"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AH396" s="257"/>
    </row>
    <row r="397" spans="5:36" x14ac:dyDescent="0.3">
      <c r="E397" s="8"/>
      <c r="G397" s="8"/>
      <c r="H397" s="8"/>
      <c r="I397" s="8"/>
      <c r="J397" s="8"/>
      <c r="K397" s="8"/>
      <c r="L397" s="8"/>
      <c r="M397" s="8"/>
      <c r="AH397" s="257"/>
    </row>
    <row r="398" spans="5:36" x14ac:dyDescent="0.2">
      <c r="E398" s="8"/>
      <c r="G398" s="8"/>
      <c r="H398" s="8"/>
      <c r="I398" s="8"/>
      <c r="J398" s="8"/>
      <c r="K398" s="8"/>
      <c r="L398" s="8"/>
      <c r="M398" s="8"/>
      <c r="AH398" s="201"/>
    </row>
    <row r="399" spans="5:36" x14ac:dyDescent="0.2">
      <c r="E399" s="8"/>
      <c r="G399" s="8"/>
      <c r="H399" s="8"/>
      <c r="I399" s="8"/>
      <c r="J399" s="8"/>
      <c r="K399" s="8"/>
      <c r="L399" s="8"/>
      <c r="M399" s="8"/>
    </row>
    <row r="400" spans="5:36" x14ac:dyDescent="0.2">
      <c r="E400" s="8"/>
      <c r="G400" s="8"/>
      <c r="H400" s="8"/>
      <c r="I400" s="8"/>
      <c r="J400" s="8"/>
      <c r="K400" s="8"/>
      <c r="L400" s="8"/>
      <c r="M400" s="8"/>
    </row>
    <row r="401" spans="5:13" x14ac:dyDescent="0.2">
      <c r="E401" s="8"/>
      <c r="G401" s="8"/>
      <c r="H401" s="8"/>
      <c r="I401" s="8"/>
      <c r="J401" s="8"/>
      <c r="K401" s="8"/>
      <c r="L401" s="8"/>
      <c r="M401" s="8"/>
    </row>
    <row r="402" spans="5:13" x14ac:dyDescent="0.2">
      <c r="E402" s="8"/>
      <c r="G402" s="8"/>
      <c r="H402" s="8"/>
      <c r="I402" s="8"/>
      <c r="J402" s="8"/>
      <c r="K402" s="8"/>
      <c r="L402" s="8"/>
      <c r="M402" s="8"/>
    </row>
    <row r="403" spans="5:13" x14ac:dyDescent="0.2">
      <c r="E403" s="8"/>
      <c r="G403" s="8"/>
      <c r="H403" s="8"/>
      <c r="I403" s="8"/>
      <c r="J403" s="8"/>
      <c r="K403" s="8"/>
      <c r="L403" s="8"/>
      <c r="M403" s="8"/>
    </row>
    <row r="404" spans="5:13" x14ac:dyDescent="0.2">
      <c r="E404" s="8"/>
      <c r="G404" s="8"/>
      <c r="H404" s="8"/>
      <c r="I404" s="8"/>
      <c r="J404" s="8"/>
      <c r="K404" s="8"/>
      <c r="L404" s="8"/>
      <c r="M404" s="8"/>
    </row>
    <row r="405" spans="5:13" x14ac:dyDescent="0.2">
      <c r="E405" s="8"/>
      <c r="G405" s="8"/>
      <c r="H405" s="8"/>
      <c r="I405" s="8"/>
      <c r="J405" s="8"/>
      <c r="K405" s="8"/>
      <c r="L405" s="8"/>
      <c r="M405" s="8"/>
    </row>
    <row r="406" spans="5:13" x14ac:dyDescent="0.2">
      <c r="E406" s="8"/>
      <c r="G406" s="8"/>
      <c r="H406" s="8"/>
      <c r="I406" s="8"/>
      <c r="J406" s="8"/>
      <c r="K406" s="8"/>
      <c r="L406" s="8"/>
      <c r="M406" s="8"/>
    </row>
    <row r="407" spans="5:13" x14ac:dyDescent="0.2">
      <c r="E407" s="8"/>
      <c r="G407" s="8"/>
      <c r="H407" s="8"/>
      <c r="I407" s="8"/>
      <c r="J407" s="8"/>
      <c r="K407" s="8"/>
      <c r="L407" s="8"/>
      <c r="M407" s="8"/>
    </row>
    <row r="408" spans="5:13" x14ac:dyDescent="0.2">
      <c r="E408" s="8"/>
      <c r="G408" s="8"/>
      <c r="H408" s="8"/>
      <c r="I408" s="8"/>
      <c r="J408" s="8"/>
      <c r="K408" s="8"/>
      <c r="L408" s="8"/>
      <c r="M408" s="8"/>
    </row>
    <row r="409" spans="5:13" x14ac:dyDescent="0.2">
      <c r="E409" s="8"/>
      <c r="G409" s="8"/>
      <c r="H409" s="8"/>
      <c r="I409" s="8"/>
      <c r="J409" s="8"/>
      <c r="K409" s="8"/>
      <c r="L409" s="8"/>
      <c r="M409" s="8"/>
    </row>
    <row r="410" spans="5:13" x14ac:dyDescent="0.2">
      <c r="E410" s="8"/>
      <c r="G410" s="8"/>
      <c r="H410" s="8"/>
      <c r="I410" s="8"/>
      <c r="J410" s="8"/>
      <c r="K410" s="8"/>
      <c r="L410" s="8"/>
      <c r="M410" s="8"/>
    </row>
    <row r="411" spans="5:13" x14ac:dyDescent="0.2">
      <c r="E411" s="8"/>
      <c r="G411" s="8"/>
      <c r="H411" s="8"/>
      <c r="I411" s="8"/>
      <c r="J411" s="8"/>
      <c r="K411" s="8"/>
      <c r="L411" s="8"/>
      <c r="M411" s="8"/>
    </row>
    <row r="412" spans="5:13" x14ac:dyDescent="0.2">
      <c r="E412" s="8"/>
      <c r="G412" s="8"/>
      <c r="H412" s="8"/>
      <c r="I412" s="8"/>
      <c r="J412" s="8"/>
      <c r="K412" s="8"/>
      <c r="L412" s="8"/>
      <c r="M412" s="8"/>
    </row>
    <row r="413" spans="5:13" x14ac:dyDescent="0.2">
      <c r="E413" s="8"/>
      <c r="G413" s="8"/>
      <c r="H413" s="8"/>
      <c r="I413" s="8"/>
      <c r="J413" s="8"/>
      <c r="K413" s="8"/>
      <c r="L413" s="8"/>
      <c r="M413" s="8"/>
    </row>
    <row r="414" spans="5:13" x14ac:dyDescent="0.2">
      <c r="E414" s="8"/>
      <c r="G414" s="8"/>
      <c r="H414" s="8"/>
      <c r="I414" s="8"/>
      <c r="J414" s="8"/>
      <c r="K414" s="8"/>
      <c r="L414" s="8"/>
      <c r="M414" s="8"/>
    </row>
    <row r="415" spans="5:13" x14ac:dyDescent="0.2">
      <c r="E415" s="8"/>
      <c r="G415" s="8"/>
      <c r="H415" s="8"/>
      <c r="I415" s="8"/>
      <c r="J415" s="8"/>
      <c r="K415" s="8"/>
      <c r="L415" s="8"/>
      <c r="M415" s="8"/>
    </row>
    <row r="416" spans="5:13" x14ac:dyDescent="0.2">
      <c r="E416" s="8"/>
      <c r="G416" s="8"/>
      <c r="H416" s="8"/>
      <c r="I416" s="8"/>
      <c r="J416" s="8"/>
      <c r="K416" s="8"/>
      <c r="L416" s="8"/>
      <c r="M416" s="8"/>
    </row>
    <row r="417" spans="5:13" x14ac:dyDescent="0.2">
      <c r="E417" s="8"/>
      <c r="G417" s="8"/>
      <c r="H417" s="8"/>
      <c r="I417" s="8"/>
      <c r="J417" s="8"/>
      <c r="K417" s="8"/>
      <c r="L417" s="8"/>
      <c r="M417" s="8"/>
    </row>
    <row r="418" spans="5:13" x14ac:dyDescent="0.2">
      <c r="E418" s="8"/>
      <c r="G418" s="8"/>
      <c r="H418" s="8"/>
      <c r="I418" s="8"/>
      <c r="J418" s="8"/>
      <c r="K418" s="8"/>
      <c r="L418" s="8"/>
      <c r="M418" s="8"/>
    </row>
    <row r="419" spans="5:13" x14ac:dyDescent="0.2">
      <c r="E419" s="8"/>
      <c r="G419" s="8"/>
      <c r="H419" s="8"/>
      <c r="I419" s="8"/>
      <c r="J419" s="8"/>
      <c r="K419" s="8"/>
      <c r="L419" s="8"/>
      <c r="M419" s="8"/>
    </row>
    <row r="420" spans="5:13" x14ac:dyDescent="0.2">
      <c r="E420" s="8"/>
      <c r="G420" s="8"/>
      <c r="H420" s="8"/>
      <c r="I420" s="8"/>
      <c r="J420" s="8"/>
      <c r="K420" s="8"/>
      <c r="L420" s="8"/>
      <c r="M420" s="8"/>
    </row>
    <row r="421" spans="5:13" x14ac:dyDescent="0.2">
      <c r="E421" s="8"/>
      <c r="G421" s="8"/>
      <c r="H421" s="8"/>
      <c r="I421" s="8"/>
      <c r="J421" s="8"/>
      <c r="K421" s="8"/>
      <c r="L421" s="8"/>
      <c r="M421" s="8"/>
    </row>
    <row r="422" spans="5:13" x14ac:dyDescent="0.2">
      <c r="E422" s="8"/>
      <c r="G422" s="8"/>
      <c r="H422" s="8"/>
      <c r="I422" s="8"/>
      <c r="J422" s="8"/>
      <c r="K422" s="8"/>
      <c r="L422" s="8"/>
      <c r="M422" s="8"/>
    </row>
    <row r="423" spans="5:13" x14ac:dyDescent="0.2">
      <c r="E423" s="8"/>
      <c r="G423" s="8"/>
      <c r="H423" s="8"/>
      <c r="I423" s="8"/>
      <c r="J423" s="8"/>
      <c r="K423" s="8"/>
      <c r="L423" s="8"/>
      <c r="M423" s="8"/>
    </row>
    <row r="424" spans="5:13" x14ac:dyDescent="0.2">
      <c r="E424" s="8"/>
      <c r="G424" s="8"/>
      <c r="H424" s="8"/>
      <c r="I424" s="8"/>
      <c r="J424" s="8"/>
      <c r="K424" s="8"/>
      <c r="L424" s="8"/>
      <c r="M424" s="8"/>
    </row>
    <row r="425" spans="5:13" x14ac:dyDescent="0.2">
      <c r="E425" s="8"/>
      <c r="G425" s="8"/>
      <c r="H425" s="8"/>
      <c r="I425" s="8"/>
      <c r="J425" s="8"/>
      <c r="K425" s="8"/>
      <c r="L425" s="8"/>
      <c r="M425" s="8"/>
    </row>
    <row r="426" spans="5:13" x14ac:dyDescent="0.2">
      <c r="E426" s="8"/>
      <c r="G426" s="8"/>
      <c r="H426" s="8"/>
      <c r="I426" s="8"/>
      <c r="J426" s="8"/>
      <c r="K426" s="8"/>
      <c r="L426" s="8"/>
      <c r="M426" s="8"/>
    </row>
    <row r="427" spans="5:13" x14ac:dyDescent="0.2">
      <c r="E427" s="8"/>
      <c r="G427" s="8"/>
      <c r="H427" s="8"/>
      <c r="I427" s="8"/>
      <c r="J427" s="8"/>
      <c r="K427" s="8"/>
      <c r="L427" s="8"/>
      <c r="M427" s="8"/>
    </row>
    <row r="428" spans="5:13" x14ac:dyDescent="0.2">
      <c r="E428" s="8"/>
      <c r="G428" s="8"/>
      <c r="H428" s="8"/>
      <c r="I428" s="8"/>
      <c r="J428" s="8"/>
      <c r="K428" s="8"/>
      <c r="L428" s="8"/>
      <c r="M428" s="8"/>
    </row>
    <row r="429" spans="5:13" x14ac:dyDescent="0.2">
      <c r="E429" s="8"/>
      <c r="G429" s="8"/>
      <c r="H429" s="8"/>
      <c r="I429" s="8"/>
      <c r="J429" s="8"/>
      <c r="K429" s="8"/>
      <c r="L429" s="8"/>
      <c r="M429" s="8"/>
    </row>
    <row r="430" spans="5:13" x14ac:dyDescent="0.2">
      <c r="E430" s="8"/>
      <c r="G430" s="8"/>
      <c r="H430" s="8"/>
      <c r="I430" s="8"/>
      <c r="J430" s="8"/>
      <c r="K430" s="8"/>
      <c r="L430" s="8"/>
      <c r="M430" s="8"/>
    </row>
    <row r="431" spans="5:13" x14ac:dyDescent="0.2">
      <c r="E431" s="8"/>
      <c r="G431" s="8"/>
      <c r="H431" s="8"/>
      <c r="I431" s="8"/>
      <c r="J431" s="8"/>
      <c r="K431" s="8"/>
      <c r="L431" s="8"/>
      <c r="M431" s="8"/>
    </row>
    <row r="432" spans="5:13" x14ac:dyDescent="0.2">
      <c r="E432" s="8"/>
      <c r="G432" s="8"/>
      <c r="H432" s="8"/>
      <c r="I432" s="8"/>
      <c r="J432" s="8"/>
      <c r="K432" s="8"/>
      <c r="L432" s="8"/>
      <c r="M432" s="8"/>
    </row>
    <row r="433" spans="5:13" x14ac:dyDescent="0.2">
      <c r="E433" s="8"/>
      <c r="G433" s="8"/>
      <c r="H433" s="8"/>
      <c r="I433" s="8"/>
      <c r="J433" s="8"/>
      <c r="K433" s="8"/>
      <c r="L433" s="8"/>
      <c r="M433" s="8"/>
    </row>
    <row r="434" spans="5:13" x14ac:dyDescent="0.2">
      <c r="E434" s="8"/>
      <c r="G434" s="8"/>
      <c r="H434" s="8"/>
      <c r="I434" s="8"/>
      <c r="J434" s="8"/>
      <c r="K434" s="8"/>
      <c r="L434" s="8"/>
      <c r="M434" s="8"/>
    </row>
    <row r="435" spans="5:13" x14ac:dyDescent="0.2">
      <c r="E435" s="8"/>
      <c r="G435" s="8"/>
      <c r="H435" s="8"/>
      <c r="I435" s="8"/>
      <c r="J435" s="8"/>
      <c r="K435" s="8"/>
      <c r="L435" s="8"/>
      <c r="M435" s="8"/>
    </row>
    <row r="436" spans="5:13" x14ac:dyDescent="0.2">
      <c r="E436" s="8"/>
      <c r="G436" s="8"/>
      <c r="H436" s="8"/>
      <c r="I436" s="8"/>
      <c r="J436" s="8"/>
      <c r="K436" s="8"/>
      <c r="L436" s="8"/>
      <c r="M436" s="8"/>
    </row>
    <row r="437" spans="5:13" x14ac:dyDescent="0.2">
      <c r="E437" s="8"/>
      <c r="G437" s="8"/>
      <c r="H437" s="8"/>
      <c r="I437" s="8"/>
      <c r="J437" s="8"/>
      <c r="K437" s="8"/>
      <c r="L437" s="8"/>
      <c r="M437" s="8"/>
    </row>
    <row r="438" spans="5:13" x14ac:dyDescent="0.2">
      <c r="E438" s="8"/>
      <c r="G438" s="8"/>
      <c r="H438" s="8"/>
      <c r="I438" s="8"/>
      <c r="J438" s="8"/>
      <c r="K438" s="8"/>
      <c r="L438" s="8"/>
      <c r="M438" s="8"/>
    </row>
    <row r="439" spans="5:13" x14ac:dyDescent="0.2">
      <c r="E439" s="8"/>
      <c r="G439" s="8"/>
      <c r="H439" s="8"/>
      <c r="I439" s="8"/>
      <c r="J439" s="8"/>
      <c r="K439" s="8"/>
      <c r="L439" s="8"/>
      <c r="M439" s="8"/>
    </row>
    <row r="440" spans="5:13" x14ac:dyDescent="0.2">
      <c r="E440" s="8"/>
      <c r="G440" s="8"/>
      <c r="H440" s="8"/>
      <c r="I440" s="8"/>
      <c r="J440" s="8"/>
      <c r="K440" s="8"/>
      <c r="L440" s="8"/>
      <c r="M440" s="8"/>
    </row>
    <row r="441" spans="5:13" x14ac:dyDescent="0.2">
      <c r="E441" s="8"/>
      <c r="G441" s="8"/>
      <c r="H441" s="8"/>
      <c r="I441" s="8"/>
      <c r="J441" s="8"/>
      <c r="K441" s="8"/>
      <c r="L441" s="8"/>
      <c r="M441" s="8"/>
    </row>
    <row r="442" spans="5:13" x14ac:dyDescent="0.2">
      <c r="E442" s="8"/>
      <c r="G442" s="8"/>
      <c r="H442" s="8"/>
      <c r="I442" s="8"/>
      <c r="J442" s="8"/>
      <c r="K442" s="8"/>
      <c r="L442" s="8"/>
      <c r="M442" s="8"/>
    </row>
    <row r="443" spans="5:13" x14ac:dyDescent="0.2">
      <c r="E443" s="8"/>
      <c r="G443" s="8"/>
      <c r="H443" s="8"/>
      <c r="I443" s="8"/>
      <c r="J443" s="8"/>
      <c r="K443" s="8"/>
      <c r="L443" s="8"/>
      <c r="M443" s="8"/>
    </row>
    <row r="444" spans="5:13" x14ac:dyDescent="0.2">
      <c r="E444" s="8"/>
      <c r="G444" s="8"/>
      <c r="H444" s="8"/>
      <c r="I444" s="8"/>
      <c r="J444" s="8"/>
      <c r="K444" s="8"/>
      <c r="L444" s="8"/>
      <c r="M444" s="8"/>
    </row>
    <row r="445" spans="5:13" x14ac:dyDescent="0.2">
      <c r="E445" s="8"/>
      <c r="G445" s="8"/>
      <c r="H445" s="8"/>
      <c r="I445" s="8"/>
      <c r="J445" s="8"/>
      <c r="K445" s="8"/>
      <c r="L445" s="8"/>
      <c r="M445" s="8"/>
    </row>
    <row r="446" spans="5:13" x14ac:dyDescent="0.2">
      <c r="E446" s="8"/>
      <c r="G446" s="8"/>
      <c r="H446" s="8"/>
      <c r="I446" s="8"/>
      <c r="J446" s="8"/>
      <c r="K446" s="8"/>
      <c r="L446" s="8"/>
      <c r="M446" s="8"/>
    </row>
    <row r="447" spans="5:13" x14ac:dyDescent="0.2">
      <c r="E447" s="8"/>
      <c r="G447" s="8"/>
      <c r="H447" s="8"/>
      <c r="I447" s="8"/>
      <c r="J447" s="8"/>
      <c r="K447" s="8"/>
      <c r="L447" s="8"/>
      <c r="M447" s="8"/>
    </row>
    <row r="448" spans="5:13" x14ac:dyDescent="0.2">
      <c r="E448" s="8"/>
      <c r="G448" s="8"/>
      <c r="H448" s="8"/>
      <c r="I448" s="8"/>
      <c r="J448" s="8"/>
      <c r="K448" s="8"/>
      <c r="L448" s="8"/>
      <c r="M448" s="8"/>
    </row>
    <row r="449" spans="5:33" x14ac:dyDescent="0.2">
      <c r="E449" s="8"/>
      <c r="G449" s="8"/>
      <c r="H449" s="8"/>
      <c r="I449" s="8"/>
      <c r="J449" s="8"/>
      <c r="K449" s="8"/>
      <c r="L449" s="8"/>
      <c r="M449" s="8"/>
    </row>
    <row r="450" spans="5:33" x14ac:dyDescent="0.2">
      <c r="E450" s="8"/>
      <c r="G450" s="8"/>
      <c r="H450" s="8"/>
      <c r="I450" s="8"/>
      <c r="J450" s="8"/>
      <c r="K450" s="8"/>
      <c r="L450" s="8"/>
      <c r="M450" s="8"/>
    </row>
    <row r="451" spans="5:33" ht="23.25" x14ac:dyDescent="0.2">
      <c r="E451" s="8"/>
      <c r="G451" s="8"/>
      <c r="H451" s="8"/>
      <c r="I451" s="8"/>
      <c r="J451" s="8"/>
      <c r="K451" s="8"/>
      <c r="L451" s="8"/>
      <c r="M451" s="8"/>
      <c r="X451" s="115"/>
      <c r="Y451" s="84"/>
      <c r="Z451" s="84"/>
      <c r="AA451" s="84"/>
      <c r="AB451" s="84"/>
      <c r="AC451" s="84"/>
      <c r="AD451" s="84"/>
      <c r="AE451" s="84"/>
      <c r="AF451" s="84"/>
    </row>
    <row r="452" spans="5:33" ht="21" x14ac:dyDescent="0.2">
      <c r="E452" s="8"/>
      <c r="G452" s="8"/>
      <c r="H452" s="8"/>
      <c r="I452" s="8"/>
      <c r="J452" s="8"/>
      <c r="K452" s="8"/>
      <c r="L452" s="8"/>
      <c r="M452" s="8"/>
      <c r="X452" s="116"/>
      <c r="AG452" s="84"/>
    </row>
    <row r="453" spans="5:33" x14ac:dyDescent="0.2">
      <c r="E453" s="8"/>
      <c r="G453" s="8"/>
      <c r="H453" s="8"/>
      <c r="I453" s="8"/>
      <c r="J453" s="8"/>
      <c r="K453" s="8"/>
      <c r="L453" s="8"/>
      <c r="M453" s="8"/>
      <c r="X453" s="116"/>
    </row>
    <row r="454" spans="5:33" ht="21" x14ac:dyDescent="0.2">
      <c r="E454" s="8"/>
      <c r="G454" s="8"/>
      <c r="H454" s="8"/>
      <c r="I454" s="8"/>
      <c r="J454" s="8"/>
      <c r="K454" s="8"/>
      <c r="L454" s="8"/>
      <c r="M454" s="8"/>
      <c r="X454" s="116"/>
      <c r="Z454" s="84"/>
    </row>
    <row r="455" spans="5:33" x14ac:dyDescent="0.2">
      <c r="E455" s="8"/>
      <c r="G455" s="8"/>
      <c r="H455" s="8"/>
      <c r="I455" s="8"/>
      <c r="J455" s="8"/>
      <c r="K455" s="8"/>
      <c r="L455" s="8"/>
      <c r="M455" s="8"/>
    </row>
    <row r="456" spans="5:33" x14ac:dyDescent="0.2">
      <c r="E456" s="8"/>
      <c r="G456" s="8"/>
      <c r="H456" s="8"/>
      <c r="I456" s="8"/>
      <c r="J456" s="8"/>
      <c r="K456" s="8"/>
      <c r="L456" s="8"/>
      <c r="M456" s="8"/>
    </row>
    <row r="457" spans="5:33" x14ac:dyDescent="0.2">
      <c r="E457" s="8"/>
      <c r="G457" s="8"/>
      <c r="H457" s="8"/>
      <c r="I457" s="8"/>
      <c r="J457" s="8"/>
      <c r="K457" s="8"/>
      <c r="L457" s="8"/>
      <c r="M457" s="8"/>
    </row>
    <row r="458" spans="5:33" ht="21" x14ac:dyDescent="0.2">
      <c r="E458" s="8"/>
      <c r="G458" s="8"/>
      <c r="H458" s="8"/>
      <c r="I458" s="8"/>
      <c r="J458" s="8"/>
      <c r="K458" s="8"/>
      <c r="L458" s="8"/>
      <c r="M458" s="8"/>
      <c r="X458" s="137"/>
    </row>
    <row r="459" spans="5:33" ht="21" x14ac:dyDescent="0.2">
      <c r="E459" s="8"/>
      <c r="G459" s="8"/>
      <c r="H459" s="8"/>
      <c r="I459" s="8"/>
      <c r="J459" s="8"/>
      <c r="K459" s="8"/>
      <c r="L459" s="8"/>
      <c r="M459" s="8"/>
      <c r="X459" s="84"/>
    </row>
    <row r="460" spans="5:33" ht="21" x14ac:dyDescent="0.2">
      <c r="E460" s="8"/>
      <c r="G460" s="8"/>
      <c r="H460" s="8"/>
      <c r="I460" s="8"/>
      <c r="J460" s="8"/>
      <c r="K460" s="8"/>
      <c r="L460" s="8"/>
      <c r="M460" s="8"/>
      <c r="X460" s="49"/>
    </row>
    <row r="461" spans="5:33" ht="21" x14ac:dyDescent="0.2">
      <c r="E461" s="8"/>
      <c r="G461" s="8"/>
      <c r="H461" s="8"/>
      <c r="I461" s="8"/>
      <c r="J461" s="8"/>
      <c r="K461" s="8"/>
      <c r="L461" s="8"/>
      <c r="M461" s="8"/>
      <c r="X461" s="84"/>
    </row>
    <row r="462" spans="5:33" ht="21" x14ac:dyDescent="0.2">
      <c r="E462" s="8"/>
      <c r="G462" s="8"/>
      <c r="H462" s="8"/>
      <c r="I462" s="8"/>
      <c r="J462" s="8"/>
      <c r="K462" s="8"/>
      <c r="L462" s="8"/>
      <c r="M462" s="8"/>
      <c r="X462" s="84"/>
    </row>
    <row r="463" spans="5:33" x14ac:dyDescent="0.2">
      <c r="E463" s="8"/>
      <c r="G463" s="8"/>
      <c r="H463" s="8"/>
      <c r="I463" s="8"/>
      <c r="J463" s="8"/>
      <c r="K463" s="8"/>
      <c r="L463" s="8"/>
      <c r="M463" s="8"/>
    </row>
    <row r="464" spans="5:33" x14ac:dyDescent="0.2">
      <c r="E464" s="8"/>
      <c r="G464" s="8"/>
      <c r="H464" s="8"/>
      <c r="I464" s="8"/>
      <c r="J464" s="8"/>
      <c r="K464" s="8"/>
      <c r="L464" s="8"/>
      <c r="M464" s="8"/>
    </row>
    <row r="465" spans="5:13" x14ac:dyDescent="0.2">
      <c r="E465" s="8"/>
      <c r="G465" s="8"/>
      <c r="H465" s="8"/>
      <c r="I465" s="8"/>
      <c r="J465" s="8"/>
      <c r="K465" s="8"/>
      <c r="L465" s="8"/>
      <c r="M465" s="8"/>
    </row>
    <row r="466" spans="5:13" x14ac:dyDescent="0.2">
      <c r="E466" s="8"/>
      <c r="G466" s="8"/>
      <c r="H466" s="8"/>
      <c r="I466" s="8"/>
      <c r="J466" s="8"/>
      <c r="K466" s="8"/>
      <c r="L466" s="8"/>
      <c r="M466" s="8"/>
    </row>
    <row r="467" spans="5:13" x14ac:dyDescent="0.2">
      <c r="E467" s="8"/>
      <c r="G467" s="8"/>
      <c r="H467" s="8"/>
      <c r="I467" s="8"/>
      <c r="J467" s="8"/>
      <c r="K467" s="8"/>
      <c r="L467" s="8"/>
      <c r="M467" s="8"/>
    </row>
    <row r="468" spans="5:13" x14ac:dyDescent="0.2">
      <c r="E468" s="8"/>
      <c r="G468" s="8"/>
      <c r="H468" s="8"/>
      <c r="I468" s="8"/>
      <c r="J468" s="8"/>
      <c r="K468" s="8"/>
      <c r="L468" s="8"/>
      <c r="M468" s="8"/>
    </row>
    <row r="469" spans="5:13" x14ac:dyDescent="0.2">
      <c r="E469" s="8"/>
      <c r="G469" s="8"/>
      <c r="H469" s="8"/>
      <c r="I469" s="8"/>
      <c r="J469" s="8"/>
      <c r="K469" s="8"/>
      <c r="L469" s="8"/>
      <c r="M469" s="8"/>
    </row>
    <row r="470" spans="5:13" x14ac:dyDescent="0.2">
      <c r="E470" s="8"/>
      <c r="G470" s="8"/>
      <c r="H470" s="8"/>
      <c r="I470" s="8"/>
      <c r="J470" s="8"/>
      <c r="K470" s="8"/>
      <c r="L470" s="8"/>
      <c r="M470" s="8"/>
    </row>
    <row r="471" spans="5:13" x14ac:dyDescent="0.2">
      <c r="E471" s="8"/>
      <c r="G471" s="8"/>
      <c r="H471" s="8"/>
      <c r="I471" s="8"/>
      <c r="J471" s="8"/>
      <c r="K471" s="8"/>
      <c r="L471" s="8"/>
      <c r="M471" s="8"/>
    </row>
    <row r="472" spans="5:13" x14ac:dyDescent="0.2">
      <c r="E472" s="8"/>
      <c r="G472" s="8"/>
      <c r="H472" s="8"/>
      <c r="I472" s="8"/>
      <c r="J472" s="8"/>
      <c r="K472" s="8"/>
      <c r="L472" s="8"/>
      <c r="M472" s="8"/>
    </row>
    <row r="473" spans="5:13" x14ac:dyDescent="0.2">
      <c r="E473" s="8"/>
      <c r="G473" s="8"/>
      <c r="H473" s="8"/>
      <c r="I473" s="8"/>
      <c r="J473" s="8"/>
      <c r="K473" s="8"/>
      <c r="L473" s="8"/>
      <c r="M473" s="8"/>
    </row>
    <row r="474" spans="5:13" x14ac:dyDescent="0.2">
      <c r="E474" s="8"/>
      <c r="G474" s="8"/>
      <c r="H474" s="8"/>
      <c r="I474" s="8"/>
      <c r="J474" s="8"/>
      <c r="K474" s="8"/>
      <c r="L474" s="8"/>
      <c r="M474" s="8"/>
    </row>
    <row r="475" spans="5:13" x14ac:dyDescent="0.2">
      <c r="E475" s="8"/>
      <c r="G475" s="8"/>
      <c r="H475" s="8"/>
      <c r="I475" s="8"/>
      <c r="J475" s="8"/>
      <c r="K475" s="8"/>
      <c r="L475" s="8"/>
      <c r="M475" s="8"/>
    </row>
    <row r="476" spans="5:13" x14ac:dyDescent="0.2">
      <c r="E476" s="8"/>
      <c r="G476" s="8"/>
      <c r="H476" s="8"/>
      <c r="I476" s="8"/>
      <c r="J476" s="8"/>
      <c r="K476" s="8"/>
      <c r="L476" s="8"/>
      <c r="M476" s="8"/>
    </row>
    <row r="477" spans="5:13" x14ac:dyDescent="0.2">
      <c r="E477" s="8"/>
      <c r="G477" s="8"/>
      <c r="H477" s="8"/>
      <c r="I477" s="8"/>
      <c r="J477" s="8"/>
      <c r="K477" s="8"/>
      <c r="L477" s="8"/>
      <c r="M477" s="8"/>
    </row>
    <row r="478" spans="5:13" x14ac:dyDescent="0.2">
      <c r="E478" s="8"/>
      <c r="G478" s="8"/>
      <c r="H478" s="8"/>
      <c r="I478" s="8"/>
      <c r="J478" s="8"/>
      <c r="K478" s="8"/>
      <c r="L478" s="8"/>
      <c r="M478" s="8"/>
    </row>
    <row r="479" spans="5:13" x14ac:dyDescent="0.2">
      <c r="E479" s="8"/>
      <c r="G479" s="8"/>
      <c r="H479" s="8"/>
      <c r="I479" s="8"/>
      <c r="J479" s="8"/>
      <c r="K479" s="8"/>
      <c r="L479" s="8"/>
      <c r="M479" s="8"/>
    </row>
    <row r="480" spans="5:13" x14ac:dyDescent="0.2">
      <c r="E480" s="8"/>
      <c r="G480" s="8"/>
      <c r="H480" s="8"/>
      <c r="I480" s="8"/>
      <c r="J480" s="8"/>
      <c r="K480" s="8"/>
      <c r="L480" s="8"/>
      <c r="M480" s="8"/>
    </row>
    <row r="481" spans="5:13" x14ac:dyDescent="0.2">
      <c r="E481" s="8"/>
      <c r="G481" s="8"/>
      <c r="H481" s="8"/>
      <c r="I481" s="8"/>
      <c r="J481" s="8"/>
      <c r="K481" s="8"/>
      <c r="L481" s="8"/>
      <c r="M481" s="8"/>
    </row>
    <row r="482" spans="5:13" x14ac:dyDescent="0.2">
      <c r="E482" s="8"/>
      <c r="G482" s="8"/>
      <c r="H482" s="8"/>
      <c r="I482" s="8"/>
      <c r="J482" s="8"/>
      <c r="K482" s="8"/>
      <c r="L482" s="8"/>
      <c r="M482" s="8"/>
    </row>
    <row r="483" spans="5:13" x14ac:dyDescent="0.2">
      <c r="E483" s="8"/>
      <c r="G483" s="8"/>
      <c r="H483" s="8"/>
      <c r="I483" s="8"/>
      <c r="J483" s="8"/>
      <c r="K483" s="8"/>
      <c r="L483" s="8"/>
      <c r="M483" s="8"/>
    </row>
    <row r="484" spans="5:13" x14ac:dyDescent="0.2">
      <c r="E484" s="8"/>
      <c r="G484" s="8"/>
      <c r="H484" s="8"/>
      <c r="I484" s="8"/>
      <c r="J484" s="8"/>
      <c r="K484" s="8"/>
      <c r="L484" s="8"/>
      <c r="M484" s="8"/>
    </row>
    <row r="485" spans="5:13" x14ac:dyDescent="0.2">
      <c r="E485" s="8"/>
      <c r="G485" s="8"/>
      <c r="H485" s="8"/>
      <c r="I485" s="8"/>
      <c r="J485" s="8"/>
      <c r="K485" s="8"/>
      <c r="L485" s="8"/>
      <c r="M485" s="8"/>
    </row>
    <row r="486" spans="5:13" x14ac:dyDescent="0.2">
      <c r="E486" s="8"/>
      <c r="G486" s="8"/>
      <c r="H486" s="8"/>
      <c r="I486" s="8"/>
      <c r="J486" s="8"/>
      <c r="K486" s="8"/>
      <c r="L486" s="8"/>
      <c r="M486" s="8"/>
    </row>
    <row r="487" spans="5:13" x14ac:dyDescent="0.2">
      <c r="E487" s="8"/>
    </row>
    <row r="488" spans="5:13" x14ac:dyDescent="0.2">
      <c r="E488" s="8"/>
    </row>
    <row r="489" spans="5:13" x14ac:dyDescent="0.2">
      <c r="E489" s="8"/>
    </row>
    <row r="490" spans="5:13" x14ac:dyDescent="0.2">
      <c r="E490" s="8"/>
    </row>
    <row r="491" spans="5:13" x14ac:dyDescent="0.2">
      <c r="E491" s="8"/>
    </row>
    <row r="492" spans="5:13" x14ac:dyDescent="0.2">
      <c r="E492" s="8"/>
    </row>
    <row r="493" spans="5:13" x14ac:dyDescent="0.2">
      <c r="E493" s="8"/>
    </row>
    <row r="494" spans="5:13" x14ac:dyDescent="0.2">
      <c r="E494" s="8"/>
    </row>
    <row r="495" spans="5:13" x14ac:dyDescent="0.2">
      <c r="E495" s="8"/>
    </row>
    <row r="496" spans="5:13" x14ac:dyDescent="0.2">
      <c r="E496" s="8"/>
    </row>
  </sheetData>
  <customSheetViews>
    <customSheetView guid="{72011559-8DE8-4247-8390-D6F9EFABA5CB}" scale="50" showGridLines="0" zeroValues="0" printArea="1" topLeftCell="A8">
      <pane xSplit="4" ySplit="2" topLeftCell="H187" activePane="bottomRight" state="frozen"/>
      <selection pane="bottomRight" activeCell="O192" sqref="O192"/>
      <rowBreaks count="1" manualBreakCount="1">
        <brk id="174" min="1" max="32" man="1"/>
      </rowBreaks>
      <colBreaks count="1" manualBreakCount="1">
        <brk id="30" max="286" man="1"/>
      </colBreaks>
      <pageMargins left="0.23622047244094491" right="0" top="0.31496062992125984" bottom="0.27559055118110237" header="0.19685039370078741" footer="0.19685039370078741"/>
      <printOptions horizontalCentered="1" verticalCentered="1"/>
      <pageSetup paperSize="9" scale="10" fitToHeight="3" orientation="portrait" r:id="rId1"/>
      <headerFooter alignWithMargins="0">
        <oddFooter>&amp;LCOMPESA DCF&amp;C&amp;Z - &amp;F - &amp;A&amp;R&amp;D - &amp;T</oddFooter>
      </headerFooter>
    </customSheetView>
  </customSheetViews>
  <mergeCells count="17">
    <mergeCell ref="E361:F361"/>
    <mergeCell ref="E365:F365"/>
    <mergeCell ref="G366:H366"/>
    <mergeCell ref="G361:H361"/>
    <mergeCell ref="E366:F367"/>
    <mergeCell ref="G365:H365"/>
    <mergeCell ref="AB383:AC383"/>
    <mergeCell ref="AD383:AE383"/>
    <mergeCell ref="O365:T365"/>
    <mergeCell ref="O366:T366"/>
    <mergeCell ref="W366:Y367"/>
    <mergeCell ref="W365:Y365"/>
    <mergeCell ref="K361:L361"/>
    <mergeCell ref="I361:J361"/>
    <mergeCell ref="AI377:AL380"/>
    <mergeCell ref="Z365:AG365"/>
    <mergeCell ref="Z366:AG366"/>
  </mergeCells>
  <printOptions horizontalCentered="1" verticalCentered="1"/>
  <pageMargins left="0.23622047244094491" right="0" top="0.31496062992125984" bottom="0.27559055118110237" header="0.19685039370078741" footer="0.19685039370078741"/>
  <pageSetup paperSize="9" scale="15" fitToHeight="0" orientation="portrait" r:id="rId2"/>
  <headerFooter alignWithMargins="0">
    <oddFooter>&amp;LCOMPESA DCF&amp;C&amp;Z - &amp;F - &amp;A&amp;R&amp;D - &amp;T</oddFooter>
  </headerFooter>
  <rowBreaks count="1" manualBreakCount="1">
    <brk id="164" min="1" max="32" man="1"/>
  </rowBreaks>
  <colBreaks count="1" manualBreakCount="1">
    <brk id="30" max="286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N45"/>
  <sheetViews>
    <sheetView showGridLines="0" topLeftCell="C4" zoomScaleNormal="100" zoomScaleSheetLayoutView="80" zoomScalePageLayoutView="110" workbookViewId="0">
      <selection activeCell="B17" sqref="B17"/>
    </sheetView>
  </sheetViews>
  <sheetFormatPr defaultRowHeight="15" x14ac:dyDescent="0.25"/>
  <cols>
    <col min="1" max="1" width="9.140625" style="304"/>
    <col min="2" max="2" width="35.5703125" style="304" bestFit="1" customWidth="1"/>
    <col min="3" max="4" width="14.5703125" style="304" bestFit="1" customWidth="1"/>
    <col min="5" max="5" width="14.5703125" style="304" customWidth="1"/>
    <col min="6" max="6" width="11.140625" style="304" bestFit="1" customWidth="1"/>
    <col min="7" max="7" width="1.85546875" style="304" customWidth="1"/>
    <col min="8" max="8" width="35.5703125" style="304" customWidth="1"/>
    <col min="9" max="9" width="9.140625" style="304"/>
    <col min="10" max="10" width="14.5703125" style="304" bestFit="1" customWidth="1"/>
    <col min="11" max="11" width="14.5703125" style="304" customWidth="1"/>
    <col min="12" max="12" width="14.85546875" style="304" bestFit="1" customWidth="1"/>
    <col min="13" max="1024" width="9.140625" style="304"/>
    <col min="1025" max="16384" width="9.140625" style="300"/>
  </cols>
  <sheetData>
    <row r="1" spans="1:1028" x14ac:dyDescent="0.25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  <c r="EL1" s="300"/>
      <c r="EM1" s="300"/>
      <c r="EN1" s="300"/>
      <c r="EO1" s="300"/>
      <c r="EP1" s="300"/>
      <c r="EQ1" s="300"/>
      <c r="ER1" s="300"/>
      <c r="ES1" s="300"/>
      <c r="ET1" s="300"/>
      <c r="EU1" s="300"/>
      <c r="EV1" s="300"/>
      <c r="EW1" s="300"/>
      <c r="EX1" s="300"/>
      <c r="EY1" s="300"/>
      <c r="EZ1" s="300"/>
      <c r="FA1" s="300"/>
      <c r="FB1" s="300"/>
      <c r="FC1" s="300"/>
      <c r="FD1" s="300"/>
      <c r="FE1" s="300"/>
      <c r="FF1" s="300"/>
      <c r="FG1" s="300"/>
      <c r="FH1" s="300"/>
      <c r="FI1" s="300"/>
      <c r="FJ1" s="300"/>
      <c r="FK1" s="300"/>
      <c r="FL1" s="300"/>
      <c r="FM1" s="300"/>
      <c r="FN1" s="300"/>
      <c r="FO1" s="300"/>
      <c r="FP1" s="300"/>
      <c r="FQ1" s="300"/>
      <c r="FR1" s="300"/>
      <c r="FS1" s="300"/>
      <c r="FT1" s="300"/>
      <c r="FU1" s="300"/>
      <c r="FV1" s="300"/>
      <c r="FW1" s="300"/>
      <c r="FX1" s="300"/>
      <c r="FY1" s="300"/>
      <c r="FZ1" s="300"/>
      <c r="GA1" s="300"/>
      <c r="GB1" s="300"/>
      <c r="GC1" s="300"/>
      <c r="GD1" s="300"/>
      <c r="GE1" s="300"/>
      <c r="GF1" s="300"/>
      <c r="GG1" s="300"/>
      <c r="GH1" s="300"/>
      <c r="GI1" s="300"/>
      <c r="GJ1" s="300"/>
      <c r="GK1" s="300"/>
      <c r="GL1" s="300"/>
      <c r="GM1" s="300"/>
      <c r="GN1" s="300"/>
      <c r="GO1" s="300"/>
      <c r="GP1" s="300"/>
      <c r="GQ1" s="300"/>
      <c r="GR1" s="300"/>
      <c r="GS1" s="300"/>
      <c r="GT1" s="300"/>
      <c r="GU1" s="300"/>
      <c r="GV1" s="300"/>
      <c r="GW1" s="300"/>
      <c r="GX1" s="300"/>
      <c r="GY1" s="300"/>
      <c r="GZ1" s="300"/>
      <c r="HA1" s="300"/>
      <c r="HB1" s="300"/>
      <c r="HC1" s="300"/>
      <c r="HD1" s="300"/>
      <c r="HE1" s="300"/>
      <c r="HF1" s="300"/>
      <c r="HG1" s="300"/>
      <c r="HH1" s="300"/>
      <c r="HI1" s="300"/>
      <c r="HJ1" s="300"/>
      <c r="HK1" s="300"/>
      <c r="HL1" s="300"/>
      <c r="HM1" s="300"/>
      <c r="HN1" s="300"/>
      <c r="HO1" s="300"/>
      <c r="HP1" s="300"/>
      <c r="HQ1" s="300"/>
      <c r="HR1" s="300"/>
      <c r="HS1" s="300"/>
      <c r="HT1" s="300"/>
      <c r="HU1" s="300"/>
      <c r="HV1" s="300"/>
      <c r="HW1" s="300"/>
      <c r="HX1" s="300"/>
      <c r="HY1" s="300"/>
      <c r="HZ1" s="300"/>
      <c r="IA1" s="300"/>
      <c r="IB1" s="300"/>
      <c r="IC1" s="300"/>
      <c r="ID1" s="300"/>
      <c r="IE1" s="300"/>
      <c r="IF1" s="300"/>
      <c r="IG1" s="300"/>
      <c r="IH1" s="300"/>
      <c r="II1" s="300"/>
      <c r="IJ1" s="300"/>
      <c r="IK1" s="300"/>
      <c r="IL1" s="300"/>
      <c r="IM1" s="300"/>
      <c r="IN1" s="300"/>
      <c r="IO1" s="300"/>
      <c r="IP1" s="300"/>
      <c r="IQ1" s="300"/>
      <c r="IR1" s="300"/>
      <c r="IS1" s="300"/>
      <c r="IT1" s="300"/>
      <c r="IU1" s="300"/>
      <c r="IV1" s="300"/>
      <c r="IW1" s="300"/>
      <c r="IX1" s="300"/>
      <c r="IY1" s="300"/>
      <c r="IZ1" s="300"/>
      <c r="JA1" s="300"/>
      <c r="JB1" s="300"/>
      <c r="JC1" s="300"/>
      <c r="JD1" s="300"/>
      <c r="JE1" s="300"/>
      <c r="JF1" s="300"/>
      <c r="JG1" s="300"/>
      <c r="JH1" s="300"/>
      <c r="JI1" s="300"/>
      <c r="JJ1" s="300"/>
      <c r="JK1" s="300"/>
      <c r="JL1" s="300"/>
      <c r="JM1" s="300"/>
      <c r="JN1" s="300"/>
      <c r="JO1" s="300"/>
      <c r="JP1" s="300"/>
      <c r="JQ1" s="300"/>
      <c r="JR1" s="300"/>
      <c r="JS1" s="300"/>
      <c r="JT1" s="300"/>
      <c r="JU1" s="300"/>
      <c r="JV1" s="300"/>
      <c r="JW1" s="300"/>
      <c r="JX1" s="300"/>
      <c r="JY1" s="300"/>
      <c r="JZ1" s="300"/>
      <c r="KA1" s="300"/>
      <c r="KB1" s="300"/>
      <c r="KC1" s="300"/>
      <c r="KD1" s="300"/>
      <c r="KE1" s="300"/>
      <c r="KF1" s="300"/>
      <c r="KG1" s="300"/>
      <c r="KH1" s="300"/>
      <c r="KI1" s="300"/>
      <c r="KJ1" s="300"/>
      <c r="KK1" s="300"/>
      <c r="KL1" s="300"/>
      <c r="KM1" s="300"/>
      <c r="KN1" s="300"/>
      <c r="KO1" s="300"/>
      <c r="KP1" s="300"/>
      <c r="KQ1" s="300"/>
      <c r="KR1" s="300"/>
      <c r="KS1" s="300"/>
      <c r="KT1" s="300"/>
      <c r="KU1" s="300"/>
      <c r="KV1" s="300"/>
      <c r="KW1" s="300"/>
      <c r="KX1" s="300"/>
      <c r="KY1" s="300"/>
      <c r="KZ1" s="300"/>
      <c r="LA1" s="300"/>
      <c r="LB1" s="300"/>
      <c r="LC1" s="300"/>
      <c r="LD1" s="300"/>
      <c r="LE1" s="300"/>
      <c r="LF1" s="300"/>
      <c r="LG1" s="300"/>
      <c r="LH1" s="300"/>
      <c r="LI1" s="300"/>
      <c r="LJ1" s="300"/>
      <c r="LK1" s="300"/>
      <c r="LL1" s="300"/>
      <c r="LM1" s="300"/>
      <c r="LN1" s="300"/>
      <c r="LO1" s="300"/>
      <c r="LP1" s="300"/>
      <c r="LQ1" s="300"/>
      <c r="LR1" s="300"/>
      <c r="LS1" s="300"/>
      <c r="LT1" s="300"/>
      <c r="LU1" s="300"/>
      <c r="LV1" s="300"/>
      <c r="LW1" s="300"/>
      <c r="LX1" s="300"/>
      <c r="LY1" s="300"/>
      <c r="LZ1" s="300"/>
      <c r="MA1" s="300"/>
      <c r="MB1" s="300"/>
      <c r="MC1" s="300"/>
      <c r="MD1" s="300"/>
      <c r="ME1" s="300"/>
      <c r="MF1" s="300"/>
      <c r="MG1" s="300"/>
      <c r="MH1" s="300"/>
      <c r="MI1" s="300"/>
      <c r="MJ1" s="300"/>
      <c r="MK1" s="300"/>
      <c r="ML1" s="300"/>
      <c r="MM1" s="300"/>
      <c r="MN1" s="300"/>
      <c r="MO1" s="300"/>
      <c r="MP1" s="300"/>
      <c r="MQ1" s="300"/>
      <c r="MR1" s="300"/>
      <c r="MS1" s="300"/>
      <c r="MT1" s="300"/>
      <c r="MU1" s="300"/>
      <c r="MV1" s="300"/>
      <c r="MW1" s="300"/>
      <c r="MX1" s="300"/>
      <c r="MY1" s="300"/>
      <c r="MZ1" s="300"/>
      <c r="NA1" s="300"/>
      <c r="NB1" s="300"/>
      <c r="NC1" s="300"/>
      <c r="ND1" s="300"/>
      <c r="NE1" s="300"/>
      <c r="NF1" s="300"/>
      <c r="NG1" s="300"/>
      <c r="NH1" s="300"/>
      <c r="NI1" s="300"/>
      <c r="NJ1" s="300"/>
      <c r="NK1" s="300"/>
      <c r="NL1" s="300"/>
      <c r="NM1" s="300"/>
      <c r="NN1" s="300"/>
      <c r="NO1" s="300"/>
      <c r="NP1" s="300"/>
      <c r="NQ1" s="300"/>
      <c r="NR1" s="300"/>
      <c r="NS1" s="300"/>
      <c r="NT1" s="300"/>
      <c r="NU1" s="300"/>
      <c r="NV1" s="300"/>
      <c r="NW1" s="300"/>
      <c r="NX1" s="300"/>
      <c r="NY1" s="300"/>
      <c r="NZ1" s="300"/>
      <c r="OA1" s="300"/>
      <c r="OB1" s="300"/>
      <c r="OC1" s="300"/>
      <c r="OD1" s="300"/>
      <c r="OE1" s="300"/>
      <c r="OF1" s="300"/>
      <c r="OG1" s="300"/>
      <c r="OH1" s="300"/>
      <c r="OI1" s="300"/>
      <c r="OJ1" s="300"/>
      <c r="OK1" s="300"/>
      <c r="OL1" s="300"/>
      <c r="OM1" s="300"/>
      <c r="ON1" s="300"/>
      <c r="OO1" s="300"/>
      <c r="OP1" s="300"/>
      <c r="OQ1" s="300"/>
      <c r="OR1" s="300"/>
      <c r="OS1" s="300"/>
      <c r="OT1" s="300"/>
      <c r="OU1" s="300"/>
      <c r="OV1" s="300"/>
      <c r="OW1" s="300"/>
      <c r="OX1" s="300"/>
      <c r="OY1" s="300"/>
      <c r="OZ1" s="300"/>
      <c r="PA1" s="300"/>
      <c r="PB1" s="300"/>
      <c r="PC1" s="300"/>
      <c r="PD1" s="300"/>
      <c r="PE1" s="300"/>
      <c r="PF1" s="300"/>
      <c r="PG1" s="300"/>
      <c r="PH1" s="300"/>
      <c r="PI1" s="300"/>
      <c r="PJ1" s="300"/>
      <c r="PK1" s="300"/>
      <c r="PL1" s="300"/>
      <c r="PM1" s="300"/>
      <c r="PN1" s="300"/>
      <c r="PO1" s="300"/>
      <c r="PP1" s="300"/>
      <c r="PQ1" s="300"/>
      <c r="PR1" s="300"/>
      <c r="PS1" s="300"/>
      <c r="PT1" s="300"/>
      <c r="PU1" s="300"/>
      <c r="PV1" s="300"/>
      <c r="PW1" s="300"/>
      <c r="PX1" s="300"/>
      <c r="PY1" s="300"/>
      <c r="PZ1" s="300"/>
      <c r="QA1" s="300"/>
      <c r="QB1" s="300"/>
      <c r="QC1" s="300"/>
      <c r="QD1" s="300"/>
      <c r="QE1" s="300"/>
      <c r="QF1" s="300"/>
      <c r="QG1" s="300"/>
      <c r="QH1" s="300"/>
      <c r="QI1" s="300"/>
      <c r="QJ1" s="300"/>
      <c r="QK1" s="300"/>
      <c r="QL1" s="300"/>
      <c r="QM1" s="300"/>
      <c r="QN1" s="300"/>
      <c r="QO1" s="300"/>
      <c r="QP1" s="300"/>
      <c r="QQ1" s="300"/>
      <c r="QR1" s="300"/>
      <c r="QS1" s="300"/>
      <c r="QT1" s="300"/>
      <c r="QU1" s="300"/>
      <c r="QV1" s="300"/>
      <c r="QW1" s="300"/>
      <c r="QX1" s="300"/>
      <c r="QY1" s="300"/>
      <c r="QZ1" s="300"/>
      <c r="RA1" s="300"/>
      <c r="RB1" s="300"/>
      <c r="RC1" s="300"/>
      <c r="RD1" s="300"/>
      <c r="RE1" s="300"/>
      <c r="RF1" s="300"/>
      <c r="RG1" s="300"/>
      <c r="RH1" s="300"/>
      <c r="RI1" s="300"/>
      <c r="RJ1" s="300"/>
      <c r="RK1" s="300"/>
      <c r="RL1" s="300"/>
      <c r="RM1" s="300"/>
      <c r="RN1" s="300"/>
      <c r="RO1" s="300"/>
      <c r="RP1" s="300"/>
      <c r="RQ1" s="300"/>
      <c r="RR1" s="300"/>
      <c r="RS1" s="300"/>
      <c r="RT1" s="300"/>
      <c r="RU1" s="300"/>
      <c r="RV1" s="300"/>
      <c r="RW1" s="300"/>
      <c r="RX1" s="300"/>
      <c r="RY1" s="300"/>
      <c r="RZ1" s="300"/>
      <c r="SA1" s="300"/>
      <c r="SB1" s="300"/>
      <c r="SC1" s="300"/>
      <c r="SD1" s="300"/>
      <c r="SE1" s="300"/>
      <c r="SF1" s="300"/>
      <c r="SG1" s="300"/>
      <c r="SH1" s="300"/>
      <c r="SI1" s="300"/>
      <c r="SJ1" s="300"/>
      <c r="SK1" s="300"/>
      <c r="SL1" s="300"/>
      <c r="SM1" s="300"/>
      <c r="SN1" s="300"/>
      <c r="SO1" s="300"/>
      <c r="SP1" s="300"/>
      <c r="SQ1" s="300"/>
      <c r="SR1" s="300"/>
      <c r="SS1" s="300"/>
      <c r="ST1" s="300"/>
      <c r="SU1" s="300"/>
      <c r="SV1" s="300"/>
      <c r="SW1" s="300"/>
      <c r="SX1" s="300"/>
      <c r="SY1" s="300"/>
      <c r="SZ1" s="300"/>
      <c r="TA1" s="300"/>
      <c r="TB1" s="300"/>
      <c r="TC1" s="300"/>
      <c r="TD1" s="300"/>
      <c r="TE1" s="300"/>
      <c r="TF1" s="300"/>
      <c r="TG1" s="300"/>
      <c r="TH1" s="300"/>
      <c r="TI1" s="300"/>
      <c r="TJ1" s="300"/>
      <c r="TK1" s="300"/>
      <c r="TL1" s="300"/>
      <c r="TM1" s="300"/>
      <c r="TN1" s="300"/>
      <c r="TO1" s="300"/>
      <c r="TP1" s="300"/>
      <c r="TQ1" s="300"/>
      <c r="TR1" s="300"/>
      <c r="TS1" s="300"/>
      <c r="TT1" s="300"/>
      <c r="TU1" s="300"/>
      <c r="TV1" s="300"/>
      <c r="TW1" s="300"/>
      <c r="TX1" s="300"/>
      <c r="TY1" s="300"/>
      <c r="TZ1" s="300"/>
      <c r="UA1" s="300"/>
      <c r="UB1" s="300"/>
      <c r="UC1" s="300"/>
      <c r="UD1" s="300"/>
      <c r="UE1" s="300"/>
      <c r="UF1" s="300"/>
      <c r="UG1" s="300"/>
      <c r="UH1" s="300"/>
      <c r="UI1" s="300"/>
      <c r="UJ1" s="300"/>
      <c r="UK1" s="300"/>
      <c r="UL1" s="300"/>
      <c r="UM1" s="300"/>
      <c r="UN1" s="300"/>
      <c r="UO1" s="300"/>
      <c r="UP1" s="300"/>
      <c r="UQ1" s="300"/>
      <c r="UR1" s="300"/>
      <c r="US1" s="300"/>
      <c r="UT1" s="300"/>
      <c r="UU1" s="300"/>
      <c r="UV1" s="300"/>
      <c r="UW1" s="300"/>
      <c r="UX1" s="300"/>
      <c r="UY1" s="300"/>
      <c r="UZ1" s="300"/>
      <c r="VA1" s="300"/>
      <c r="VB1" s="300"/>
      <c r="VC1" s="300"/>
      <c r="VD1" s="300"/>
      <c r="VE1" s="300"/>
      <c r="VF1" s="300"/>
      <c r="VG1" s="300"/>
      <c r="VH1" s="300"/>
      <c r="VI1" s="300"/>
      <c r="VJ1" s="300"/>
      <c r="VK1" s="300"/>
      <c r="VL1" s="300"/>
      <c r="VM1" s="300"/>
      <c r="VN1" s="300"/>
      <c r="VO1" s="300"/>
      <c r="VP1" s="300"/>
      <c r="VQ1" s="300"/>
      <c r="VR1" s="300"/>
      <c r="VS1" s="300"/>
      <c r="VT1" s="300"/>
      <c r="VU1" s="300"/>
      <c r="VV1" s="300"/>
      <c r="VW1" s="300"/>
      <c r="VX1" s="300"/>
      <c r="VY1" s="300"/>
      <c r="VZ1" s="300"/>
      <c r="WA1" s="300"/>
      <c r="WB1" s="300"/>
      <c r="WC1" s="300"/>
      <c r="WD1" s="300"/>
      <c r="WE1" s="300"/>
      <c r="WF1" s="300"/>
      <c r="WG1" s="300"/>
      <c r="WH1" s="300"/>
      <c r="WI1" s="300"/>
      <c r="WJ1" s="300"/>
      <c r="WK1" s="300"/>
      <c r="WL1" s="300"/>
      <c r="WM1" s="300"/>
      <c r="WN1" s="300"/>
      <c r="WO1" s="300"/>
      <c r="WP1" s="300"/>
      <c r="WQ1" s="300"/>
      <c r="WR1" s="300"/>
      <c r="WS1" s="300"/>
      <c r="WT1" s="300"/>
      <c r="WU1" s="300"/>
      <c r="WV1" s="300"/>
      <c r="WW1" s="300"/>
      <c r="WX1" s="300"/>
      <c r="WY1" s="300"/>
      <c r="WZ1" s="300"/>
      <c r="XA1" s="300"/>
      <c r="XB1" s="300"/>
      <c r="XC1" s="300"/>
      <c r="XD1" s="300"/>
      <c r="XE1" s="300"/>
      <c r="XF1" s="300"/>
      <c r="XG1" s="300"/>
      <c r="XH1" s="300"/>
      <c r="XI1" s="300"/>
      <c r="XJ1" s="300"/>
      <c r="XK1" s="300"/>
      <c r="XL1" s="300"/>
      <c r="XM1" s="300"/>
      <c r="XN1" s="300"/>
      <c r="XO1" s="300"/>
      <c r="XP1" s="300"/>
      <c r="XQ1" s="300"/>
      <c r="XR1" s="300"/>
      <c r="XS1" s="300"/>
      <c r="XT1" s="300"/>
      <c r="XU1" s="300"/>
      <c r="XV1" s="300"/>
      <c r="XW1" s="300"/>
      <c r="XX1" s="300"/>
      <c r="XY1" s="300"/>
      <c r="XZ1" s="300"/>
      <c r="YA1" s="300"/>
      <c r="YB1" s="300"/>
      <c r="YC1" s="300"/>
      <c r="YD1" s="300"/>
      <c r="YE1" s="300"/>
      <c r="YF1" s="300"/>
      <c r="YG1" s="300"/>
      <c r="YH1" s="300"/>
      <c r="YI1" s="300"/>
      <c r="YJ1" s="300"/>
      <c r="YK1" s="300"/>
      <c r="YL1" s="300"/>
      <c r="YM1" s="300"/>
      <c r="YN1" s="300"/>
      <c r="YO1" s="300"/>
      <c r="YP1" s="300"/>
      <c r="YQ1" s="300"/>
      <c r="YR1" s="300"/>
      <c r="YS1" s="300"/>
      <c r="YT1" s="300"/>
      <c r="YU1" s="300"/>
      <c r="YV1" s="300"/>
      <c r="YW1" s="300"/>
      <c r="YX1" s="300"/>
      <c r="YY1" s="300"/>
      <c r="YZ1" s="300"/>
      <c r="ZA1" s="300"/>
      <c r="ZB1" s="300"/>
      <c r="ZC1" s="300"/>
      <c r="ZD1" s="300"/>
      <c r="ZE1" s="300"/>
      <c r="ZF1" s="300"/>
      <c r="ZG1" s="300"/>
      <c r="ZH1" s="300"/>
      <c r="ZI1" s="300"/>
      <c r="ZJ1" s="300"/>
      <c r="ZK1" s="300"/>
      <c r="ZL1" s="300"/>
      <c r="ZM1" s="300"/>
      <c r="ZN1" s="300"/>
      <c r="ZO1" s="300"/>
      <c r="ZP1" s="300"/>
      <c r="ZQ1" s="300"/>
      <c r="ZR1" s="300"/>
      <c r="ZS1" s="300"/>
      <c r="ZT1" s="300"/>
      <c r="ZU1" s="300"/>
      <c r="ZV1" s="300"/>
      <c r="ZW1" s="300"/>
      <c r="ZX1" s="300"/>
      <c r="ZY1" s="300"/>
      <c r="ZZ1" s="300"/>
      <c r="AAA1" s="300"/>
      <c r="AAB1" s="300"/>
      <c r="AAC1" s="300"/>
      <c r="AAD1" s="300"/>
      <c r="AAE1" s="300"/>
      <c r="AAF1" s="300"/>
      <c r="AAG1" s="300"/>
      <c r="AAH1" s="300"/>
      <c r="AAI1" s="300"/>
      <c r="AAJ1" s="300"/>
      <c r="AAK1" s="300"/>
      <c r="AAL1" s="300"/>
      <c r="AAM1" s="300"/>
      <c r="AAN1" s="300"/>
      <c r="AAO1" s="300"/>
      <c r="AAP1" s="300"/>
      <c r="AAQ1" s="300"/>
      <c r="AAR1" s="300"/>
      <c r="AAS1" s="300"/>
      <c r="AAT1" s="300"/>
      <c r="AAU1" s="300"/>
      <c r="AAV1" s="300"/>
      <c r="AAW1" s="300"/>
      <c r="AAX1" s="300"/>
      <c r="AAY1" s="300"/>
      <c r="AAZ1" s="300"/>
      <c r="ABA1" s="300"/>
      <c r="ABB1" s="300"/>
      <c r="ABC1" s="300"/>
      <c r="ABD1" s="300"/>
      <c r="ABE1" s="300"/>
      <c r="ABF1" s="300"/>
      <c r="ABG1" s="300"/>
      <c r="ABH1" s="300"/>
      <c r="ABI1" s="300"/>
      <c r="ABJ1" s="300"/>
      <c r="ABK1" s="300"/>
      <c r="ABL1" s="300"/>
      <c r="ABM1" s="300"/>
      <c r="ABN1" s="300"/>
      <c r="ABO1" s="300"/>
      <c r="ABP1" s="300"/>
      <c r="ABQ1" s="300"/>
      <c r="ABR1" s="300"/>
      <c r="ABS1" s="300"/>
      <c r="ABT1" s="300"/>
      <c r="ABU1" s="300"/>
      <c r="ABV1" s="300"/>
      <c r="ABW1" s="300"/>
      <c r="ABX1" s="300"/>
      <c r="ABY1" s="300"/>
      <c r="ABZ1" s="300"/>
      <c r="ACA1" s="300"/>
      <c r="ACB1" s="300"/>
      <c r="ACC1" s="300"/>
      <c r="ACD1" s="300"/>
      <c r="ACE1" s="300"/>
      <c r="ACF1" s="300"/>
      <c r="ACG1" s="300"/>
      <c r="ACH1" s="300"/>
      <c r="ACI1" s="300"/>
      <c r="ACJ1" s="300"/>
      <c r="ACK1" s="300"/>
      <c r="ACL1" s="300"/>
      <c r="ACM1" s="300"/>
      <c r="ACN1" s="300"/>
      <c r="ACO1" s="300"/>
      <c r="ACP1" s="300"/>
      <c r="ACQ1" s="300"/>
      <c r="ACR1" s="300"/>
      <c r="ACS1" s="300"/>
      <c r="ACT1" s="300"/>
      <c r="ACU1" s="300"/>
      <c r="ACV1" s="300"/>
      <c r="ACW1" s="300"/>
      <c r="ACX1" s="300"/>
      <c r="ACY1" s="300"/>
      <c r="ACZ1" s="300"/>
      <c r="ADA1" s="300"/>
      <c r="ADB1" s="300"/>
      <c r="ADC1" s="300"/>
      <c r="ADD1" s="300"/>
      <c r="ADE1" s="300"/>
      <c r="ADF1" s="300"/>
      <c r="ADG1" s="300"/>
      <c r="ADH1" s="300"/>
      <c r="ADI1" s="300"/>
      <c r="ADJ1" s="300"/>
      <c r="ADK1" s="300"/>
      <c r="ADL1" s="300"/>
      <c r="ADM1" s="300"/>
      <c r="ADN1" s="300"/>
      <c r="ADO1" s="300"/>
      <c r="ADP1" s="300"/>
      <c r="ADQ1" s="300"/>
      <c r="ADR1" s="300"/>
      <c r="ADS1" s="300"/>
      <c r="ADT1" s="300"/>
      <c r="ADU1" s="300"/>
      <c r="ADV1" s="300"/>
      <c r="ADW1" s="300"/>
      <c r="ADX1" s="300"/>
      <c r="ADY1" s="300"/>
      <c r="ADZ1" s="300"/>
      <c r="AEA1" s="300"/>
      <c r="AEB1" s="300"/>
      <c r="AEC1" s="300"/>
      <c r="AED1" s="300"/>
      <c r="AEE1" s="300"/>
      <c r="AEF1" s="300"/>
      <c r="AEG1" s="300"/>
      <c r="AEH1" s="300"/>
      <c r="AEI1" s="300"/>
      <c r="AEJ1" s="300"/>
      <c r="AEK1" s="300"/>
      <c r="AEL1" s="300"/>
      <c r="AEM1" s="300"/>
      <c r="AEN1" s="300"/>
      <c r="AEO1" s="300"/>
      <c r="AEP1" s="300"/>
      <c r="AEQ1" s="300"/>
      <c r="AER1" s="300"/>
      <c r="AES1" s="300"/>
      <c r="AET1" s="300"/>
      <c r="AEU1" s="300"/>
      <c r="AEV1" s="300"/>
      <c r="AEW1" s="300"/>
      <c r="AEX1" s="300"/>
      <c r="AEY1" s="300"/>
      <c r="AEZ1" s="300"/>
      <c r="AFA1" s="300"/>
      <c r="AFB1" s="300"/>
      <c r="AFC1" s="300"/>
      <c r="AFD1" s="300"/>
      <c r="AFE1" s="300"/>
      <c r="AFF1" s="300"/>
      <c r="AFG1" s="300"/>
      <c r="AFH1" s="300"/>
      <c r="AFI1" s="300"/>
      <c r="AFJ1" s="300"/>
      <c r="AFK1" s="300"/>
      <c r="AFL1" s="300"/>
      <c r="AFM1" s="300"/>
      <c r="AFN1" s="300"/>
      <c r="AFO1" s="300"/>
      <c r="AFP1" s="300"/>
      <c r="AFQ1" s="300"/>
      <c r="AFR1" s="300"/>
      <c r="AFS1" s="300"/>
      <c r="AFT1" s="300"/>
      <c r="AFU1" s="300"/>
      <c r="AFV1" s="300"/>
      <c r="AFW1" s="300"/>
      <c r="AFX1" s="300"/>
      <c r="AFY1" s="300"/>
      <c r="AFZ1" s="300"/>
      <c r="AGA1" s="300"/>
      <c r="AGB1" s="300"/>
      <c r="AGC1" s="300"/>
      <c r="AGD1" s="300"/>
      <c r="AGE1" s="300"/>
      <c r="AGF1" s="300"/>
      <c r="AGG1" s="300"/>
      <c r="AGH1" s="300"/>
      <c r="AGI1" s="300"/>
      <c r="AGJ1" s="300"/>
      <c r="AGK1" s="300"/>
      <c r="AGL1" s="300"/>
      <c r="AGM1" s="300"/>
      <c r="AGN1" s="300"/>
      <c r="AGO1" s="300"/>
      <c r="AGP1" s="300"/>
      <c r="AGQ1" s="300"/>
      <c r="AGR1" s="300"/>
      <c r="AGS1" s="300"/>
      <c r="AGT1" s="300"/>
      <c r="AGU1" s="300"/>
      <c r="AGV1" s="300"/>
      <c r="AGW1" s="300"/>
      <c r="AGX1" s="300"/>
      <c r="AGY1" s="300"/>
      <c r="AGZ1" s="300"/>
      <c r="AHA1" s="300"/>
      <c r="AHB1" s="300"/>
      <c r="AHC1" s="300"/>
      <c r="AHD1" s="300"/>
      <c r="AHE1" s="300"/>
      <c r="AHF1" s="300"/>
      <c r="AHG1" s="300"/>
      <c r="AHH1" s="300"/>
      <c r="AHI1" s="300"/>
      <c r="AHJ1" s="300"/>
      <c r="AHK1" s="300"/>
      <c r="AHL1" s="300"/>
      <c r="AHM1" s="300"/>
      <c r="AHN1" s="300"/>
      <c r="AHO1" s="300"/>
      <c r="AHP1" s="300"/>
      <c r="AHQ1" s="300"/>
      <c r="AHR1" s="300"/>
      <c r="AHS1" s="300"/>
      <c r="AHT1" s="300"/>
      <c r="AHU1" s="300"/>
      <c r="AHV1" s="300"/>
      <c r="AHW1" s="300"/>
      <c r="AHX1" s="300"/>
      <c r="AHY1" s="300"/>
      <c r="AHZ1" s="300"/>
      <c r="AIA1" s="300"/>
      <c r="AIB1" s="300"/>
      <c r="AIC1" s="300"/>
      <c r="AID1" s="300"/>
      <c r="AIE1" s="300"/>
      <c r="AIF1" s="300"/>
      <c r="AIG1" s="300"/>
      <c r="AIH1" s="300"/>
      <c r="AII1" s="300"/>
      <c r="AIJ1" s="300"/>
      <c r="AIK1" s="300"/>
      <c r="AIL1" s="300"/>
      <c r="AIM1" s="300"/>
      <c r="AIN1" s="300"/>
      <c r="AIO1" s="300"/>
      <c r="AIP1" s="300"/>
      <c r="AIQ1" s="300"/>
      <c r="AIR1" s="300"/>
      <c r="AIS1" s="300"/>
      <c r="AIT1" s="300"/>
      <c r="AIU1" s="300"/>
      <c r="AIV1" s="300"/>
      <c r="AIW1" s="300"/>
      <c r="AIX1" s="300"/>
      <c r="AIY1" s="300"/>
      <c r="AIZ1" s="300"/>
      <c r="AJA1" s="300"/>
      <c r="AJB1" s="300"/>
      <c r="AJC1" s="300"/>
      <c r="AJD1" s="300"/>
      <c r="AJE1" s="300"/>
      <c r="AJF1" s="300"/>
      <c r="AJG1" s="300"/>
      <c r="AJH1" s="300"/>
      <c r="AJI1" s="300"/>
      <c r="AJJ1" s="300"/>
      <c r="AJK1" s="300"/>
      <c r="AJL1" s="300"/>
      <c r="AJM1" s="300"/>
      <c r="AJN1" s="300"/>
      <c r="AJO1" s="300"/>
      <c r="AJP1" s="300"/>
      <c r="AJQ1" s="300"/>
      <c r="AJR1" s="300"/>
      <c r="AJS1" s="300"/>
      <c r="AJT1" s="300"/>
      <c r="AJU1" s="300"/>
      <c r="AJV1" s="300"/>
      <c r="AJW1" s="300"/>
      <c r="AJX1" s="300"/>
      <c r="AJY1" s="300"/>
      <c r="AJZ1" s="300"/>
      <c r="AKA1" s="300"/>
      <c r="AKB1" s="300"/>
      <c r="AKC1" s="300"/>
      <c r="AKD1" s="300"/>
      <c r="AKE1" s="300"/>
      <c r="AKF1" s="300"/>
      <c r="AKG1" s="300"/>
      <c r="AKH1" s="300"/>
      <c r="AKI1" s="300"/>
      <c r="AKJ1" s="300"/>
      <c r="AKK1" s="300"/>
      <c r="AKL1" s="300"/>
      <c r="AKM1" s="300"/>
      <c r="AKN1" s="300"/>
      <c r="AKO1" s="300"/>
      <c r="AKP1" s="300"/>
      <c r="AKQ1" s="300"/>
      <c r="AKR1" s="300"/>
      <c r="AKS1" s="300"/>
      <c r="AKT1" s="300"/>
      <c r="AKU1" s="300"/>
      <c r="AKV1" s="300"/>
      <c r="AKW1" s="300"/>
      <c r="AKX1" s="300"/>
      <c r="AKY1" s="300"/>
      <c r="AKZ1" s="300"/>
      <c r="ALA1" s="300"/>
      <c r="ALB1" s="300"/>
      <c r="ALC1" s="300"/>
      <c r="ALD1" s="300"/>
      <c r="ALE1" s="300"/>
      <c r="ALF1" s="300"/>
      <c r="ALG1" s="300"/>
      <c r="ALH1" s="300"/>
      <c r="ALI1" s="300"/>
      <c r="ALJ1" s="300"/>
      <c r="ALK1" s="300"/>
      <c r="ALL1" s="300"/>
      <c r="ALM1" s="300"/>
      <c r="ALN1" s="300"/>
      <c r="ALO1" s="300"/>
      <c r="ALP1" s="300"/>
      <c r="ALQ1" s="300"/>
      <c r="ALR1" s="300"/>
      <c r="ALS1" s="300"/>
      <c r="ALT1" s="300"/>
      <c r="ALU1" s="300"/>
      <c r="ALV1" s="300"/>
      <c r="ALW1" s="300"/>
      <c r="ALX1" s="300"/>
      <c r="ALY1" s="300"/>
      <c r="ALZ1" s="300"/>
      <c r="AMA1" s="300"/>
      <c r="AMB1" s="300"/>
      <c r="AMC1" s="300"/>
      <c r="AMD1" s="300"/>
      <c r="AME1" s="300"/>
      <c r="AMF1" s="300"/>
      <c r="AMG1" s="300"/>
      <c r="AMH1" s="300"/>
      <c r="AMI1" s="300"/>
      <c r="AMJ1" s="300"/>
    </row>
    <row r="6" spans="1:1028" x14ac:dyDescent="0.25">
      <c r="A6" s="300"/>
      <c r="B6" s="341" t="s">
        <v>17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0"/>
      <c r="DS6" s="300"/>
      <c r="DT6" s="300"/>
      <c r="DU6" s="300"/>
      <c r="DV6" s="300"/>
      <c r="DW6" s="300"/>
      <c r="DX6" s="300"/>
      <c r="DY6" s="300"/>
      <c r="DZ6" s="300"/>
      <c r="EA6" s="300"/>
      <c r="EB6" s="300"/>
      <c r="EC6" s="300"/>
      <c r="ED6" s="300"/>
      <c r="EE6" s="300"/>
      <c r="EF6" s="300"/>
      <c r="EG6" s="300"/>
      <c r="EH6" s="300"/>
      <c r="EI6" s="300"/>
      <c r="EJ6" s="300"/>
      <c r="EK6" s="300"/>
      <c r="EL6" s="300"/>
      <c r="EM6" s="300"/>
      <c r="EN6" s="300"/>
      <c r="EO6" s="300"/>
      <c r="EP6" s="300"/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0"/>
      <c r="FL6" s="300"/>
      <c r="FM6" s="300"/>
      <c r="FN6" s="300"/>
      <c r="FO6" s="300"/>
      <c r="FP6" s="300"/>
      <c r="FQ6" s="300"/>
      <c r="FR6" s="300"/>
      <c r="FS6" s="300"/>
      <c r="FT6" s="300"/>
      <c r="FU6" s="300"/>
      <c r="FV6" s="300"/>
      <c r="FW6" s="300"/>
      <c r="FX6" s="300"/>
      <c r="FY6" s="300"/>
      <c r="FZ6" s="300"/>
      <c r="GA6" s="300"/>
      <c r="GB6" s="300"/>
      <c r="GC6" s="300"/>
      <c r="GD6" s="300"/>
      <c r="GE6" s="300"/>
      <c r="GF6" s="300"/>
      <c r="GG6" s="300"/>
      <c r="GH6" s="300"/>
      <c r="GI6" s="300"/>
      <c r="GJ6" s="300"/>
      <c r="GK6" s="300"/>
      <c r="GL6" s="300"/>
      <c r="GM6" s="300"/>
      <c r="GN6" s="300"/>
      <c r="GO6" s="300"/>
      <c r="GP6" s="300"/>
      <c r="GQ6" s="300"/>
      <c r="GR6" s="300"/>
      <c r="GS6" s="300"/>
      <c r="GT6" s="300"/>
      <c r="GU6" s="300"/>
      <c r="GV6" s="300"/>
      <c r="GW6" s="300"/>
      <c r="GX6" s="300"/>
      <c r="GY6" s="300"/>
      <c r="GZ6" s="300"/>
      <c r="HA6" s="300"/>
      <c r="HB6" s="300"/>
      <c r="HC6" s="300"/>
      <c r="HD6" s="300"/>
      <c r="HE6" s="300"/>
      <c r="HF6" s="300"/>
      <c r="HG6" s="300"/>
      <c r="HH6" s="300"/>
      <c r="HI6" s="300"/>
      <c r="HJ6" s="300"/>
      <c r="HK6" s="300"/>
      <c r="HL6" s="300"/>
      <c r="HM6" s="300"/>
      <c r="HN6" s="300"/>
      <c r="HO6" s="300"/>
      <c r="HP6" s="300"/>
      <c r="HQ6" s="300"/>
      <c r="HR6" s="300"/>
      <c r="HS6" s="300"/>
      <c r="HT6" s="300"/>
      <c r="HU6" s="300"/>
      <c r="HV6" s="300"/>
      <c r="HW6" s="300"/>
      <c r="HX6" s="300"/>
      <c r="HY6" s="300"/>
      <c r="HZ6" s="300"/>
      <c r="IA6" s="300"/>
      <c r="IB6" s="300"/>
      <c r="IC6" s="300"/>
      <c r="ID6" s="300"/>
      <c r="IE6" s="300"/>
      <c r="IF6" s="300"/>
      <c r="IG6" s="300"/>
      <c r="IH6" s="300"/>
      <c r="II6" s="300"/>
      <c r="IJ6" s="300"/>
      <c r="IK6" s="300"/>
      <c r="IL6" s="300"/>
      <c r="IM6" s="300"/>
      <c r="IN6" s="300"/>
      <c r="IO6" s="300"/>
      <c r="IP6" s="300"/>
      <c r="IQ6" s="300"/>
      <c r="IR6" s="300"/>
      <c r="IS6" s="300"/>
      <c r="IT6" s="300"/>
      <c r="IU6" s="300"/>
      <c r="IV6" s="300"/>
      <c r="IW6" s="300"/>
      <c r="IX6" s="300"/>
      <c r="IY6" s="300"/>
      <c r="IZ6" s="300"/>
      <c r="JA6" s="300"/>
      <c r="JB6" s="300"/>
      <c r="JC6" s="300"/>
      <c r="JD6" s="300"/>
      <c r="JE6" s="300"/>
      <c r="JF6" s="300"/>
      <c r="JG6" s="300"/>
      <c r="JH6" s="300"/>
      <c r="JI6" s="300"/>
      <c r="JJ6" s="300"/>
      <c r="JK6" s="300"/>
      <c r="JL6" s="300"/>
      <c r="JM6" s="300"/>
      <c r="JN6" s="300"/>
      <c r="JO6" s="300"/>
      <c r="JP6" s="300"/>
      <c r="JQ6" s="300"/>
      <c r="JR6" s="300"/>
      <c r="JS6" s="300"/>
      <c r="JT6" s="300"/>
      <c r="JU6" s="300"/>
      <c r="JV6" s="300"/>
      <c r="JW6" s="300"/>
      <c r="JX6" s="300"/>
      <c r="JY6" s="300"/>
      <c r="JZ6" s="300"/>
      <c r="KA6" s="300"/>
      <c r="KB6" s="300"/>
      <c r="KC6" s="300"/>
      <c r="KD6" s="300"/>
      <c r="KE6" s="300"/>
      <c r="KF6" s="300"/>
      <c r="KG6" s="300"/>
      <c r="KH6" s="300"/>
      <c r="KI6" s="300"/>
      <c r="KJ6" s="300"/>
      <c r="KK6" s="300"/>
      <c r="KL6" s="300"/>
      <c r="KM6" s="300"/>
      <c r="KN6" s="300"/>
      <c r="KO6" s="300"/>
      <c r="KP6" s="300"/>
      <c r="KQ6" s="300"/>
      <c r="KR6" s="300"/>
      <c r="KS6" s="300"/>
      <c r="KT6" s="300"/>
      <c r="KU6" s="300"/>
      <c r="KV6" s="300"/>
      <c r="KW6" s="300"/>
      <c r="KX6" s="300"/>
      <c r="KY6" s="300"/>
      <c r="KZ6" s="300"/>
      <c r="LA6" s="300"/>
      <c r="LB6" s="300"/>
      <c r="LC6" s="300"/>
      <c r="LD6" s="300"/>
      <c r="LE6" s="300"/>
      <c r="LF6" s="300"/>
      <c r="LG6" s="300"/>
      <c r="LH6" s="300"/>
      <c r="LI6" s="300"/>
      <c r="LJ6" s="300"/>
      <c r="LK6" s="300"/>
      <c r="LL6" s="300"/>
      <c r="LM6" s="300"/>
      <c r="LN6" s="300"/>
      <c r="LO6" s="300"/>
      <c r="LP6" s="300"/>
      <c r="LQ6" s="300"/>
      <c r="LR6" s="300"/>
      <c r="LS6" s="300"/>
      <c r="LT6" s="300"/>
      <c r="LU6" s="300"/>
      <c r="LV6" s="300"/>
      <c r="LW6" s="300"/>
      <c r="LX6" s="300"/>
      <c r="LY6" s="300"/>
      <c r="LZ6" s="300"/>
      <c r="MA6" s="300"/>
      <c r="MB6" s="300"/>
      <c r="MC6" s="300"/>
      <c r="MD6" s="300"/>
      <c r="ME6" s="300"/>
      <c r="MF6" s="300"/>
      <c r="MG6" s="300"/>
      <c r="MH6" s="300"/>
      <c r="MI6" s="300"/>
      <c r="MJ6" s="300"/>
      <c r="MK6" s="300"/>
      <c r="ML6" s="300"/>
      <c r="MM6" s="300"/>
      <c r="MN6" s="300"/>
      <c r="MO6" s="300"/>
      <c r="MP6" s="300"/>
      <c r="MQ6" s="300"/>
      <c r="MR6" s="300"/>
      <c r="MS6" s="300"/>
      <c r="MT6" s="300"/>
      <c r="MU6" s="300"/>
      <c r="MV6" s="300"/>
      <c r="MW6" s="300"/>
      <c r="MX6" s="300"/>
      <c r="MY6" s="300"/>
      <c r="MZ6" s="300"/>
      <c r="NA6" s="300"/>
      <c r="NB6" s="300"/>
      <c r="NC6" s="300"/>
      <c r="ND6" s="300"/>
      <c r="NE6" s="300"/>
      <c r="NF6" s="300"/>
      <c r="NG6" s="300"/>
      <c r="NH6" s="300"/>
      <c r="NI6" s="300"/>
      <c r="NJ6" s="300"/>
      <c r="NK6" s="300"/>
      <c r="NL6" s="300"/>
      <c r="NM6" s="300"/>
      <c r="NN6" s="300"/>
      <c r="NO6" s="300"/>
      <c r="NP6" s="300"/>
      <c r="NQ6" s="300"/>
      <c r="NR6" s="300"/>
      <c r="NS6" s="300"/>
      <c r="NT6" s="300"/>
      <c r="NU6" s="300"/>
      <c r="NV6" s="300"/>
      <c r="NW6" s="300"/>
      <c r="NX6" s="300"/>
      <c r="NY6" s="300"/>
      <c r="NZ6" s="300"/>
      <c r="OA6" s="300"/>
      <c r="OB6" s="300"/>
      <c r="OC6" s="300"/>
      <c r="OD6" s="300"/>
      <c r="OE6" s="300"/>
      <c r="OF6" s="300"/>
      <c r="OG6" s="300"/>
      <c r="OH6" s="300"/>
      <c r="OI6" s="300"/>
      <c r="OJ6" s="300"/>
      <c r="OK6" s="300"/>
      <c r="OL6" s="300"/>
      <c r="OM6" s="300"/>
      <c r="ON6" s="300"/>
      <c r="OO6" s="300"/>
      <c r="OP6" s="300"/>
      <c r="OQ6" s="300"/>
      <c r="OR6" s="300"/>
      <c r="OS6" s="300"/>
      <c r="OT6" s="300"/>
      <c r="OU6" s="300"/>
      <c r="OV6" s="300"/>
      <c r="OW6" s="300"/>
      <c r="OX6" s="300"/>
      <c r="OY6" s="300"/>
      <c r="OZ6" s="300"/>
      <c r="PA6" s="300"/>
      <c r="PB6" s="300"/>
      <c r="PC6" s="300"/>
      <c r="PD6" s="300"/>
      <c r="PE6" s="300"/>
      <c r="PF6" s="300"/>
      <c r="PG6" s="300"/>
      <c r="PH6" s="300"/>
      <c r="PI6" s="300"/>
      <c r="PJ6" s="300"/>
      <c r="PK6" s="300"/>
      <c r="PL6" s="300"/>
      <c r="PM6" s="300"/>
      <c r="PN6" s="300"/>
      <c r="PO6" s="300"/>
      <c r="PP6" s="300"/>
      <c r="PQ6" s="300"/>
      <c r="PR6" s="300"/>
      <c r="PS6" s="300"/>
      <c r="PT6" s="300"/>
      <c r="PU6" s="300"/>
      <c r="PV6" s="300"/>
      <c r="PW6" s="300"/>
      <c r="PX6" s="300"/>
      <c r="PY6" s="300"/>
      <c r="PZ6" s="300"/>
      <c r="QA6" s="300"/>
      <c r="QB6" s="300"/>
      <c r="QC6" s="300"/>
      <c r="QD6" s="300"/>
      <c r="QE6" s="300"/>
      <c r="QF6" s="300"/>
      <c r="QG6" s="300"/>
      <c r="QH6" s="300"/>
      <c r="QI6" s="300"/>
      <c r="QJ6" s="300"/>
      <c r="QK6" s="300"/>
      <c r="QL6" s="300"/>
      <c r="QM6" s="300"/>
      <c r="QN6" s="300"/>
      <c r="QO6" s="300"/>
      <c r="QP6" s="300"/>
      <c r="QQ6" s="300"/>
      <c r="QR6" s="300"/>
      <c r="QS6" s="300"/>
      <c r="QT6" s="300"/>
      <c r="QU6" s="300"/>
      <c r="QV6" s="300"/>
      <c r="QW6" s="300"/>
      <c r="QX6" s="300"/>
      <c r="QY6" s="300"/>
      <c r="QZ6" s="300"/>
      <c r="RA6" s="300"/>
      <c r="RB6" s="300"/>
      <c r="RC6" s="300"/>
      <c r="RD6" s="300"/>
      <c r="RE6" s="300"/>
      <c r="RF6" s="300"/>
      <c r="RG6" s="300"/>
      <c r="RH6" s="300"/>
      <c r="RI6" s="300"/>
      <c r="RJ6" s="300"/>
      <c r="RK6" s="300"/>
      <c r="RL6" s="300"/>
      <c r="RM6" s="300"/>
      <c r="RN6" s="300"/>
      <c r="RO6" s="300"/>
      <c r="RP6" s="300"/>
      <c r="RQ6" s="300"/>
      <c r="RR6" s="300"/>
      <c r="RS6" s="300"/>
      <c r="RT6" s="300"/>
      <c r="RU6" s="300"/>
      <c r="RV6" s="300"/>
      <c r="RW6" s="300"/>
      <c r="RX6" s="300"/>
      <c r="RY6" s="300"/>
      <c r="RZ6" s="300"/>
      <c r="SA6" s="300"/>
      <c r="SB6" s="300"/>
      <c r="SC6" s="300"/>
      <c r="SD6" s="300"/>
      <c r="SE6" s="300"/>
      <c r="SF6" s="300"/>
      <c r="SG6" s="300"/>
      <c r="SH6" s="300"/>
      <c r="SI6" s="300"/>
      <c r="SJ6" s="300"/>
      <c r="SK6" s="300"/>
      <c r="SL6" s="300"/>
      <c r="SM6" s="300"/>
      <c r="SN6" s="300"/>
      <c r="SO6" s="300"/>
      <c r="SP6" s="300"/>
      <c r="SQ6" s="300"/>
      <c r="SR6" s="300"/>
      <c r="SS6" s="300"/>
      <c r="ST6" s="300"/>
      <c r="SU6" s="300"/>
      <c r="SV6" s="300"/>
      <c r="SW6" s="300"/>
      <c r="SX6" s="300"/>
      <c r="SY6" s="300"/>
      <c r="SZ6" s="300"/>
      <c r="TA6" s="300"/>
      <c r="TB6" s="300"/>
      <c r="TC6" s="300"/>
      <c r="TD6" s="300"/>
      <c r="TE6" s="300"/>
      <c r="TF6" s="300"/>
      <c r="TG6" s="300"/>
      <c r="TH6" s="300"/>
      <c r="TI6" s="300"/>
      <c r="TJ6" s="300"/>
      <c r="TK6" s="300"/>
      <c r="TL6" s="300"/>
      <c r="TM6" s="300"/>
      <c r="TN6" s="300"/>
      <c r="TO6" s="300"/>
      <c r="TP6" s="300"/>
      <c r="TQ6" s="300"/>
      <c r="TR6" s="300"/>
      <c r="TS6" s="300"/>
      <c r="TT6" s="300"/>
      <c r="TU6" s="300"/>
      <c r="TV6" s="300"/>
      <c r="TW6" s="300"/>
      <c r="TX6" s="300"/>
      <c r="TY6" s="300"/>
      <c r="TZ6" s="300"/>
      <c r="UA6" s="300"/>
      <c r="UB6" s="300"/>
      <c r="UC6" s="300"/>
      <c r="UD6" s="300"/>
      <c r="UE6" s="300"/>
      <c r="UF6" s="300"/>
      <c r="UG6" s="300"/>
      <c r="UH6" s="300"/>
      <c r="UI6" s="300"/>
      <c r="UJ6" s="300"/>
      <c r="UK6" s="300"/>
      <c r="UL6" s="300"/>
      <c r="UM6" s="300"/>
      <c r="UN6" s="300"/>
      <c r="UO6" s="300"/>
      <c r="UP6" s="300"/>
      <c r="UQ6" s="300"/>
      <c r="UR6" s="300"/>
      <c r="US6" s="300"/>
      <c r="UT6" s="300"/>
      <c r="UU6" s="300"/>
      <c r="UV6" s="300"/>
      <c r="UW6" s="300"/>
      <c r="UX6" s="300"/>
      <c r="UY6" s="300"/>
      <c r="UZ6" s="300"/>
      <c r="VA6" s="300"/>
      <c r="VB6" s="300"/>
      <c r="VC6" s="300"/>
      <c r="VD6" s="300"/>
      <c r="VE6" s="300"/>
      <c r="VF6" s="300"/>
      <c r="VG6" s="300"/>
      <c r="VH6" s="300"/>
      <c r="VI6" s="300"/>
      <c r="VJ6" s="300"/>
      <c r="VK6" s="300"/>
      <c r="VL6" s="300"/>
      <c r="VM6" s="300"/>
      <c r="VN6" s="300"/>
      <c r="VO6" s="300"/>
      <c r="VP6" s="300"/>
      <c r="VQ6" s="300"/>
      <c r="VR6" s="300"/>
      <c r="VS6" s="300"/>
      <c r="VT6" s="300"/>
      <c r="VU6" s="300"/>
      <c r="VV6" s="300"/>
      <c r="VW6" s="300"/>
      <c r="VX6" s="300"/>
      <c r="VY6" s="300"/>
      <c r="VZ6" s="300"/>
      <c r="WA6" s="300"/>
      <c r="WB6" s="300"/>
      <c r="WC6" s="300"/>
      <c r="WD6" s="300"/>
      <c r="WE6" s="300"/>
      <c r="WF6" s="300"/>
      <c r="WG6" s="300"/>
      <c r="WH6" s="300"/>
      <c r="WI6" s="300"/>
      <c r="WJ6" s="300"/>
      <c r="WK6" s="300"/>
      <c r="WL6" s="300"/>
      <c r="WM6" s="300"/>
      <c r="WN6" s="300"/>
      <c r="WO6" s="300"/>
      <c r="WP6" s="300"/>
      <c r="WQ6" s="300"/>
      <c r="WR6" s="300"/>
      <c r="WS6" s="300"/>
      <c r="WT6" s="300"/>
      <c r="WU6" s="300"/>
      <c r="WV6" s="300"/>
      <c r="WW6" s="300"/>
      <c r="WX6" s="300"/>
      <c r="WY6" s="300"/>
      <c r="WZ6" s="300"/>
      <c r="XA6" s="300"/>
      <c r="XB6" s="300"/>
      <c r="XC6" s="300"/>
      <c r="XD6" s="300"/>
      <c r="XE6" s="300"/>
      <c r="XF6" s="300"/>
      <c r="XG6" s="300"/>
      <c r="XH6" s="300"/>
      <c r="XI6" s="300"/>
      <c r="XJ6" s="300"/>
      <c r="XK6" s="300"/>
      <c r="XL6" s="300"/>
      <c r="XM6" s="300"/>
      <c r="XN6" s="300"/>
      <c r="XO6" s="300"/>
      <c r="XP6" s="300"/>
      <c r="XQ6" s="300"/>
      <c r="XR6" s="300"/>
      <c r="XS6" s="300"/>
      <c r="XT6" s="300"/>
      <c r="XU6" s="300"/>
      <c r="XV6" s="300"/>
      <c r="XW6" s="300"/>
      <c r="XX6" s="300"/>
      <c r="XY6" s="300"/>
      <c r="XZ6" s="300"/>
      <c r="YA6" s="300"/>
      <c r="YB6" s="300"/>
      <c r="YC6" s="300"/>
      <c r="YD6" s="300"/>
      <c r="YE6" s="300"/>
      <c r="YF6" s="300"/>
      <c r="YG6" s="300"/>
      <c r="YH6" s="300"/>
      <c r="YI6" s="300"/>
      <c r="YJ6" s="300"/>
      <c r="YK6" s="300"/>
      <c r="YL6" s="300"/>
      <c r="YM6" s="300"/>
      <c r="YN6" s="300"/>
      <c r="YO6" s="300"/>
      <c r="YP6" s="300"/>
      <c r="YQ6" s="300"/>
      <c r="YR6" s="300"/>
      <c r="YS6" s="300"/>
      <c r="YT6" s="300"/>
      <c r="YU6" s="300"/>
      <c r="YV6" s="300"/>
      <c r="YW6" s="300"/>
      <c r="YX6" s="300"/>
      <c r="YY6" s="300"/>
      <c r="YZ6" s="300"/>
      <c r="ZA6" s="300"/>
      <c r="ZB6" s="300"/>
      <c r="ZC6" s="300"/>
      <c r="ZD6" s="300"/>
      <c r="ZE6" s="300"/>
      <c r="ZF6" s="300"/>
      <c r="ZG6" s="300"/>
      <c r="ZH6" s="300"/>
      <c r="ZI6" s="300"/>
      <c r="ZJ6" s="300"/>
      <c r="ZK6" s="300"/>
      <c r="ZL6" s="300"/>
      <c r="ZM6" s="300"/>
      <c r="ZN6" s="300"/>
      <c r="ZO6" s="300"/>
      <c r="ZP6" s="300"/>
      <c r="ZQ6" s="300"/>
      <c r="ZR6" s="300"/>
      <c r="ZS6" s="300"/>
      <c r="ZT6" s="300"/>
      <c r="ZU6" s="300"/>
      <c r="ZV6" s="300"/>
      <c r="ZW6" s="300"/>
      <c r="ZX6" s="300"/>
      <c r="ZY6" s="300"/>
      <c r="ZZ6" s="300"/>
      <c r="AAA6" s="300"/>
      <c r="AAB6" s="300"/>
      <c r="AAC6" s="300"/>
      <c r="AAD6" s="300"/>
      <c r="AAE6" s="300"/>
      <c r="AAF6" s="300"/>
      <c r="AAG6" s="300"/>
      <c r="AAH6" s="300"/>
      <c r="AAI6" s="300"/>
      <c r="AAJ6" s="300"/>
      <c r="AAK6" s="300"/>
      <c r="AAL6" s="300"/>
      <c r="AAM6" s="300"/>
      <c r="AAN6" s="300"/>
      <c r="AAO6" s="300"/>
      <c r="AAP6" s="300"/>
      <c r="AAQ6" s="300"/>
      <c r="AAR6" s="300"/>
      <c r="AAS6" s="300"/>
      <c r="AAT6" s="300"/>
      <c r="AAU6" s="300"/>
      <c r="AAV6" s="300"/>
      <c r="AAW6" s="300"/>
      <c r="AAX6" s="300"/>
      <c r="AAY6" s="300"/>
      <c r="AAZ6" s="300"/>
      <c r="ABA6" s="300"/>
      <c r="ABB6" s="300"/>
      <c r="ABC6" s="300"/>
      <c r="ABD6" s="300"/>
      <c r="ABE6" s="300"/>
      <c r="ABF6" s="300"/>
      <c r="ABG6" s="300"/>
      <c r="ABH6" s="300"/>
      <c r="ABI6" s="300"/>
      <c r="ABJ6" s="300"/>
      <c r="ABK6" s="300"/>
      <c r="ABL6" s="300"/>
      <c r="ABM6" s="300"/>
      <c r="ABN6" s="300"/>
      <c r="ABO6" s="300"/>
      <c r="ABP6" s="300"/>
      <c r="ABQ6" s="300"/>
      <c r="ABR6" s="300"/>
      <c r="ABS6" s="300"/>
      <c r="ABT6" s="300"/>
      <c r="ABU6" s="300"/>
      <c r="ABV6" s="300"/>
      <c r="ABW6" s="300"/>
      <c r="ABX6" s="300"/>
      <c r="ABY6" s="300"/>
      <c r="ABZ6" s="300"/>
      <c r="ACA6" s="300"/>
      <c r="ACB6" s="300"/>
      <c r="ACC6" s="300"/>
      <c r="ACD6" s="300"/>
      <c r="ACE6" s="300"/>
      <c r="ACF6" s="300"/>
      <c r="ACG6" s="300"/>
      <c r="ACH6" s="300"/>
      <c r="ACI6" s="300"/>
      <c r="ACJ6" s="300"/>
      <c r="ACK6" s="300"/>
      <c r="ACL6" s="300"/>
      <c r="ACM6" s="300"/>
      <c r="ACN6" s="300"/>
      <c r="ACO6" s="300"/>
      <c r="ACP6" s="300"/>
      <c r="ACQ6" s="300"/>
      <c r="ACR6" s="300"/>
      <c r="ACS6" s="300"/>
      <c r="ACT6" s="300"/>
      <c r="ACU6" s="300"/>
      <c r="ACV6" s="300"/>
      <c r="ACW6" s="300"/>
      <c r="ACX6" s="300"/>
      <c r="ACY6" s="300"/>
      <c r="ACZ6" s="300"/>
      <c r="ADA6" s="300"/>
      <c r="ADB6" s="300"/>
      <c r="ADC6" s="300"/>
      <c r="ADD6" s="300"/>
      <c r="ADE6" s="300"/>
      <c r="ADF6" s="300"/>
      <c r="ADG6" s="300"/>
      <c r="ADH6" s="300"/>
      <c r="ADI6" s="300"/>
      <c r="ADJ6" s="300"/>
      <c r="ADK6" s="300"/>
      <c r="ADL6" s="300"/>
      <c r="ADM6" s="300"/>
      <c r="ADN6" s="300"/>
      <c r="ADO6" s="300"/>
      <c r="ADP6" s="300"/>
      <c r="ADQ6" s="300"/>
      <c r="ADR6" s="300"/>
      <c r="ADS6" s="300"/>
      <c r="ADT6" s="300"/>
      <c r="ADU6" s="300"/>
      <c r="ADV6" s="300"/>
      <c r="ADW6" s="300"/>
      <c r="ADX6" s="300"/>
      <c r="ADY6" s="300"/>
      <c r="ADZ6" s="300"/>
      <c r="AEA6" s="300"/>
      <c r="AEB6" s="300"/>
      <c r="AEC6" s="300"/>
      <c r="AED6" s="300"/>
      <c r="AEE6" s="300"/>
      <c r="AEF6" s="300"/>
      <c r="AEG6" s="300"/>
      <c r="AEH6" s="300"/>
      <c r="AEI6" s="300"/>
      <c r="AEJ6" s="300"/>
      <c r="AEK6" s="300"/>
      <c r="AEL6" s="300"/>
      <c r="AEM6" s="300"/>
      <c r="AEN6" s="300"/>
      <c r="AEO6" s="300"/>
      <c r="AEP6" s="300"/>
      <c r="AEQ6" s="300"/>
      <c r="AER6" s="300"/>
      <c r="AES6" s="300"/>
      <c r="AET6" s="300"/>
      <c r="AEU6" s="300"/>
      <c r="AEV6" s="300"/>
      <c r="AEW6" s="300"/>
      <c r="AEX6" s="300"/>
      <c r="AEY6" s="300"/>
      <c r="AEZ6" s="300"/>
      <c r="AFA6" s="300"/>
      <c r="AFB6" s="300"/>
      <c r="AFC6" s="300"/>
      <c r="AFD6" s="300"/>
      <c r="AFE6" s="300"/>
      <c r="AFF6" s="300"/>
      <c r="AFG6" s="300"/>
      <c r="AFH6" s="300"/>
      <c r="AFI6" s="300"/>
      <c r="AFJ6" s="300"/>
      <c r="AFK6" s="300"/>
      <c r="AFL6" s="300"/>
      <c r="AFM6" s="300"/>
      <c r="AFN6" s="300"/>
      <c r="AFO6" s="300"/>
      <c r="AFP6" s="300"/>
      <c r="AFQ6" s="300"/>
      <c r="AFR6" s="300"/>
      <c r="AFS6" s="300"/>
      <c r="AFT6" s="300"/>
      <c r="AFU6" s="300"/>
      <c r="AFV6" s="300"/>
      <c r="AFW6" s="300"/>
      <c r="AFX6" s="300"/>
      <c r="AFY6" s="300"/>
      <c r="AFZ6" s="300"/>
      <c r="AGA6" s="300"/>
      <c r="AGB6" s="300"/>
      <c r="AGC6" s="300"/>
      <c r="AGD6" s="300"/>
      <c r="AGE6" s="300"/>
      <c r="AGF6" s="300"/>
      <c r="AGG6" s="300"/>
      <c r="AGH6" s="300"/>
      <c r="AGI6" s="300"/>
      <c r="AGJ6" s="300"/>
      <c r="AGK6" s="300"/>
      <c r="AGL6" s="300"/>
      <c r="AGM6" s="300"/>
      <c r="AGN6" s="300"/>
      <c r="AGO6" s="300"/>
      <c r="AGP6" s="300"/>
      <c r="AGQ6" s="300"/>
      <c r="AGR6" s="300"/>
      <c r="AGS6" s="300"/>
      <c r="AGT6" s="300"/>
      <c r="AGU6" s="300"/>
      <c r="AGV6" s="300"/>
      <c r="AGW6" s="300"/>
      <c r="AGX6" s="300"/>
      <c r="AGY6" s="300"/>
      <c r="AGZ6" s="300"/>
      <c r="AHA6" s="300"/>
      <c r="AHB6" s="300"/>
      <c r="AHC6" s="300"/>
      <c r="AHD6" s="300"/>
      <c r="AHE6" s="300"/>
      <c r="AHF6" s="300"/>
      <c r="AHG6" s="300"/>
      <c r="AHH6" s="300"/>
      <c r="AHI6" s="300"/>
      <c r="AHJ6" s="300"/>
      <c r="AHK6" s="300"/>
      <c r="AHL6" s="300"/>
      <c r="AHM6" s="300"/>
      <c r="AHN6" s="300"/>
      <c r="AHO6" s="300"/>
      <c r="AHP6" s="300"/>
      <c r="AHQ6" s="300"/>
      <c r="AHR6" s="300"/>
      <c r="AHS6" s="300"/>
      <c r="AHT6" s="300"/>
      <c r="AHU6" s="300"/>
      <c r="AHV6" s="300"/>
      <c r="AHW6" s="300"/>
      <c r="AHX6" s="300"/>
      <c r="AHY6" s="300"/>
      <c r="AHZ6" s="300"/>
      <c r="AIA6" s="300"/>
      <c r="AIB6" s="300"/>
      <c r="AIC6" s="300"/>
      <c r="AID6" s="300"/>
      <c r="AIE6" s="300"/>
      <c r="AIF6" s="300"/>
      <c r="AIG6" s="300"/>
      <c r="AIH6" s="300"/>
      <c r="AII6" s="300"/>
      <c r="AIJ6" s="300"/>
      <c r="AIK6" s="300"/>
      <c r="AIL6" s="300"/>
      <c r="AIM6" s="300"/>
      <c r="AIN6" s="300"/>
      <c r="AIO6" s="300"/>
      <c r="AIP6" s="300"/>
      <c r="AIQ6" s="300"/>
      <c r="AIR6" s="300"/>
      <c r="AIS6" s="300"/>
      <c r="AIT6" s="300"/>
      <c r="AIU6" s="300"/>
      <c r="AIV6" s="300"/>
      <c r="AIW6" s="300"/>
      <c r="AIX6" s="300"/>
      <c r="AIY6" s="300"/>
      <c r="AIZ6" s="300"/>
      <c r="AJA6" s="300"/>
      <c r="AJB6" s="300"/>
      <c r="AJC6" s="300"/>
      <c r="AJD6" s="300"/>
      <c r="AJE6" s="300"/>
      <c r="AJF6" s="300"/>
      <c r="AJG6" s="300"/>
      <c r="AJH6" s="300"/>
      <c r="AJI6" s="300"/>
      <c r="AJJ6" s="300"/>
      <c r="AJK6" s="300"/>
      <c r="AJL6" s="300"/>
      <c r="AJM6" s="300"/>
      <c r="AJN6" s="300"/>
      <c r="AJO6" s="300"/>
      <c r="AJP6" s="300"/>
      <c r="AJQ6" s="300"/>
      <c r="AJR6" s="300"/>
      <c r="AJS6" s="300"/>
      <c r="AJT6" s="300"/>
      <c r="AJU6" s="300"/>
      <c r="AJV6" s="300"/>
      <c r="AJW6" s="300"/>
      <c r="AJX6" s="300"/>
      <c r="AJY6" s="300"/>
      <c r="AJZ6" s="300"/>
      <c r="AKA6" s="300"/>
      <c r="AKB6" s="300"/>
      <c r="AKC6" s="300"/>
      <c r="AKD6" s="300"/>
      <c r="AKE6" s="300"/>
      <c r="AKF6" s="300"/>
      <c r="AKG6" s="300"/>
      <c r="AKH6" s="300"/>
      <c r="AKI6" s="300"/>
      <c r="AKJ6" s="300"/>
      <c r="AKK6" s="300"/>
      <c r="AKL6" s="300"/>
      <c r="AKM6" s="300"/>
      <c r="AKN6" s="300"/>
      <c r="AKO6" s="300"/>
      <c r="AKP6" s="300"/>
      <c r="AKQ6" s="300"/>
      <c r="AKR6" s="300"/>
      <c r="AKS6" s="300"/>
      <c r="AKT6" s="300"/>
      <c r="AKU6" s="300"/>
      <c r="AKV6" s="300"/>
      <c r="AKW6" s="300"/>
      <c r="AKX6" s="300"/>
      <c r="AKY6" s="300"/>
      <c r="AKZ6" s="300"/>
      <c r="ALA6" s="300"/>
      <c r="ALB6" s="300"/>
      <c r="ALC6" s="300"/>
      <c r="ALD6" s="300"/>
      <c r="ALE6" s="300"/>
      <c r="ALF6" s="300"/>
      <c r="ALG6" s="300"/>
      <c r="ALH6" s="300"/>
      <c r="ALI6" s="300"/>
      <c r="ALJ6" s="300"/>
      <c r="ALK6" s="300"/>
      <c r="ALL6" s="300"/>
      <c r="ALM6" s="300"/>
      <c r="ALN6" s="300"/>
      <c r="ALO6" s="300"/>
      <c r="ALP6" s="300"/>
      <c r="ALQ6" s="300"/>
      <c r="ALR6" s="300"/>
      <c r="ALS6" s="300"/>
      <c r="ALT6" s="300"/>
      <c r="ALU6" s="300"/>
      <c r="ALV6" s="300"/>
      <c r="ALW6" s="300"/>
      <c r="ALX6" s="300"/>
      <c r="ALY6" s="300"/>
      <c r="ALZ6" s="300"/>
      <c r="AMA6" s="300"/>
      <c r="AMB6" s="300"/>
      <c r="AMC6" s="300"/>
      <c r="AMD6" s="300"/>
      <c r="AME6" s="300"/>
      <c r="AMF6" s="300"/>
      <c r="AMG6" s="300"/>
      <c r="AMH6" s="300"/>
      <c r="AMI6" s="300"/>
      <c r="AMJ6" s="300"/>
    </row>
    <row r="7" spans="1:1028" x14ac:dyDescent="0.25">
      <c r="A7" s="300"/>
      <c r="B7" s="341" t="s">
        <v>486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0"/>
      <c r="DY7" s="300"/>
      <c r="DZ7" s="300"/>
      <c r="EA7" s="300"/>
      <c r="EB7" s="300"/>
      <c r="EC7" s="300"/>
      <c r="ED7" s="300"/>
      <c r="EE7" s="300"/>
      <c r="EF7" s="300"/>
      <c r="EG7" s="300"/>
      <c r="EH7" s="300"/>
      <c r="EI7" s="300"/>
      <c r="EJ7" s="300"/>
      <c r="EK7" s="300"/>
      <c r="EL7" s="300"/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00"/>
      <c r="FL7" s="300"/>
      <c r="FM7" s="300"/>
      <c r="FN7" s="300"/>
      <c r="FO7" s="300"/>
      <c r="FP7" s="300"/>
      <c r="FQ7" s="300"/>
      <c r="FR7" s="300"/>
      <c r="FS7" s="300"/>
      <c r="FT7" s="300"/>
      <c r="FU7" s="300"/>
      <c r="FV7" s="300"/>
      <c r="FW7" s="300"/>
      <c r="FX7" s="300"/>
      <c r="FY7" s="300"/>
      <c r="FZ7" s="300"/>
      <c r="GA7" s="300"/>
      <c r="GB7" s="300"/>
      <c r="GC7" s="300"/>
      <c r="GD7" s="300"/>
      <c r="GE7" s="300"/>
      <c r="GF7" s="300"/>
      <c r="GG7" s="300"/>
      <c r="GH7" s="300"/>
      <c r="GI7" s="300"/>
      <c r="GJ7" s="300"/>
      <c r="GK7" s="300"/>
      <c r="GL7" s="300"/>
      <c r="GM7" s="300"/>
      <c r="GN7" s="300"/>
      <c r="GO7" s="300"/>
      <c r="GP7" s="300"/>
      <c r="GQ7" s="300"/>
      <c r="GR7" s="300"/>
      <c r="GS7" s="300"/>
      <c r="GT7" s="300"/>
      <c r="GU7" s="300"/>
      <c r="GV7" s="300"/>
      <c r="GW7" s="300"/>
      <c r="GX7" s="300"/>
      <c r="GY7" s="300"/>
      <c r="GZ7" s="300"/>
      <c r="HA7" s="300"/>
      <c r="HB7" s="300"/>
      <c r="HC7" s="300"/>
      <c r="HD7" s="300"/>
      <c r="HE7" s="300"/>
      <c r="HF7" s="300"/>
      <c r="HG7" s="300"/>
      <c r="HH7" s="300"/>
      <c r="HI7" s="300"/>
      <c r="HJ7" s="300"/>
      <c r="HK7" s="300"/>
      <c r="HL7" s="300"/>
      <c r="HM7" s="300"/>
      <c r="HN7" s="300"/>
      <c r="HO7" s="300"/>
      <c r="HP7" s="300"/>
      <c r="HQ7" s="300"/>
      <c r="HR7" s="300"/>
      <c r="HS7" s="300"/>
      <c r="HT7" s="300"/>
      <c r="HU7" s="300"/>
      <c r="HV7" s="300"/>
      <c r="HW7" s="300"/>
      <c r="HX7" s="300"/>
      <c r="HY7" s="300"/>
      <c r="HZ7" s="300"/>
      <c r="IA7" s="300"/>
      <c r="IB7" s="300"/>
      <c r="IC7" s="300"/>
      <c r="ID7" s="300"/>
      <c r="IE7" s="300"/>
      <c r="IF7" s="300"/>
      <c r="IG7" s="300"/>
      <c r="IH7" s="300"/>
      <c r="II7" s="300"/>
      <c r="IJ7" s="300"/>
      <c r="IK7" s="300"/>
      <c r="IL7" s="300"/>
      <c r="IM7" s="300"/>
      <c r="IN7" s="300"/>
      <c r="IO7" s="300"/>
      <c r="IP7" s="300"/>
      <c r="IQ7" s="300"/>
      <c r="IR7" s="300"/>
      <c r="IS7" s="300"/>
      <c r="IT7" s="300"/>
      <c r="IU7" s="300"/>
      <c r="IV7" s="300"/>
      <c r="IW7" s="300"/>
      <c r="IX7" s="300"/>
      <c r="IY7" s="300"/>
      <c r="IZ7" s="300"/>
      <c r="JA7" s="300"/>
      <c r="JB7" s="300"/>
      <c r="JC7" s="300"/>
      <c r="JD7" s="300"/>
      <c r="JE7" s="300"/>
      <c r="JF7" s="300"/>
      <c r="JG7" s="300"/>
      <c r="JH7" s="300"/>
      <c r="JI7" s="300"/>
      <c r="JJ7" s="300"/>
      <c r="JK7" s="300"/>
      <c r="JL7" s="300"/>
      <c r="JM7" s="300"/>
      <c r="JN7" s="300"/>
      <c r="JO7" s="300"/>
      <c r="JP7" s="300"/>
      <c r="JQ7" s="300"/>
      <c r="JR7" s="300"/>
      <c r="JS7" s="300"/>
      <c r="JT7" s="300"/>
      <c r="JU7" s="300"/>
      <c r="JV7" s="300"/>
      <c r="JW7" s="300"/>
      <c r="JX7" s="300"/>
      <c r="JY7" s="300"/>
      <c r="JZ7" s="300"/>
      <c r="KA7" s="300"/>
      <c r="KB7" s="300"/>
      <c r="KC7" s="300"/>
      <c r="KD7" s="300"/>
      <c r="KE7" s="300"/>
      <c r="KF7" s="300"/>
      <c r="KG7" s="300"/>
      <c r="KH7" s="300"/>
      <c r="KI7" s="300"/>
      <c r="KJ7" s="300"/>
      <c r="KK7" s="300"/>
      <c r="KL7" s="300"/>
      <c r="KM7" s="300"/>
      <c r="KN7" s="300"/>
      <c r="KO7" s="300"/>
      <c r="KP7" s="300"/>
      <c r="KQ7" s="300"/>
      <c r="KR7" s="300"/>
      <c r="KS7" s="300"/>
      <c r="KT7" s="300"/>
      <c r="KU7" s="300"/>
      <c r="KV7" s="300"/>
      <c r="KW7" s="300"/>
      <c r="KX7" s="300"/>
      <c r="KY7" s="300"/>
      <c r="KZ7" s="300"/>
      <c r="LA7" s="300"/>
      <c r="LB7" s="300"/>
      <c r="LC7" s="300"/>
      <c r="LD7" s="300"/>
      <c r="LE7" s="300"/>
      <c r="LF7" s="300"/>
      <c r="LG7" s="300"/>
      <c r="LH7" s="300"/>
      <c r="LI7" s="300"/>
      <c r="LJ7" s="300"/>
      <c r="LK7" s="300"/>
      <c r="LL7" s="300"/>
      <c r="LM7" s="300"/>
      <c r="LN7" s="300"/>
      <c r="LO7" s="300"/>
      <c r="LP7" s="300"/>
      <c r="LQ7" s="300"/>
      <c r="LR7" s="300"/>
      <c r="LS7" s="300"/>
      <c r="LT7" s="300"/>
      <c r="LU7" s="300"/>
      <c r="LV7" s="300"/>
      <c r="LW7" s="300"/>
      <c r="LX7" s="300"/>
      <c r="LY7" s="300"/>
      <c r="LZ7" s="300"/>
      <c r="MA7" s="300"/>
      <c r="MB7" s="300"/>
      <c r="MC7" s="300"/>
      <c r="MD7" s="300"/>
      <c r="ME7" s="300"/>
      <c r="MF7" s="300"/>
      <c r="MG7" s="300"/>
      <c r="MH7" s="300"/>
      <c r="MI7" s="300"/>
      <c r="MJ7" s="300"/>
      <c r="MK7" s="300"/>
      <c r="ML7" s="300"/>
      <c r="MM7" s="300"/>
      <c r="MN7" s="300"/>
      <c r="MO7" s="300"/>
      <c r="MP7" s="300"/>
      <c r="MQ7" s="300"/>
      <c r="MR7" s="300"/>
      <c r="MS7" s="300"/>
      <c r="MT7" s="300"/>
      <c r="MU7" s="300"/>
      <c r="MV7" s="300"/>
      <c r="MW7" s="300"/>
      <c r="MX7" s="300"/>
      <c r="MY7" s="300"/>
      <c r="MZ7" s="300"/>
      <c r="NA7" s="300"/>
      <c r="NB7" s="300"/>
      <c r="NC7" s="300"/>
      <c r="ND7" s="300"/>
      <c r="NE7" s="300"/>
      <c r="NF7" s="300"/>
      <c r="NG7" s="300"/>
      <c r="NH7" s="300"/>
      <c r="NI7" s="300"/>
      <c r="NJ7" s="300"/>
      <c r="NK7" s="300"/>
      <c r="NL7" s="300"/>
      <c r="NM7" s="300"/>
      <c r="NN7" s="300"/>
      <c r="NO7" s="300"/>
      <c r="NP7" s="300"/>
      <c r="NQ7" s="300"/>
      <c r="NR7" s="300"/>
      <c r="NS7" s="300"/>
      <c r="NT7" s="300"/>
      <c r="NU7" s="300"/>
      <c r="NV7" s="300"/>
      <c r="NW7" s="300"/>
      <c r="NX7" s="300"/>
      <c r="NY7" s="300"/>
      <c r="NZ7" s="300"/>
      <c r="OA7" s="300"/>
      <c r="OB7" s="300"/>
      <c r="OC7" s="300"/>
      <c r="OD7" s="300"/>
      <c r="OE7" s="300"/>
      <c r="OF7" s="300"/>
      <c r="OG7" s="300"/>
      <c r="OH7" s="300"/>
      <c r="OI7" s="300"/>
      <c r="OJ7" s="300"/>
      <c r="OK7" s="300"/>
      <c r="OL7" s="300"/>
      <c r="OM7" s="300"/>
      <c r="ON7" s="300"/>
      <c r="OO7" s="300"/>
      <c r="OP7" s="300"/>
      <c r="OQ7" s="300"/>
      <c r="OR7" s="300"/>
      <c r="OS7" s="300"/>
      <c r="OT7" s="300"/>
      <c r="OU7" s="300"/>
      <c r="OV7" s="300"/>
      <c r="OW7" s="300"/>
      <c r="OX7" s="300"/>
      <c r="OY7" s="300"/>
      <c r="OZ7" s="300"/>
      <c r="PA7" s="300"/>
      <c r="PB7" s="300"/>
      <c r="PC7" s="300"/>
      <c r="PD7" s="300"/>
      <c r="PE7" s="300"/>
      <c r="PF7" s="300"/>
      <c r="PG7" s="300"/>
      <c r="PH7" s="300"/>
      <c r="PI7" s="300"/>
      <c r="PJ7" s="300"/>
      <c r="PK7" s="300"/>
      <c r="PL7" s="300"/>
      <c r="PM7" s="300"/>
      <c r="PN7" s="300"/>
      <c r="PO7" s="300"/>
      <c r="PP7" s="300"/>
      <c r="PQ7" s="300"/>
      <c r="PR7" s="300"/>
      <c r="PS7" s="300"/>
      <c r="PT7" s="300"/>
      <c r="PU7" s="300"/>
      <c r="PV7" s="300"/>
      <c r="PW7" s="300"/>
      <c r="PX7" s="300"/>
      <c r="PY7" s="300"/>
      <c r="PZ7" s="300"/>
      <c r="QA7" s="300"/>
      <c r="QB7" s="300"/>
      <c r="QC7" s="300"/>
      <c r="QD7" s="300"/>
      <c r="QE7" s="300"/>
      <c r="QF7" s="300"/>
      <c r="QG7" s="300"/>
      <c r="QH7" s="300"/>
      <c r="QI7" s="300"/>
      <c r="QJ7" s="300"/>
      <c r="QK7" s="300"/>
      <c r="QL7" s="300"/>
      <c r="QM7" s="300"/>
      <c r="QN7" s="300"/>
      <c r="QO7" s="300"/>
      <c r="QP7" s="300"/>
      <c r="QQ7" s="300"/>
      <c r="QR7" s="300"/>
      <c r="QS7" s="300"/>
      <c r="QT7" s="300"/>
      <c r="QU7" s="300"/>
      <c r="QV7" s="300"/>
      <c r="QW7" s="300"/>
      <c r="QX7" s="300"/>
      <c r="QY7" s="300"/>
      <c r="QZ7" s="300"/>
      <c r="RA7" s="300"/>
      <c r="RB7" s="300"/>
      <c r="RC7" s="300"/>
      <c r="RD7" s="300"/>
      <c r="RE7" s="300"/>
      <c r="RF7" s="300"/>
      <c r="RG7" s="300"/>
      <c r="RH7" s="300"/>
      <c r="RI7" s="300"/>
      <c r="RJ7" s="300"/>
      <c r="RK7" s="300"/>
      <c r="RL7" s="300"/>
      <c r="RM7" s="300"/>
      <c r="RN7" s="300"/>
      <c r="RO7" s="300"/>
      <c r="RP7" s="300"/>
      <c r="RQ7" s="300"/>
      <c r="RR7" s="300"/>
      <c r="RS7" s="300"/>
      <c r="RT7" s="300"/>
      <c r="RU7" s="300"/>
      <c r="RV7" s="300"/>
      <c r="RW7" s="300"/>
      <c r="RX7" s="300"/>
      <c r="RY7" s="300"/>
      <c r="RZ7" s="300"/>
      <c r="SA7" s="300"/>
      <c r="SB7" s="300"/>
      <c r="SC7" s="300"/>
      <c r="SD7" s="300"/>
      <c r="SE7" s="300"/>
      <c r="SF7" s="300"/>
      <c r="SG7" s="300"/>
      <c r="SH7" s="300"/>
      <c r="SI7" s="300"/>
      <c r="SJ7" s="300"/>
      <c r="SK7" s="300"/>
      <c r="SL7" s="300"/>
      <c r="SM7" s="300"/>
      <c r="SN7" s="300"/>
      <c r="SO7" s="300"/>
      <c r="SP7" s="300"/>
      <c r="SQ7" s="300"/>
      <c r="SR7" s="300"/>
      <c r="SS7" s="300"/>
      <c r="ST7" s="300"/>
      <c r="SU7" s="300"/>
      <c r="SV7" s="300"/>
      <c r="SW7" s="300"/>
      <c r="SX7" s="300"/>
      <c r="SY7" s="300"/>
      <c r="SZ7" s="300"/>
      <c r="TA7" s="300"/>
      <c r="TB7" s="300"/>
      <c r="TC7" s="300"/>
      <c r="TD7" s="300"/>
      <c r="TE7" s="300"/>
      <c r="TF7" s="300"/>
      <c r="TG7" s="300"/>
      <c r="TH7" s="300"/>
      <c r="TI7" s="300"/>
      <c r="TJ7" s="300"/>
      <c r="TK7" s="300"/>
      <c r="TL7" s="300"/>
      <c r="TM7" s="300"/>
      <c r="TN7" s="300"/>
      <c r="TO7" s="300"/>
      <c r="TP7" s="300"/>
      <c r="TQ7" s="300"/>
      <c r="TR7" s="300"/>
      <c r="TS7" s="300"/>
      <c r="TT7" s="300"/>
      <c r="TU7" s="300"/>
      <c r="TV7" s="300"/>
      <c r="TW7" s="300"/>
      <c r="TX7" s="300"/>
      <c r="TY7" s="300"/>
      <c r="TZ7" s="300"/>
      <c r="UA7" s="300"/>
      <c r="UB7" s="300"/>
      <c r="UC7" s="300"/>
      <c r="UD7" s="300"/>
      <c r="UE7" s="300"/>
      <c r="UF7" s="300"/>
      <c r="UG7" s="300"/>
      <c r="UH7" s="300"/>
      <c r="UI7" s="300"/>
      <c r="UJ7" s="300"/>
      <c r="UK7" s="300"/>
      <c r="UL7" s="300"/>
      <c r="UM7" s="300"/>
      <c r="UN7" s="300"/>
      <c r="UO7" s="300"/>
      <c r="UP7" s="300"/>
      <c r="UQ7" s="300"/>
      <c r="UR7" s="300"/>
      <c r="US7" s="300"/>
      <c r="UT7" s="300"/>
      <c r="UU7" s="300"/>
      <c r="UV7" s="300"/>
      <c r="UW7" s="300"/>
      <c r="UX7" s="300"/>
      <c r="UY7" s="300"/>
      <c r="UZ7" s="300"/>
      <c r="VA7" s="300"/>
      <c r="VB7" s="300"/>
      <c r="VC7" s="300"/>
      <c r="VD7" s="300"/>
      <c r="VE7" s="300"/>
      <c r="VF7" s="300"/>
      <c r="VG7" s="300"/>
      <c r="VH7" s="300"/>
      <c r="VI7" s="300"/>
      <c r="VJ7" s="300"/>
      <c r="VK7" s="300"/>
      <c r="VL7" s="300"/>
      <c r="VM7" s="300"/>
      <c r="VN7" s="300"/>
      <c r="VO7" s="300"/>
      <c r="VP7" s="300"/>
      <c r="VQ7" s="300"/>
      <c r="VR7" s="300"/>
      <c r="VS7" s="300"/>
      <c r="VT7" s="300"/>
      <c r="VU7" s="300"/>
      <c r="VV7" s="300"/>
      <c r="VW7" s="300"/>
      <c r="VX7" s="300"/>
      <c r="VY7" s="300"/>
      <c r="VZ7" s="300"/>
      <c r="WA7" s="300"/>
      <c r="WB7" s="300"/>
      <c r="WC7" s="300"/>
      <c r="WD7" s="300"/>
      <c r="WE7" s="300"/>
      <c r="WF7" s="300"/>
      <c r="WG7" s="300"/>
      <c r="WH7" s="300"/>
      <c r="WI7" s="300"/>
      <c r="WJ7" s="300"/>
      <c r="WK7" s="300"/>
      <c r="WL7" s="300"/>
      <c r="WM7" s="300"/>
      <c r="WN7" s="300"/>
      <c r="WO7" s="300"/>
      <c r="WP7" s="300"/>
      <c r="WQ7" s="300"/>
      <c r="WR7" s="300"/>
      <c r="WS7" s="300"/>
      <c r="WT7" s="300"/>
      <c r="WU7" s="300"/>
      <c r="WV7" s="300"/>
      <c r="WW7" s="300"/>
      <c r="WX7" s="300"/>
      <c r="WY7" s="300"/>
      <c r="WZ7" s="300"/>
      <c r="XA7" s="300"/>
      <c r="XB7" s="300"/>
      <c r="XC7" s="300"/>
      <c r="XD7" s="300"/>
      <c r="XE7" s="300"/>
      <c r="XF7" s="300"/>
      <c r="XG7" s="300"/>
      <c r="XH7" s="300"/>
      <c r="XI7" s="300"/>
      <c r="XJ7" s="300"/>
      <c r="XK7" s="300"/>
      <c r="XL7" s="300"/>
      <c r="XM7" s="300"/>
      <c r="XN7" s="300"/>
      <c r="XO7" s="300"/>
      <c r="XP7" s="300"/>
      <c r="XQ7" s="300"/>
      <c r="XR7" s="300"/>
      <c r="XS7" s="300"/>
      <c r="XT7" s="300"/>
      <c r="XU7" s="300"/>
      <c r="XV7" s="300"/>
      <c r="XW7" s="300"/>
      <c r="XX7" s="300"/>
      <c r="XY7" s="300"/>
      <c r="XZ7" s="300"/>
      <c r="YA7" s="300"/>
      <c r="YB7" s="300"/>
      <c r="YC7" s="300"/>
      <c r="YD7" s="300"/>
      <c r="YE7" s="300"/>
      <c r="YF7" s="300"/>
      <c r="YG7" s="300"/>
      <c r="YH7" s="300"/>
      <c r="YI7" s="300"/>
      <c r="YJ7" s="300"/>
      <c r="YK7" s="300"/>
      <c r="YL7" s="300"/>
      <c r="YM7" s="300"/>
      <c r="YN7" s="300"/>
      <c r="YO7" s="300"/>
      <c r="YP7" s="300"/>
      <c r="YQ7" s="300"/>
      <c r="YR7" s="300"/>
      <c r="YS7" s="300"/>
      <c r="YT7" s="300"/>
      <c r="YU7" s="300"/>
      <c r="YV7" s="300"/>
      <c r="YW7" s="300"/>
      <c r="YX7" s="300"/>
      <c r="YY7" s="300"/>
      <c r="YZ7" s="300"/>
      <c r="ZA7" s="300"/>
      <c r="ZB7" s="300"/>
      <c r="ZC7" s="300"/>
      <c r="ZD7" s="300"/>
      <c r="ZE7" s="300"/>
      <c r="ZF7" s="300"/>
      <c r="ZG7" s="300"/>
      <c r="ZH7" s="300"/>
      <c r="ZI7" s="300"/>
      <c r="ZJ7" s="300"/>
      <c r="ZK7" s="300"/>
      <c r="ZL7" s="300"/>
      <c r="ZM7" s="300"/>
      <c r="ZN7" s="300"/>
      <c r="ZO7" s="300"/>
      <c r="ZP7" s="300"/>
      <c r="ZQ7" s="300"/>
      <c r="ZR7" s="300"/>
      <c r="ZS7" s="300"/>
      <c r="ZT7" s="300"/>
      <c r="ZU7" s="300"/>
      <c r="ZV7" s="300"/>
      <c r="ZW7" s="300"/>
      <c r="ZX7" s="300"/>
      <c r="ZY7" s="300"/>
      <c r="ZZ7" s="300"/>
      <c r="AAA7" s="300"/>
      <c r="AAB7" s="300"/>
      <c r="AAC7" s="300"/>
      <c r="AAD7" s="300"/>
      <c r="AAE7" s="300"/>
      <c r="AAF7" s="300"/>
      <c r="AAG7" s="300"/>
      <c r="AAH7" s="300"/>
      <c r="AAI7" s="300"/>
      <c r="AAJ7" s="300"/>
      <c r="AAK7" s="300"/>
      <c r="AAL7" s="300"/>
      <c r="AAM7" s="300"/>
      <c r="AAN7" s="300"/>
      <c r="AAO7" s="300"/>
      <c r="AAP7" s="300"/>
      <c r="AAQ7" s="300"/>
      <c r="AAR7" s="300"/>
      <c r="AAS7" s="300"/>
      <c r="AAT7" s="300"/>
      <c r="AAU7" s="300"/>
      <c r="AAV7" s="300"/>
      <c r="AAW7" s="300"/>
      <c r="AAX7" s="300"/>
      <c r="AAY7" s="300"/>
      <c r="AAZ7" s="300"/>
      <c r="ABA7" s="300"/>
      <c r="ABB7" s="300"/>
      <c r="ABC7" s="300"/>
      <c r="ABD7" s="300"/>
      <c r="ABE7" s="300"/>
      <c r="ABF7" s="300"/>
      <c r="ABG7" s="300"/>
      <c r="ABH7" s="300"/>
      <c r="ABI7" s="300"/>
      <c r="ABJ7" s="300"/>
      <c r="ABK7" s="300"/>
      <c r="ABL7" s="300"/>
      <c r="ABM7" s="300"/>
      <c r="ABN7" s="300"/>
      <c r="ABO7" s="300"/>
      <c r="ABP7" s="300"/>
      <c r="ABQ7" s="300"/>
      <c r="ABR7" s="300"/>
      <c r="ABS7" s="300"/>
      <c r="ABT7" s="300"/>
      <c r="ABU7" s="300"/>
      <c r="ABV7" s="300"/>
      <c r="ABW7" s="300"/>
      <c r="ABX7" s="300"/>
      <c r="ABY7" s="300"/>
      <c r="ABZ7" s="300"/>
      <c r="ACA7" s="300"/>
      <c r="ACB7" s="300"/>
      <c r="ACC7" s="300"/>
      <c r="ACD7" s="300"/>
      <c r="ACE7" s="300"/>
      <c r="ACF7" s="300"/>
      <c r="ACG7" s="300"/>
      <c r="ACH7" s="300"/>
      <c r="ACI7" s="300"/>
      <c r="ACJ7" s="300"/>
      <c r="ACK7" s="300"/>
      <c r="ACL7" s="300"/>
      <c r="ACM7" s="300"/>
      <c r="ACN7" s="300"/>
      <c r="ACO7" s="300"/>
      <c r="ACP7" s="300"/>
      <c r="ACQ7" s="300"/>
      <c r="ACR7" s="300"/>
      <c r="ACS7" s="300"/>
      <c r="ACT7" s="300"/>
      <c r="ACU7" s="300"/>
      <c r="ACV7" s="300"/>
      <c r="ACW7" s="300"/>
      <c r="ACX7" s="300"/>
      <c r="ACY7" s="300"/>
      <c r="ACZ7" s="300"/>
      <c r="ADA7" s="300"/>
      <c r="ADB7" s="300"/>
      <c r="ADC7" s="300"/>
      <c r="ADD7" s="300"/>
      <c r="ADE7" s="300"/>
      <c r="ADF7" s="300"/>
      <c r="ADG7" s="300"/>
      <c r="ADH7" s="300"/>
      <c r="ADI7" s="300"/>
      <c r="ADJ7" s="300"/>
      <c r="ADK7" s="300"/>
      <c r="ADL7" s="300"/>
      <c r="ADM7" s="300"/>
      <c r="ADN7" s="300"/>
      <c r="ADO7" s="300"/>
      <c r="ADP7" s="300"/>
      <c r="ADQ7" s="300"/>
      <c r="ADR7" s="300"/>
      <c r="ADS7" s="300"/>
      <c r="ADT7" s="300"/>
      <c r="ADU7" s="300"/>
      <c r="ADV7" s="300"/>
      <c r="ADW7" s="300"/>
      <c r="ADX7" s="300"/>
      <c r="ADY7" s="300"/>
      <c r="ADZ7" s="300"/>
      <c r="AEA7" s="300"/>
      <c r="AEB7" s="300"/>
      <c r="AEC7" s="300"/>
      <c r="AED7" s="300"/>
      <c r="AEE7" s="300"/>
      <c r="AEF7" s="300"/>
      <c r="AEG7" s="300"/>
      <c r="AEH7" s="300"/>
      <c r="AEI7" s="300"/>
      <c r="AEJ7" s="300"/>
      <c r="AEK7" s="300"/>
      <c r="AEL7" s="300"/>
      <c r="AEM7" s="300"/>
      <c r="AEN7" s="300"/>
      <c r="AEO7" s="300"/>
      <c r="AEP7" s="300"/>
      <c r="AEQ7" s="300"/>
      <c r="AER7" s="300"/>
      <c r="AES7" s="300"/>
      <c r="AET7" s="300"/>
      <c r="AEU7" s="300"/>
      <c r="AEV7" s="300"/>
      <c r="AEW7" s="300"/>
      <c r="AEX7" s="300"/>
      <c r="AEY7" s="300"/>
      <c r="AEZ7" s="300"/>
      <c r="AFA7" s="300"/>
      <c r="AFB7" s="300"/>
      <c r="AFC7" s="300"/>
      <c r="AFD7" s="300"/>
      <c r="AFE7" s="300"/>
      <c r="AFF7" s="300"/>
      <c r="AFG7" s="300"/>
      <c r="AFH7" s="300"/>
      <c r="AFI7" s="300"/>
      <c r="AFJ7" s="300"/>
      <c r="AFK7" s="300"/>
      <c r="AFL7" s="300"/>
      <c r="AFM7" s="300"/>
      <c r="AFN7" s="300"/>
      <c r="AFO7" s="300"/>
      <c r="AFP7" s="300"/>
      <c r="AFQ7" s="300"/>
      <c r="AFR7" s="300"/>
      <c r="AFS7" s="300"/>
      <c r="AFT7" s="300"/>
      <c r="AFU7" s="300"/>
      <c r="AFV7" s="300"/>
      <c r="AFW7" s="300"/>
      <c r="AFX7" s="300"/>
      <c r="AFY7" s="300"/>
      <c r="AFZ7" s="300"/>
      <c r="AGA7" s="300"/>
      <c r="AGB7" s="300"/>
      <c r="AGC7" s="300"/>
      <c r="AGD7" s="300"/>
      <c r="AGE7" s="300"/>
      <c r="AGF7" s="300"/>
      <c r="AGG7" s="300"/>
      <c r="AGH7" s="300"/>
      <c r="AGI7" s="300"/>
      <c r="AGJ7" s="300"/>
      <c r="AGK7" s="300"/>
      <c r="AGL7" s="300"/>
      <c r="AGM7" s="300"/>
      <c r="AGN7" s="300"/>
      <c r="AGO7" s="300"/>
      <c r="AGP7" s="300"/>
      <c r="AGQ7" s="300"/>
      <c r="AGR7" s="300"/>
      <c r="AGS7" s="300"/>
      <c r="AGT7" s="300"/>
      <c r="AGU7" s="300"/>
      <c r="AGV7" s="300"/>
      <c r="AGW7" s="300"/>
      <c r="AGX7" s="300"/>
      <c r="AGY7" s="300"/>
      <c r="AGZ7" s="300"/>
      <c r="AHA7" s="300"/>
      <c r="AHB7" s="300"/>
      <c r="AHC7" s="300"/>
      <c r="AHD7" s="300"/>
      <c r="AHE7" s="300"/>
      <c r="AHF7" s="300"/>
      <c r="AHG7" s="300"/>
      <c r="AHH7" s="300"/>
      <c r="AHI7" s="300"/>
      <c r="AHJ7" s="300"/>
      <c r="AHK7" s="300"/>
      <c r="AHL7" s="300"/>
      <c r="AHM7" s="300"/>
      <c r="AHN7" s="300"/>
      <c r="AHO7" s="300"/>
      <c r="AHP7" s="300"/>
      <c r="AHQ7" s="300"/>
      <c r="AHR7" s="300"/>
      <c r="AHS7" s="300"/>
      <c r="AHT7" s="300"/>
      <c r="AHU7" s="300"/>
      <c r="AHV7" s="300"/>
      <c r="AHW7" s="300"/>
      <c r="AHX7" s="300"/>
      <c r="AHY7" s="300"/>
      <c r="AHZ7" s="300"/>
      <c r="AIA7" s="300"/>
      <c r="AIB7" s="300"/>
      <c r="AIC7" s="300"/>
      <c r="AID7" s="300"/>
      <c r="AIE7" s="300"/>
      <c r="AIF7" s="300"/>
      <c r="AIG7" s="300"/>
      <c r="AIH7" s="300"/>
      <c r="AII7" s="300"/>
      <c r="AIJ7" s="300"/>
      <c r="AIK7" s="300"/>
      <c r="AIL7" s="300"/>
      <c r="AIM7" s="300"/>
      <c r="AIN7" s="300"/>
      <c r="AIO7" s="300"/>
      <c r="AIP7" s="300"/>
      <c r="AIQ7" s="300"/>
      <c r="AIR7" s="300"/>
      <c r="AIS7" s="300"/>
      <c r="AIT7" s="300"/>
      <c r="AIU7" s="300"/>
      <c r="AIV7" s="300"/>
      <c r="AIW7" s="300"/>
      <c r="AIX7" s="300"/>
      <c r="AIY7" s="300"/>
      <c r="AIZ7" s="300"/>
      <c r="AJA7" s="300"/>
      <c r="AJB7" s="300"/>
      <c r="AJC7" s="300"/>
      <c r="AJD7" s="300"/>
      <c r="AJE7" s="300"/>
      <c r="AJF7" s="300"/>
      <c r="AJG7" s="300"/>
      <c r="AJH7" s="300"/>
      <c r="AJI7" s="300"/>
      <c r="AJJ7" s="300"/>
      <c r="AJK7" s="300"/>
      <c r="AJL7" s="300"/>
      <c r="AJM7" s="300"/>
      <c r="AJN7" s="300"/>
      <c r="AJO7" s="300"/>
      <c r="AJP7" s="300"/>
      <c r="AJQ7" s="300"/>
      <c r="AJR7" s="300"/>
      <c r="AJS7" s="300"/>
      <c r="AJT7" s="300"/>
      <c r="AJU7" s="300"/>
      <c r="AJV7" s="300"/>
      <c r="AJW7" s="300"/>
      <c r="AJX7" s="300"/>
      <c r="AJY7" s="300"/>
      <c r="AJZ7" s="300"/>
      <c r="AKA7" s="300"/>
      <c r="AKB7" s="300"/>
      <c r="AKC7" s="300"/>
      <c r="AKD7" s="300"/>
      <c r="AKE7" s="300"/>
      <c r="AKF7" s="300"/>
      <c r="AKG7" s="300"/>
      <c r="AKH7" s="300"/>
      <c r="AKI7" s="300"/>
      <c r="AKJ7" s="300"/>
      <c r="AKK7" s="300"/>
      <c r="AKL7" s="300"/>
      <c r="AKM7" s="300"/>
      <c r="AKN7" s="300"/>
      <c r="AKO7" s="300"/>
      <c r="AKP7" s="300"/>
      <c r="AKQ7" s="300"/>
      <c r="AKR7" s="300"/>
      <c r="AKS7" s="300"/>
      <c r="AKT7" s="300"/>
      <c r="AKU7" s="300"/>
      <c r="AKV7" s="300"/>
      <c r="AKW7" s="300"/>
      <c r="AKX7" s="300"/>
      <c r="AKY7" s="300"/>
      <c r="AKZ7" s="300"/>
      <c r="ALA7" s="300"/>
      <c r="ALB7" s="300"/>
      <c r="ALC7" s="300"/>
      <c r="ALD7" s="300"/>
      <c r="ALE7" s="300"/>
      <c r="ALF7" s="300"/>
      <c r="ALG7" s="300"/>
      <c r="ALH7" s="300"/>
      <c r="ALI7" s="300"/>
      <c r="ALJ7" s="300"/>
      <c r="ALK7" s="300"/>
      <c r="ALL7" s="300"/>
      <c r="ALM7" s="300"/>
      <c r="ALN7" s="300"/>
      <c r="ALO7" s="300"/>
      <c r="ALP7" s="300"/>
      <c r="ALQ7" s="300"/>
      <c r="ALR7" s="300"/>
      <c r="ALS7" s="300"/>
      <c r="ALT7" s="300"/>
      <c r="ALU7" s="300"/>
      <c r="ALV7" s="300"/>
      <c r="ALW7" s="300"/>
      <c r="ALX7" s="300"/>
      <c r="ALY7" s="300"/>
      <c r="ALZ7" s="300"/>
      <c r="AMA7" s="300"/>
      <c r="AMB7" s="300"/>
      <c r="AMC7" s="300"/>
      <c r="AMD7" s="300"/>
      <c r="AME7" s="300"/>
      <c r="AMF7" s="300"/>
      <c r="AMG7" s="300"/>
      <c r="AMH7" s="300"/>
      <c r="AMI7" s="300"/>
      <c r="AMJ7" s="300"/>
    </row>
    <row r="10" spans="1:1028" s="301" customFormat="1" x14ac:dyDescent="0.25">
      <c r="B10" s="302" t="s">
        <v>487</v>
      </c>
      <c r="C10" s="302"/>
      <c r="D10" s="302"/>
      <c r="E10" s="302"/>
      <c r="F10" s="302"/>
      <c r="G10" s="302"/>
      <c r="H10" s="302"/>
      <c r="I10" s="303"/>
      <c r="J10" s="303"/>
      <c r="K10" s="303"/>
      <c r="L10" s="303"/>
      <c r="AMK10" s="303"/>
      <c r="AML10" s="303"/>
      <c r="AMM10" s="303"/>
      <c r="AMN10" s="303"/>
    </row>
    <row r="11" spans="1:1028" s="301" customFormat="1" x14ac:dyDescent="0.25">
      <c r="B11" s="342" t="s">
        <v>488</v>
      </c>
      <c r="C11" s="342"/>
      <c r="D11" s="342"/>
      <c r="E11" s="342"/>
      <c r="F11" s="342"/>
      <c r="G11" s="342"/>
      <c r="H11" s="342"/>
      <c r="I11" s="303"/>
      <c r="J11" s="303"/>
      <c r="K11" s="303"/>
      <c r="L11" s="303"/>
      <c r="AMK11" s="303"/>
      <c r="AML11" s="303"/>
      <c r="AMM11" s="303"/>
      <c r="AMN11" s="303"/>
    </row>
    <row r="12" spans="1:1028" s="301" customFormat="1" x14ac:dyDescent="0.25">
      <c r="B12" s="342" t="s">
        <v>489</v>
      </c>
      <c r="C12" s="342"/>
      <c r="D12" s="342"/>
      <c r="E12" s="342"/>
      <c r="F12" s="342"/>
      <c r="G12" s="342"/>
      <c r="H12" s="342"/>
      <c r="I12" s="303"/>
      <c r="J12" s="303"/>
      <c r="K12" s="303"/>
      <c r="L12" s="303"/>
      <c r="AMK12" s="303"/>
      <c r="AML12" s="303"/>
      <c r="AMM12" s="303"/>
      <c r="AMN12" s="303"/>
    </row>
    <row r="13" spans="1:1028" s="301" customFormat="1" x14ac:dyDescent="0.25"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AMK13" s="303"/>
      <c r="AML13" s="303"/>
      <c r="AMM13" s="303"/>
      <c r="AMN13" s="303"/>
    </row>
    <row r="14" spans="1:1028" s="301" customFormat="1" x14ac:dyDescent="0.25">
      <c r="B14" s="343" t="s">
        <v>490</v>
      </c>
      <c r="C14" s="343"/>
      <c r="D14" s="343"/>
      <c r="E14" s="343"/>
      <c r="F14" s="343"/>
      <c r="G14" s="344" t="s">
        <v>488</v>
      </c>
      <c r="H14" s="344"/>
      <c r="I14" s="344"/>
      <c r="J14" s="344"/>
      <c r="K14" s="344"/>
      <c r="L14" s="344"/>
      <c r="AMK14" s="303"/>
      <c r="AML14" s="303"/>
      <c r="AMM14" s="303"/>
      <c r="AMN14" s="303"/>
    </row>
    <row r="15" spans="1:1028" x14ac:dyDescent="0.25">
      <c r="A15" s="301"/>
      <c r="B15" s="338" t="s">
        <v>491</v>
      </c>
      <c r="C15" s="338"/>
      <c r="D15" s="338"/>
      <c r="E15" s="338"/>
      <c r="F15" s="338"/>
      <c r="G15" s="339" t="s">
        <v>489</v>
      </c>
      <c r="H15" s="339"/>
      <c r="I15" s="339"/>
      <c r="J15" s="339"/>
      <c r="K15" s="339"/>
      <c r="L15" s="339"/>
      <c r="AMK15" s="303"/>
      <c r="AML15" s="303"/>
      <c r="AMM15" s="303"/>
      <c r="AMN15" s="303"/>
    </row>
    <row r="16" spans="1:1028" x14ac:dyDescent="0.25">
      <c r="A16" s="301"/>
      <c r="B16" s="305" t="s">
        <v>492</v>
      </c>
      <c r="C16" s="306"/>
      <c r="D16" s="306"/>
      <c r="E16" s="306"/>
      <c r="F16" s="306"/>
      <c r="G16" s="307"/>
      <c r="H16" s="307"/>
      <c r="I16" s="308"/>
      <c r="J16" s="308"/>
      <c r="K16" s="308"/>
      <c r="L16" s="309" t="s">
        <v>493</v>
      </c>
      <c r="AMK16" s="303"/>
      <c r="AML16" s="303"/>
      <c r="AMM16" s="303"/>
      <c r="AMN16" s="303"/>
    </row>
    <row r="17" spans="1:12 1025:1028" x14ac:dyDescent="0.25">
      <c r="A17" s="301"/>
      <c r="B17" s="310"/>
      <c r="C17" s="310"/>
      <c r="D17" s="310"/>
      <c r="E17" s="310"/>
      <c r="F17" s="310"/>
      <c r="G17" s="311"/>
      <c r="H17" s="310"/>
      <c r="I17" s="312"/>
      <c r="J17" s="312"/>
      <c r="K17" s="312"/>
      <c r="L17" s="310"/>
      <c r="AMK17" s="303"/>
      <c r="AML17" s="303"/>
      <c r="AMM17" s="303"/>
      <c r="AMN17" s="303"/>
    </row>
    <row r="18" spans="1:12 1025:1028" x14ac:dyDescent="0.25">
      <c r="A18" s="301"/>
      <c r="B18" s="340" t="s">
        <v>494</v>
      </c>
      <c r="C18" s="340"/>
      <c r="D18" s="340"/>
      <c r="E18" s="340"/>
      <c r="F18" s="340"/>
      <c r="G18" s="337"/>
      <c r="H18" s="340" t="s">
        <v>495</v>
      </c>
      <c r="I18" s="340"/>
      <c r="J18" s="340"/>
      <c r="K18" s="340"/>
      <c r="L18" s="340"/>
      <c r="AMK18" s="303"/>
      <c r="AML18" s="303"/>
      <c r="AMM18" s="303"/>
      <c r="AMN18" s="303"/>
    </row>
    <row r="19" spans="1:12 1025:1028" x14ac:dyDescent="0.25">
      <c r="A19" s="301"/>
      <c r="B19" s="313" t="s">
        <v>0</v>
      </c>
      <c r="C19" s="313" t="s">
        <v>496</v>
      </c>
      <c r="D19" s="313" t="s">
        <v>497</v>
      </c>
      <c r="E19" s="313" t="s">
        <v>498</v>
      </c>
      <c r="F19" s="313" t="s">
        <v>499</v>
      </c>
      <c r="G19" s="337"/>
      <c r="H19" s="313" t="s">
        <v>0</v>
      </c>
      <c r="I19" s="313" t="s">
        <v>496</v>
      </c>
      <c r="J19" s="313" t="s">
        <v>497</v>
      </c>
      <c r="K19" s="313" t="s">
        <v>498</v>
      </c>
      <c r="L19" s="313" t="s">
        <v>499</v>
      </c>
      <c r="AMK19" s="303"/>
      <c r="AML19" s="303"/>
      <c r="AMM19" s="303"/>
      <c r="AMN19" s="303"/>
    </row>
    <row r="20" spans="1:12 1025:1028" x14ac:dyDescent="0.25">
      <c r="A20" s="301"/>
      <c r="B20" s="314" t="s">
        <v>500</v>
      </c>
      <c r="C20" s="315">
        <v>18793880.239999998</v>
      </c>
      <c r="D20" s="315">
        <v>32029462.210000001</v>
      </c>
      <c r="E20" s="315">
        <v>38699601.280000001</v>
      </c>
      <c r="F20" s="316">
        <f>C20+D20+E20</f>
        <v>89522943.730000004</v>
      </c>
      <c r="G20" s="337"/>
      <c r="H20" s="317" t="s">
        <v>501</v>
      </c>
      <c r="I20" s="315">
        <f>I21+I22+I23</f>
        <v>44816438.230000004</v>
      </c>
      <c r="J20" s="315">
        <f>J21+J22+J23</f>
        <v>62248512.220000006</v>
      </c>
      <c r="K20" s="315">
        <f>K21+K22+K23</f>
        <v>82364480.829999909</v>
      </c>
      <c r="L20" s="316">
        <f>I20+J20+K20</f>
        <v>189429431.27999991</v>
      </c>
      <c r="AMK20" s="303"/>
      <c r="AML20" s="303"/>
      <c r="AMM20" s="303"/>
      <c r="AMN20" s="303"/>
    </row>
    <row r="21" spans="1:12 1025:1028" x14ac:dyDescent="0.25">
      <c r="A21" s="301"/>
      <c r="B21" s="318"/>
      <c r="C21" s="319"/>
      <c r="D21" s="319"/>
      <c r="E21" s="319"/>
      <c r="F21" s="319"/>
      <c r="G21" s="337"/>
      <c r="H21" s="320" t="s">
        <v>502</v>
      </c>
      <c r="I21" s="321">
        <v>0</v>
      </c>
      <c r="J21" s="321">
        <v>0</v>
      </c>
      <c r="K21" s="321">
        <v>0</v>
      </c>
      <c r="L21" s="316">
        <f>I21+J21+K21</f>
        <v>0</v>
      </c>
      <c r="AMK21" s="303"/>
      <c r="AML21" s="303"/>
      <c r="AMM21" s="303"/>
      <c r="AMN21" s="303"/>
    </row>
    <row r="22" spans="1:12 1025:1028" x14ac:dyDescent="0.25">
      <c r="A22" s="301"/>
      <c r="B22" s="314" t="s">
        <v>503</v>
      </c>
      <c r="C22" s="316">
        <f>SUM(C23:C27)</f>
        <v>84522041.260000005</v>
      </c>
      <c r="D22" s="316">
        <f>SUM(D23:D27)</f>
        <v>20839666.970000003</v>
      </c>
      <c r="E22" s="316">
        <f>SUM(E23:E27)</f>
        <v>119544526.66</v>
      </c>
      <c r="F22" s="316">
        <f>C22+D22+E22</f>
        <v>224906234.88999999</v>
      </c>
      <c r="G22" s="337"/>
      <c r="H22" s="320" t="s">
        <v>504</v>
      </c>
      <c r="I22" s="321">
        <v>9518016.9800000004</v>
      </c>
      <c r="J22" s="321">
        <v>9123068.8200000003</v>
      </c>
      <c r="K22" s="321">
        <v>7926481.9600000028</v>
      </c>
      <c r="L22" s="316">
        <f>I22+J22+K22</f>
        <v>26567567.760000005</v>
      </c>
      <c r="AMK22" s="303"/>
      <c r="AML22" s="303"/>
      <c r="AMM22" s="303"/>
      <c r="AMN22" s="303"/>
    </row>
    <row r="23" spans="1:12 1025:1028" x14ac:dyDescent="0.25">
      <c r="A23" s="301"/>
      <c r="B23" s="320" t="s">
        <v>505</v>
      </c>
      <c r="C23" s="319">
        <v>0</v>
      </c>
      <c r="D23" s="319">
        <v>0</v>
      </c>
      <c r="E23" s="319">
        <v>385000</v>
      </c>
      <c r="F23" s="316">
        <f>C23+D23+E23</f>
        <v>385000</v>
      </c>
      <c r="G23" s="337"/>
      <c r="H23" s="320" t="s">
        <v>506</v>
      </c>
      <c r="I23" s="321">
        <v>35298421.25</v>
      </c>
      <c r="J23" s="321">
        <f>13057053.7+40068389.7</f>
        <v>53125443.400000006</v>
      </c>
      <c r="K23" s="321">
        <v>74437998.8699999</v>
      </c>
      <c r="L23" s="316">
        <f>I23+J23+K23</f>
        <v>162861863.51999992</v>
      </c>
      <c r="AMK23" s="303"/>
      <c r="AML23" s="303"/>
      <c r="AMM23" s="303"/>
      <c r="AMN23" s="303"/>
    </row>
    <row r="24" spans="1:12 1025:1028" x14ac:dyDescent="0.25">
      <c r="A24" s="301"/>
      <c r="B24" s="320" t="s">
        <v>507</v>
      </c>
      <c r="C24" s="319">
        <v>33502843.75</v>
      </c>
      <c r="D24" s="319">
        <v>16186216.359999999</v>
      </c>
      <c r="E24" s="319">
        <v>40997383.030000001</v>
      </c>
      <c r="F24" s="316">
        <f>C24+D24+E24</f>
        <v>90686443.140000001</v>
      </c>
      <c r="G24" s="337"/>
      <c r="H24" s="318"/>
      <c r="I24" s="319"/>
      <c r="J24" s="319"/>
      <c r="K24" s="319"/>
      <c r="L24" s="319"/>
      <c r="AMK24" s="303"/>
      <c r="AML24" s="303"/>
      <c r="AMM24" s="303"/>
      <c r="AMN24" s="303"/>
    </row>
    <row r="25" spans="1:12 1025:1028" x14ac:dyDescent="0.25">
      <c r="A25" s="301"/>
      <c r="B25" s="322" t="s">
        <v>508</v>
      </c>
      <c r="C25" s="319"/>
      <c r="D25" s="319"/>
      <c r="E25" s="319"/>
      <c r="F25" s="316"/>
      <c r="G25" s="337"/>
      <c r="H25" s="318"/>
      <c r="I25" s="319"/>
      <c r="J25" s="319"/>
      <c r="K25" s="319"/>
      <c r="L25" s="319"/>
      <c r="AMK25" s="303"/>
      <c r="AML25" s="303"/>
      <c r="AMM25" s="303"/>
      <c r="AMN25" s="303"/>
    </row>
    <row r="26" spans="1:12 1025:1028" x14ac:dyDescent="0.25">
      <c r="A26" s="301"/>
      <c r="B26" s="323" t="s">
        <v>509</v>
      </c>
      <c r="C26" s="319">
        <v>15299835.199999999</v>
      </c>
      <c r="D26" s="319">
        <v>4258720.6900000004</v>
      </c>
      <c r="E26" s="319">
        <v>5365525.4000000004</v>
      </c>
      <c r="F26" s="316">
        <f>C26+D26+E26</f>
        <v>24924081.289999999</v>
      </c>
      <c r="G26" s="337"/>
      <c r="H26" s="317" t="s">
        <v>510</v>
      </c>
      <c r="I26" s="315">
        <f>I27+I28+I29</f>
        <v>8701205.8000000007</v>
      </c>
      <c r="J26" s="315">
        <f>J27+J28+J29</f>
        <v>26167125</v>
      </c>
      <c r="K26" s="315">
        <f>K27+K28+K29</f>
        <v>65395100.509999976</v>
      </c>
      <c r="L26" s="316">
        <f>I26+J26+K26</f>
        <v>100263431.30999997</v>
      </c>
      <c r="AMK26" s="303"/>
      <c r="AML26" s="303"/>
      <c r="AMM26" s="303"/>
      <c r="AMN26" s="303"/>
    </row>
    <row r="27" spans="1:12 1025:1028" x14ac:dyDescent="0.25">
      <c r="A27" s="301"/>
      <c r="B27" s="323" t="s">
        <v>511</v>
      </c>
      <c r="C27" s="319">
        <f>19219362.31+16500000</f>
        <v>35719362.310000002</v>
      </c>
      <c r="D27" s="319">
        <v>394729.92</v>
      </c>
      <c r="E27" s="319">
        <f>45580000+27216618.23</f>
        <v>72796618.230000004</v>
      </c>
      <c r="F27" s="316">
        <f>C27+D27+E27</f>
        <v>108910710.46000001</v>
      </c>
      <c r="G27" s="337"/>
      <c r="H27" s="324" t="s">
        <v>512</v>
      </c>
      <c r="I27" s="321">
        <v>4350354.8</v>
      </c>
      <c r="J27" s="321">
        <v>14547514.52</v>
      </c>
      <c r="K27" s="321">
        <v>48354489.099999972</v>
      </c>
      <c r="L27" s="316">
        <f>I27+J27+K27</f>
        <v>67252358.419999972</v>
      </c>
      <c r="AMK27" s="303"/>
      <c r="AML27" s="303"/>
      <c r="AMM27" s="303"/>
      <c r="AMN27" s="303"/>
    </row>
    <row r="28" spans="1:12 1025:1028" x14ac:dyDescent="0.25">
      <c r="A28" s="301"/>
      <c r="B28" s="318"/>
      <c r="C28" s="319"/>
      <c r="D28" s="319"/>
      <c r="E28" s="319"/>
      <c r="F28" s="316"/>
      <c r="G28" s="337"/>
      <c r="H28" s="324" t="s">
        <v>513</v>
      </c>
      <c r="I28" s="319">
        <v>4350851</v>
      </c>
      <c r="J28" s="319">
        <v>11619610.48</v>
      </c>
      <c r="K28" s="319">
        <v>17040611.41</v>
      </c>
      <c r="L28" s="316">
        <f>I28+J28+K28</f>
        <v>33011072.890000001</v>
      </c>
      <c r="AMK28" s="303"/>
      <c r="AML28" s="303"/>
      <c r="AMM28" s="303"/>
      <c r="AMN28" s="303"/>
    </row>
    <row r="29" spans="1:12 1025:1028" x14ac:dyDescent="0.25">
      <c r="A29" s="301"/>
      <c r="B29" s="314" t="s">
        <v>514</v>
      </c>
      <c r="C29" s="316">
        <f>C31+C30</f>
        <v>2071774.3230000006</v>
      </c>
      <c r="D29" s="316">
        <f>D31+D30</f>
        <v>1590860.72</v>
      </c>
      <c r="E29" s="316">
        <f>E31+E30</f>
        <v>-2214268.35</v>
      </c>
      <c r="F29" s="316">
        <f>C29+D29+E29</f>
        <v>1448366.6930000004</v>
      </c>
      <c r="G29" s="337"/>
      <c r="H29" s="318"/>
      <c r="I29" s="319"/>
      <c r="J29" s="319"/>
      <c r="K29" s="319"/>
      <c r="L29" s="319"/>
      <c r="AMK29" s="303"/>
      <c r="AML29" s="303"/>
      <c r="AMM29" s="303"/>
      <c r="AMN29" s="303"/>
    </row>
    <row r="30" spans="1:12 1025:1028" x14ac:dyDescent="0.25">
      <c r="A30" s="301"/>
      <c r="B30" s="318" t="s">
        <v>515</v>
      </c>
      <c r="C30" s="319">
        <v>2000000</v>
      </c>
      <c r="D30" s="319">
        <v>0</v>
      </c>
      <c r="E30" s="319">
        <v>0</v>
      </c>
      <c r="F30" s="316">
        <f>C30+D30+E30</f>
        <v>2000000</v>
      </c>
      <c r="G30" s="337"/>
      <c r="H30" s="318"/>
      <c r="I30" s="319"/>
      <c r="J30" s="319"/>
      <c r="K30" s="319"/>
      <c r="L30" s="319"/>
      <c r="AMK30" s="303"/>
      <c r="AML30" s="303"/>
      <c r="AMM30" s="303"/>
      <c r="AMN30" s="303"/>
    </row>
    <row r="31" spans="1:12 1025:1028" x14ac:dyDescent="0.25">
      <c r="A31" s="301"/>
      <c r="B31" s="318" t="s">
        <v>516</v>
      </c>
      <c r="C31" s="319">
        <v>71774.323000000601</v>
      </c>
      <c r="D31" s="319">
        <v>1590860.72</v>
      </c>
      <c r="E31" s="319">
        <v>-2214268.35</v>
      </c>
      <c r="F31" s="316">
        <f>C31+D31+E31</f>
        <v>-551633.30699999956</v>
      </c>
      <c r="G31" s="337"/>
      <c r="H31" s="316"/>
      <c r="I31" s="319"/>
      <c r="J31" s="319"/>
      <c r="K31" s="319"/>
      <c r="L31" s="319"/>
      <c r="AMK31" s="303"/>
      <c r="AML31" s="303"/>
      <c r="AMM31" s="303"/>
      <c r="AMN31" s="303"/>
    </row>
    <row r="32" spans="1:12 1025:1028" x14ac:dyDescent="0.25">
      <c r="A32" s="301"/>
      <c r="B32" s="318"/>
      <c r="C32" s="319"/>
      <c r="D32" s="319"/>
      <c r="E32" s="319"/>
      <c r="F32" s="316"/>
      <c r="G32" s="337"/>
      <c r="H32" s="318"/>
      <c r="I32" s="319"/>
      <c r="J32" s="319"/>
      <c r="K32" s="319"/>
      <c r="L32" s="319"/>
      <c r="AMK32" s="303"/>
      <c r="AML32" s="303"/>
      <c r="AMM32" s="303"/>
      <c r="AMN32" s="303"/>
    </row>
    <row r="33" spans="1:12 1025:1028" x14ac:dyDescent="0.25">
      <c r="A33" s="301"/>
      <c r="B33" s="318"/>
      <c r="C33" s="319"/>
      <c r="D33" s="319"/>
      <c r="E33" s="319"/>
      <c r="F33" s="316"/>
      <c r="G33" s="337"/>
      <c r="H33" s="318"/>
      <c r="I33" s="319"/>
      <c r="J33" s="319"/>
      <c r="K33" s="319"/>
      <c r="L33" s="319"/>
      <c r="AMK33" s="303"/>
      <c r="AML33" s="303"/>
      <c r="AMM33" s="303"/>
      <c r="AMN33" s="303"/>
    </row>
    <row r="34" spans="1:12 1025:1028" x14ac:dyDescent="0.25">
      <c r="A34" s="301"/>
      <c r="B34" s="314" t="s">
        <v>517</v>
      </c>
      <c r="C34" s="316">
        <f>C20+C22+C29</f>
        <v>105387695.823</v>
      </c>
      <c r="D34" s="316">
        <f>D20+D22+D29</f>
        <v>54459989.900000006</v>
      </c>
      <c r="E34" s="316">
        <f>E20+E22+E29</f>
        <v>156029859.59</v>
      </c>
      <c r="F34" s="316">
        <f>F20+F22+F29</f>
        <v>315877545.31300002</v>
      </c>
      <c r="G34" s="337"/>
      <c r="H34" s="318"/>
      <c r="I34" s="319"/>
      <c r="J34" s="319"/>
      <c r="K34" s="319"/>
      <c r="L34" s="319"/>
      <c r="AMK34" s="303"/>
      <c r="AML34" s="303"/>
      <c r="AMM34" s="303"/>
      <c r="AMN34" s="303"/>
    </row>
    <row r="35" spans="1:12 1025:1028" x14ac:dyDescent="0.25">
      <c r="A35" s="301"/>
      <c r="B35" s="314" t="s">
        <v>518</v>
      </c>
      <c r="C35" s="319">
        <v>-55043144.219999999</v>
      </c>
      <c r="D35" s="319">
        <v>0</v>
      </c>
      <c r="E35" s="319"/>
      <c r="F35" s="319">
        <f>C35</f>
        <v>-55043144.219999999</v>
      </c>
      <c r="G35" s="337"/>
      <c r="H35" s="318"/>
      <c r="I35" s="319"/>
      <c r="J35" s="319"/>
      <c r="K35" s="319"/>
      <c r="L35" s="319"/>
      <c r="AMK35" s="303"/>
      <c r="AML35" s="303"/>
      <c r="AMM35" s="303"/>
      <c r="AMN35" s="303"/>
    </row>
    <row r="36" spans="1:12 1025:1028" x14ac:dyDescent="0.25">
      <c r="A36" s="301"/>
      <c r="B36" s="314" t="s">
        <v>519</v>
      </c>
      <c r="C36" s="316">
        <f>SUM(C34:C35)</f>
        <v>50344551.603</v>
      </c>
      <c r="D36" s="316">
        <f>SUM(D34:D35)</f>
        <v>54459989.900000006</v>
      </c>
      <c r="E36" s="316">
        <f>SUM(E34:E35)</f>
        <v>156029859.59</v>
      </c>
      <c r="F36" s="316">
        <f>SUM(F34:F35)</f>
        <v>260834401.09300002</v>
      </c>
      <c r="G36" s="337"/>
      <c r="H36" s="325" t="s">
        <v>520</v>
      </c>
      <c r="I36" s="315">
        <f>I20+I26</f>
        <v>53517644.030000001</v>
      </c>
      <c r="J36" s="315">
        <f>J20+J26</f>
        <v>88415637.219999999</v>
      </c>
      <c r="K36" s="315">
        <f>K20+K26</f>
        <v>147759581.33999988</v>
      </c>
      <c r="L36" s="315">
        <f>L20+L26</f>
        <v>289692862.58999991</v>
      </c>
      <c r="AMK36" s="303"/>
      <c r="AML36" s="303"/>
      <c r="AMM36" s="303"/>
      <c r="AMN36" s="303"/>
    </row>
    <row r="37" spans="1:12 1025:1028" x14ac:dyDescent="0.25">
      <c r="A37" s="301"/>
      <c r="B37" s="326" t="s">
        <v>521</v>
      </c>
      <c r="C37" s="326"/>
      <c r="D37" s="326"/>
      <c r="E37" s="326"/>
      <c r="F37" s="326"/>
      <c r="G37" s="337"/>
      <c r="H37" s="327" t="s">
        <v>521</v>
      </c>
      <c r="I37" s="328"/>
      <c r="J37" s="328"/>
      <c r="K37" s="328"/>
      <c r="L37" s="328"/>
      <c r="AMK37" s="303"/>
      <c r="AML37" s="303"/>
      <c r="AMM37" s="303"/>
      <c r="AMN37" s="303"/>
    </row>
    <row r="38" spans="1:12 1025:1028" x14ac:dyDescent="0.25">
      <c r="A38" s="301"/>
      <c r="B38" s="314" t="s">
        <v>522</v>
      </c>
      <c r="C38" s="319"/>
      <c r="D38" s="319"/>
      <c r="E38" s="319"/>
      <c r="F38" s="319">
        <f>L36-F36</f>
        <v>28858461.49699989</v>
      </c>
      <c r="G38" s="337"/>
      <c r="H38" s="325" t="s">
        <v>523</v>
      </c>
      <c r="I38" s="318"/>
      <c r="J38" s="318"/>
      <c r="K38" s="318"/>
      <c r="L38" s="318"/>
      <c r="AMK38" s="303"/>
      <c r="AML38" s="303"/>
      <c r="AMM38" s="303"/>
      <c r="AMN38" s="303"/>
    </row>
    <row r="39" spans="1:12 1025:1028" x14ac:dyDescent="0.25">
      <c r="A39" s="301"/>
      <c r="B39" s="314"/>
      <c r="C39" s="318"/>
      <c r="D39" s="318"/>
      <c r="E39" s="318"/>
      <c r="F39" s="318"/>
      <c r="G39" s="337"/>
      <c r="H39" s="329"/>
      <c r="I39" s="318"/>
      <c r="J39" s="318"/>
      <c r="K39" s="318"/>
      <c r="L39" s="318"/>
      <c r="AMK39" s="303"/>
      <c r="AML39" s="303"/>
      <c r="AMM39" s="303"/>
      <c r="AMN39" s="303"/>
    </row>
    <row r="40" spans="1:12 1025:1028" x14ac:dyDescent="0.25">
      <c r="A40" s="301"/>
      <c r="B40" s="314" t="s">
        <v>143</v>
      </c>
      <c r="C40" s="315"/>
      <c r="D40" s="315"/>
      <c r="E40" s="315"/>
      <c r="F40" s="315">
        <f>F36+F38</f>
        <v>289692862.58999991</v>
      </c>
      <c r="G40" s="337"/>
      <c r="H40" s="325" t="s">
        <v>143</v>
      </c>
      <c r="I40" s="321"/>
      <c r="J40" s="321"/>
      <c r="K40" s="321"/>
      <c r="L40" s="316">
        <f>L36</f>
        <v>289692862.58999991</v>
      </c>
      <c r="AMK40" s="303"/>
      <c r="AML40" s="303"/>
      <c r="AMM40" s="303"/>
      <c r="AMN40" s="303"/>
    </row>
    <row r="41" spans="1:12 1025:1028" x14ac:dyDescent="0.25">
      <c r="A41" s="301"/>
      <c r="B41" s="303"/>
      <c r="C41" s="302"/>
      <c r="D41" s="302"/>
      <c r="E41" s="302"/>
      <c r="F41" s="302"/>
      <c r="H41" s="303"/>
      <c r="I41" s="303"/>
      <c r="J41" s="303"/>
      <c r="K41" s="303"/>
      <c r="L41" s="303"/>
      <c r="AMK41" s="303"/>
      <c r="AML41" s="303"/>
      <c r="AMM41" s="303"/>
      <c r="AMN41" s="303"/>
    </row>
    <row r="42" spans="1:12 1025:1028" x14ac:dyDescent="0.25">
      <c r="B42" s="300"/>
      <c r="C42" s="300"/>
      <c r="D42" s="300"/>
      <c r="E42" s="300"/>
      <c r="F42" s="300"/>
      <c r="H42" s="300"/>
      <c r="I42" s="300"/>
      <c r="J42" s="300"/>
      <c r="K42" s="300"/>
      <c r="L42" s="300"/>
    </row>
    <row r="43" spans="1:12 1025:1028" x14ac:dyDescent="0.25">
      <c r="B43" s="341" t="s">
        <v>198</v>
      </c>
      <c r="C43" s="341"/>
      <c r="D43" s="341"/>
      <c r="E43" s="341"/>
      <c r="F43" s="341"/>
      <c r="H43" s="341" t="s">
        <v>475</v>
      </c>
      <c r="I43" s="341"/>
      <c r="J43" s="341"/>
      <c r="K43" s="341"/>
      <c r="L43" s="341"/>
    </row>
    <row r="44" spans="1:12 1025:1028" x14ac:dyDescent="0.25">
      <c r="B44" s="337" t="s">
        <v>199</v>
      </c>
      <c r="C44" s="337"/>
      <c r="D44" s="337"/>
      <c r="E44" s="337"/>
      <c r="F44" s="337"/>
      <c r="H44" s="337" t="s">
        <v>460</v>
      </c>
      <c r="I44" s="337"/>
      <c r="J44" s="337"/>
      <c r="K44" s="337"/>
      <c r="L44" s="337"/>
    </row>
    <row r="45" spans="1:12 1025:1028" x14ac:dyDescent="0.25">
      <c r="B45" s="337" t="s">
        <v>200</v>
      </c>
      <c r="C45" s="337"/>
      <c r="D45" s="337"/>
      <c r="E45" s="337"/>
      <c r="F45" s="337"/>
      <c r="H45" s="337"/>
      <c r="I45" s="337"/>
      <c r="J45" s="337"/>
      <c r="K45" s="337"/>
      <c r="L45" s="337"/>
    </row>
  </sheetData>
  <mergeCells count="17">
    <mergeCell ref="B6:L6"/>
    <mergeCell ref="B7:L7"/>
    <mergeCell ref="B11:H11"/>
    <mergeCell ref="B12:H12"/>
    <mergeCell ref="B14:F14"/>
    <mergeCell ref="G14:L14"/>
    <mergeCell ref="B44:F44"/>
    <mergeCell ref="H44:L44"/>
    <mergeCell ref="B45:F45"/>
    <mergeCell ref="H45:L45"/>
    <mergeCell ref="B15:F15"/>
    <mergeCell ref="G15:L15"/>
    <mergeCell ref="B18:F18"/>
    <mergeCell ref="G18:G40"/>
    <mergeCell ref="H18:L18"/>
    <mergeCell ref="B43:F43"/>
    <mergeCell ref="H43:L43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76" firstPageNumber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view="pageBreakPreview" topLeftCell="C7" zoomScale="140" zoomScaleNormal="100" zoomScaleSheetLayoutView="140" workbookViewId="0">
      <selection activeCell="G28" sqref="G28"/>
    </sheetView>
  </sheetViews>
  <sheetFormatPr defaultRowHeight="18" x14ac:dyDescent="0.2"/>
  <cols>
    <col min="1" max="1" width="35.42578125" style="198" customWidth="1"/>
    <col min="2" max="4" width="12.140625" style="198" customWidth="1"/>
    <col min="5" max="5" width="10.85546875" style="199" customWidth="1"/>
    <col min="6" max="6" width="22.7109375" style="200" customWidth="1"/>
    <col min="7" max="9" width="12.140625" style="200" customWidth="1"/>
    <col min="10" max="10" width="11.140625" style="199" customWidth="1"/>
    <col min="11" max="11" width="25.28515625" style="167" bestFit="1" customWidth="1"/>
    <col min="12" max="12" width="25.5703125" style="167" customWidth="1"/>
    <col min="13" max="260" width="9.140625" style="167"/>
    <col min="261" max="261" width="43.42578125" style="167" customWidth="1"/>
    <col min="262" max="262" width="12.140625" style="167" customWidth="1"/>
    <col min="263" max="263" width="10.85546875" style="167" customWidth="1"/>
    <col min="264" max="264" width="25.7109375" style="167" customWidth="1"/>
    <col min="265" max="265" width="12.140625" style="167" customWidth="1"/>
    <col min="266" max="266" width="11.140625" style="167" customWidth="1"/>
    <col min="267" max="267" width="21" style="167" bestFit="1" customWidth="1"/>
    <col min="268" max="268" width="25.5703125" style="167" customWidth="1"/>
    <col min="269" max="516" width="9.140625" style="167"/>
    <col min="517" max="517" width="43.42578125" style="167" customWidth="1"/>
    <col min="518" max="518" width="12.140625" style="167" customWidth="1"/>
    <col min="519" max="519" width="10.85546875" style="167" customWidth="1"/>
    <col min="520" max="520" width="25.7109375" style="167" customWidth="1"/>
    <col min="521" max="521" width="12.140625" style="167" customWidth="1"/>
    <col min="522" max="522" width="11.140625" style="167" customWidth="1"/>
    <col min="523" max="523" width="21" style="167" bestFit="1" customWidth="1"/>
    <col min="524" max="524" width="25.5703125" style="167" customWidth="1"/>
    <col min="525" max="772" width="9.140625" style="167"/>
    <col min="773" max="773" width="43.42578125" style="167" customWidth="1"/>
    <col min="774" max="774" width="12.140625" style="167" customWidth="1"/>
    <col min="775" max="775" width="10.85546875" style="167" customWidth="1"/>
    <col min="776" max="776" width="25.7109375" style="167" customWidth="1"/>
    <col min="777" max="777" width="12.140625" style="167" customWidth="1"/>
    <col min="778" max="778" width="11.140625" style="167" customWidth="1"/>
    <col min="779" max="779" width="21" style="167" bestFit="1" customWidth="1"/>
    <col min="780" max="780" width="25.5703125" style="167" customWidth="1"/>
    <col min="781" max="1028" width="9.140625" style="167"/>
    <col min="1029" max="1029" width="43.42578125" style="167" customWidth="1"/>
    <col min="1030" max="1030" width="12.140625" style="167" customWidth="1"/>
    <col min="1031" max="1031" width="10.85546875" style="167" customWidth="1"/>
    <col min="1032" max="1032" width="25.7109375" style="167" customWidth="1"/>
    <col min="1033" max="1033" width="12.140625" style="167" customWidth="1"/>
    <col min="1034" max="1034" width="11.140625" style="167" customWidth="1"/>
    <col min="1035" max="1035" width="21" style="167" bestFit="1" customWidth="1"/>
    <col min="1036" max="1036" width="25.5703125" style="167" customWidth="1"/>
    <col min="1037" max="1284" width="9.140625" style="167"/>
    <col min="1285" max="1285" width="43.42578125" style="167" customWidth="1"/>
    <col min="1286" max="1286" width="12.140625" style="167" customWidth="1"/>
    <col min="1287" max="1287" width="10.85546875" style="167" customWidth="1"/>
    <col min="1288" max="1288" width="25.7109375" style="167" customWidth="1"/>
    <col min="1289" max="1289" width="12.140625" style="167" customWidth="1"/>
    <col min="1290" max="1290" width="11.140625" style="167" customWidth="1"/>
    <col min="1291" max="1291" width="21" style="167" bestFit="1" customWidth="1"/>
    <col min="1292" max="1292" width="25.5703125" style="167" customWidth="1"/>
    <col min="1293" max="1540" width="9.140625" style="167"/>
    <col min="1541" max="1541" width="43.42578125" style="167" customWidth="1"/>
    <col min="1542" max="1542" width="12.140625" style="167" customWidth="1"/>
    <col min="1543" max="1543" width="10.85546875" style="167" customWidth="1"/>
    <col min="1544" max="1544" width="25.7109375" style="167" customWidth="1"/>
    <col min="1545" max="1545" width="12.140625" style="167" customWidth="1"/>
    <col min="1546" max="1546" width="11.140625" style="167" customWidth="1"/>
    <col min="1547" max="1547" width="21" style="167" bestFit="1" customWidth="1"/>
    <col min="1548" max="1548" width="25.5703125" style="167" customWidth="1"/>
    <col min="1549" max="1796" width="9.140625" style="167"/>
    <col min="1797" max="1797" width="43.42578125" style="167" customWidth="1"/>
    <col min="1798" max="1798" width="12.140625" style="167" customWidth="1"/>
    <col min="1799" max="1799" width="10.85546875" style="167" customWidth="1"/>
    <col min="1800" max="1800" width="25.7109375" style="167" customWidth="1"/>
    <col min="1801" max="1801" width="12.140625" style="167" customWidth="1"/>
    <col min="1802" max="1802" width="11.140625" style="167" customWidth="1"/>
    <col min="1803" max="1803" width="21" style="167" bestFit="1" customWidth="1"/>
    <col min="1804" max="1804" width="25.5703125" style="167" customWidth="1"/>
    <col min="1805" max="2052" width="9.140625" style="167"/>
    <col min="2053" max="2053" width="43.42578125" style="167" customWidth="1"/>
    <col min="2054" max="2054" width="12.140625" style="167" customWidth="1"/>
    <col min="2055" max="2055" width="10.85546875" style="167" customWidth="1"/>
    <col min="2056" max="2056" width="25.7109375" style="167" customWidth="1"/>
    <col min="2057" max="2057" width="12.140625" style="167" customWidth="1"/>
    <col min="2058" max="2058" width="11.140625" style="167" customWidth="1"/>
    <col min="2059" max="2059" width="21" style="167" bestFit="1" customWidth="1"/>
    <col min="2060" max="2060" width="25.5703125" style="167" customWidth="1"/>
    <col min="2061" max="2308" width="9.140625" style="167"/>
    <col min="2309" max="2309" width="43.42578125" style="167" customWidth="1"/>
    <col min="2310" max="2310" width="12.140625" style="167" customWidth="1"/>
    <col min="2311" max="2311" width="10.85546875" style="167" customWidth="1"/>
    <col min="2312" max="2312" width="25.7109375" style="167" customWidth="1"/>
    <col min="2313" max="2313" width="12.140625" style="167" customWidth="1"/>
    <col min="2314" max="2314" width="11.140625" style="167" customWidth="1"/>
    <col min="2315" max="2315" width="21" style="167" bestFit="1" customWidth="1"/>
    <col min="2316" max="2316" width="25.5703125" style="167" customWidth="1"/>
    <col min="2317" max="2564" width="9.140625" style="167"/>
    <col min="2565" max="2565" width="43.42578125" style="167" customWidth="1"/>
    <col min="2566" max="2566" width="12.140625" style="167" customWidth="1"/>
    <col min="2567" max="2567" width="10.85546875" style="167" customWidth="1"/>
    <col min="2568" max="2568" width="25.7109375" style="167" customWidth="1"/>
    <col min="2569" max="2569" width="12.140625" style="167" customWidth="1"/>
    <col min="2570" max="2570" width="11.140625" style="167" customWidth="1"/>
    <col min="2571" max="2571" width="21" style="167" bestFit="1" customWidth="1"/>
    <col min="2572" max="2572" width="25.5703125" style="167" customWidth="1"/>
    <col min="2573" max="2820" width="9.140625" style="167"/>
    <col min="2821" max="2821" width="43.42578125" style="167" customWidth="1"/>
    <col min="2822" max="2822" width="12.140625" style="167" customWidth="1"/>
    <col min="2823" max="2823" width="10.85546875" style="167" customWidth="1"/>
    <col min="2824" max="2824" width="25.7109375" style="167" customWidth="1"/>
    <col min="2825" max="2825" width="12.140625" style="167" customWidth="1"/>
    <col min="2826" max="2826" width="11.140625" style="167" customWidth="1"/>
    <col min="2827" max="2827" width="21" style="167" bestFit="1" customWidth="1"/>
    <col min="2828" max="2828" width="25.5703125" style="167" customWidth="1"/>
    <col min="2829" max="3076" width="9.140625" style="167"/>
    <col min="3077" max="3077" width="43.42578125" style="167" customWidth="1"/>
    <col min="3078" max="3078" width="12.140625" style="167" customWidth="1"/>
    <col min="3079" max="3079" width="10.85546875" style="167" customWidth="1"/>
    <col min="3080" max="3080" width="25.7109375" style="167" customWidth="1"/>
    <col min="3081" max="3081" width="12.140625" style="167" customWidth="1"/>
    <col min="3082" max="3082" width="11.140625" style="167" customWidth="1"/>
    <col min="3083" max="3083" width="21" style="167" bestFit="1" customWidth="1"/>
    <col min="3084" max="3084" width="25.5703125" style="167" customWidth="1"/>
    <col min="3085" max="3332" width="9.140625" style="167"/>
    <col min="3333" max="3333" width="43.42578125" style="167" customWidth="1"/>
    <col min="3334" max="3334" width="12.140625" style="167" customWidth="1"/>
    <col min="3335" max="3335" width="10.85546875" style="167" customWidth="1"/>
    <col min="3336" max="3336" width="25.7109375" style="167" customWidth="1"/>
    <col min="3337" max="3337" width="12.140625" style="167" customWidth="1"/>
    <col min="3338" max="3338" width="11.140625" style="167" customWidth="1"/>
    <col min="3339" max="3339" width="21" style="167" bestFit="1" customWidth="1"/>
    <col min="3340" max="3340" width="25.5703125" style="167" customWidth="1"/>
    <col min="3341" max="3588" width="9.140625" style="167"/>
    <col min="3589" max="3589" width="43.42578125" style="167" customWidth="1"/>
    <col min="3590" max="3590" width="12.140625" style="167" customWidth="1"/>
    <col min="3591" max="3591" width="10.85546875" style="167" customWidth="1"/>
    <col min="3592" max="3592" width="25.7109375" style="167" customWidth="1"/>
    <col min="3593" max="3593" width="12.140625" style="167" customWidth="1"/>
    <col min="3594" max="3594" width="11.140625" style="167" customWidth="1"/>
    <col min="3595" max="3595" width="21" style="167" bestFit="1" customWidth="1"/>
    <col min="3596" max="3596" width="25.5703125" style="167" customWidth="1"/>
    <col min="3597" max="3844" width="9.140625" style="167"/>
    <col min="3845" max="3845" width="43.42578125" style="167" customWidth="1"/>
    <col min="3846" max="3846" width="12.140625" style="167" customWidth="1"/>
    <col min="3847" max="3847" width="10.85546875" style="167" customWidth="1"/>
    <col min="3848" max="3848" width="25.7109375" style="167" customWidth="1"/>
    <col min="3849" max="3849" width="12.140625" style="167" customWidth="1"/>
    <col min="3850" max="3850" width="11.140625" style="167" customWidth="1"/>
    <col min="3851" max="3851" width="21" style="167" bestFit="1" customWidth="1"/>
    <col min="3852" max="3852" width="25.5703125" style="167" customWidth="1"/>
    <col min="3853" max="4100" width="9.140625" style="167"/>
    <col min="4101" max="4101" width="43.42578125" style="167" customWidth="1"/>
    <col min="4102" max="4102" width="12.140625" style="167" customWidth="1"/>
    <col min="4103" max="4103" width="10.85546875" style="167" customWidth="1"/>
    <col min="4104" max="4104" width="25.7109375" style="167" customWidth="1"/>
    <col min="4105" max="4105" width="12.140625" style="167" customWidth="1"/>
    <col min="4106" max="4106" width="11.140625" style="167" customWidth="1"/>
    <col min="4107" max="4107" width="21" style="167" bestFit="1" customWidth="1"/>
    <col min="4108" max="4108" width="25.5703125" style="167" customWidth="1"/>
    <col min="4109" max="4356" width="9.140625" style="167"/>
    <col min="4357" max="4357" width="43.42578125" style="167" customWidth="1"/>
    <col min="4358" max="4358" width="12.140625" style="167" customWidth="1"/>
    <col min="4359" max="4359" width="10.85546875" style="167" customWidth="1"/>
    <col min="4360" max="4360" width="25.7109375" style="167" customWidth="1"/>
    <col min="4361" max="4361" width="12.140625" style="167" customWidth="1"/>
    <col min="4362" max="4362" width="11.140625" style="167" customWidth="1"/>
    <col min="4363" max="4363" width="21" style="167" bestFit="1" customWidth="1"/>
    <col min="4364" max="4364" width="25.5703125" style="167" customWidth="1"/>
    <col min="4365" max="4612" width="9.140625" style="167"/>
    <col min="4613" max="4613" width="43.42578125" style="167" customWidth="1"/>
    <col min="4614" max="4614" width="12.140625" style="167" customWidth="1"/>
    <col min="4615" max="4615" width="10.85546875" style="167" customWidth="1"/>
    <col min="4616" max="4616" width="25.7109375" style="167" customWidth="1"/>
    <col min="4617" max="4617" width="12.140625" style="167" customWidth="1"/>
    <col min="4618" max="4618" width="11.140625" style="167" customWidth="1"/>
    <col min="4619" max="4619" width="21" style="167" bestFit="1" customWidth="1"/>
    <col min="4620" max="4620" width="25.5703125" style="167" customWidth="1"/>
    <col min="4621" max="4868" width="9.140625" style="167"/>
    <col min="4869" max="4869" width="43.42578125" style="167" customWidth="1"/>
    <col min="4870" max="4870" width="12.140625" style="167" customWidth="1"/>
    <col min="4871" max="4871" width="10.85546875" style="167" customWidth="1"/>
    <col min="4872" max="4872" width="25.7109375" style="167" customWidth="1"/>
    <col min="4873" max="4873" width="12.140625" style="167" customWidth="1"/>
    <col min="4874" max="4874" width="11.140625" style="167" customWidth="1"/>
    <col min="4875" max="4875" width="21" style="167" bestFit="1" customWidth="1"/>
    <col min="4876" max="4876" width="25.5703125" style="167" customWidth="1"/>
    <col min="4877" max="5124" width="9.140625" style="167"/>
    <col min="5125" max="5125" width="43.42578125" style="167" customWidth="1"/>
    <col min="5126" max="5126" width="12.140625" style="167" customWidth="1"/>
    <col min="5127" max="5127" width="10.85546875" style="167" customWidth="1"/>
    <col min="5128" max="5128" width="25.7109375" style="167" customWidth="1"/>
    <col min="5129" max="5129" width="12.140625" style="167" customWidth="1"/>
    <col min="5130" max="5130" width="11.140625" style="167" customWidth="1"/>
    <col min="5131" max="5131" width="21" style="167" bestFit="1" customWidth="1"/>
    <col min="5132" max="5132" width="25.5703125" style="167" customWidth="1"/>
    <col min="5133" max="5380" width="9.140625" style="167"/>
    <col min="5381" max="5381" width="43.42578125" style="167" customWidth="1"/>
    <col min="5382" max="5382" width="12.140625" style="167" customWidth="1"/>
    <col min="5383" max="5383" width="10.85546875" style="167" customWidth="1"/>
    <col min="5384" max="5384" width="25.7109375" style="167" customWidth="1"/>
    <col min="5385" max="5385" width="12.140625" style="167" customWidth="1"/>
    <col min="5386" max="5386" width="11.140625" style="167" customWidth="1"/>
    <col min="5387" max="5387" width="21" style="167" bestFit="1" customWidth="1"/>
    <col min="5388" max="5388" width="25.5703125" style="167" customWidth="1"/>
    <col min="5389" max="5636" width="9.140625" style="167"/>
    <col min="5637" max="5637" width="43.42578125" style="167" customWidth="1"/>
    <col min="5638" max="5638" width="12.140625" style="167" customWidth="1"/>
    <col min="5639" max="5639" width="10.85546875" style="167" customWidth="1"/>
    <col min="5640" max="5640" width="25.7109375" style="167" customWidth="1"/>
    <col min="5641" max="5641" width="12.140625" style="167" customWidth="1"/>
    <col min="5642" max="5642" width="11.140625" style="167" customWidth="1"/>
    <col min="5643" max="5643" width="21" style="167" bestFit="1" customWidth="1"/>
    <col min="5644" max="5644" width="25.5703125" style="167" customWidth="1"/>
    <col min="5645" max="5892" width="9.140625" style="167"/>
    <col min="5893" max="5893" width="43.42578125" style="167" customWidth="1"/>
    <col min="5894" max="5894" width="12.140625" style="167" customWidth="1"/>
    <col min="5895" max="5895" width="10.85546875" style="167" customWidth="1"/>
    <col min="5896" max="5896" width="25.7109375" style="167" customWidth="1"/>
    <col min="5897" max="5897" width="12.140625" style="167" customWidth="1"/>
    <col min="5898" max="5898" width="11.140625" style="167" customWidth="1"/>
    <col min="5899" max="5899" width="21" style="167" bestFit="1" customWidth="1"/>
    <col min="5900" max="5900" width="25.5703125" style="167" customWidth="1"/>
    <col min="5901" max="6148" width="9.140625" style="167"/>
    <col min="6149" max="6149" width="43.42578125" style="167" customWidth="1"/>
    <col min="6150" max="6150" width="12.140625" style="167" customWidth="1"/>
    <col min="6151" max="6151" width="10.85546875" style="167" customWidth="1"/>
    <col min="6152" max="6152" width="25.7109375" style="167" customWidth="1"/>
    <col min="6153" max="6153" width="12.140625" style="167" customWidth="1"/>
    <col min="6154" max="6154" width="11.140625" style="167" customWidth="1"/>
    <col min="6155" max="6155" width="21" style="167" bestFit="1" customWidth="1"/>
    <col min="6156" max="6156" width="25.5703125" style="167" customWidth="1"/>
    <col min="6157" max="6404" width="9.140625" style="167"/>
    <col min="6405" max="6405" width="43.42578125" style="167" customWidth="1"/>
    <col min="6406" max="6406" width="12.140625" style="167" customWidth="1"/>
    <col min="6407" max="6407" width="10.85546875" style="167" customWidth="1"/>
    <col min="6408" max="6408" width="25.7109375" style="167" customWidth="1"/>
    <col min="6409" max="6409" width="12.140625" style="167" customWidth="1"/>
    <col min="6410" max="6410" width="11.140625" style="167" customWidth="1"/>
    <col min="6411" max="6411" width="21" style="167" bestFit="1" customWidth="1"/>
    <col min="6412" max="6412" width="25.5703125" style="167" customWidth="1"/>
    <col min="6413" max="6660" width="9.140625" style="167"/>
    <col min="6661" max="6661" width="43.42578125" style="167" customWidth="1"/>
    <col min="6662" max="6662" width="12.140625" style="167" customWidth="1"/>
    <col min="6663" max="6663" width="10.85546875" style="167" customWidth="1"/>
    <col min="6664" max="6664" width="25.7109375" style="167" customWidth="1"/>
    <col min="6665" max="6665" width="12.140625" style="167" customWidth="1"/>
    <col min="6666" max="6666" width="11.140625" style="167" customWidth="1"/>
    <col min="6667" max="6667" width="21" style="167" bestFit="1" customWidth="1"/>
    <col min="6668" max="6668" width="25.5703125" style="167" customWidth="1"/>
    <col min="6669" max="6916" width="9.140625" style="167"/>
    <col min="6917" max="6917" width="43.42578125" style="167" customWidth="1"/>
    <col min="6918" max="6918" width="12.140625" style="167" customWidth="1"/>
    <col min="6919" max="6919" width="10.85546875" style="167" customWidth="1"/>
    <col min="6920" max="6920" width="25.7109375" style="167" customWidth="1"/>
    <col min="6921" max="6921" width="12.140625" style="167" customWidth="1"/>
    <col min="6922" max="6922" width="11.140625" style="167" customWidth="1"/>
    <col min="6923" max="6923" width="21" style="167" bestFit="1" customWidth="1"/>
    <col min="6924" max="6924" width="25.5703125" style="167" customWidth="1"/>
    <col min="6925" max="7172" width="9.140625" style="167"/>
    <col min="7173" max="7173" width="43.42578125" style="167" customWidth="1"/>
    <col min="7174" max="7174" width="12.140625" style="167" customWidth="1"/>
    <col min="7175" max="7175" width="10.85546875" style="167" customWidth="1"/>
    <col min="7176" max="7176" width="25.7109375" style="167" customWidth="1"/>
    <col min="7177" max="7177" width="12.140625" style="167" customWidth="1"/>
    <col min="7178" max="7178" width="11.140625" style="167" customWidth="1"/>
    <col min="7179" max="7179" width="21" style="167" bestFit="1" customWidth="1"/>
    <col min="7180" max="7180" width="25.5703125" style="167" customWidth="1"/>
    <col min="7181" max="7428" width="9.140625" style="167"/>
    <col min="7429" max="7429" width="43.42578125" style="167" customWidth="1"/>
    <col min="7430" max="7430" width="12.140625" style="167" customWidth="1"/>
    <col min="7431" max="7431" width="10.85546875" style="167" customWidth="1"/>
    <col min="7432" max="7432" width="25.7109375" style="167" customWidth="1"/>
    <col min="7433" max="7433" width="12.140625" style="167" customWidth="1"/>
    <col min="7434" max="7434" width="11.140625" style="167" customWidth="1"/>
    <col min="7435" max="7435" width="21" style="167" bestFit="1" customWidth="1"/>
    <col min="7436" max="7436" width="25.5703125" style="167" customWidth="1"/>
    <col min="7437" max="7684" width="9.140625" style="167"/>
    <col min="7685" max="7685" width="43.42578125" style="167" customWidth="1"/>
    <col min="7686" max="7686" width="12.140625" style="167" customWidth="1"/>
    <col min="7687" max="7687" width="10.85546875" style="167" customWidth="1"/>
    <col min="7688" max="7688" width="25.7109375" style="167" customWidth="1"/>
    <col min="7689" max="7689" width="12.140625" style="167" customWidth="1"/>
    <col min="7690" max="7690" width="11.140625" style="167" customWidth="1"/>
    <col min="7691" max="7691" width="21" style="167" bestFit="1" customWidth="1"/>
    <col min="7692" max="7692" width="25.5703125" style="167" customWidth="1"/>
    <col min="7693" max="7940" width="9.140625" style="167"/>
    <col min="7941" max="7941" width="43.42578125" style="167" customWidth="1"/>
    <col min="7942" max="7942" width="12.140625" style="167" customWidth="1"/>
    <col min="7943" max="7943" width="10.85546875" style="167" customWidth="1"/>
    <col min="7944" max="7944" width="25.7109375" style="167" customWidth="1"/>
    <col min="7945" max="7945" width="12.140625" style="167" customWidth="1"/>
    <col min="7946" max="7946" width="11.140625" style="167" customWidth="1"/>
    <col min="7947" max="7947" width="21" style="167" bestFit="1" customWidth="1"/>
    <col min="7948" max="7948" width="25.5703125" style="167" customWidth="1"/>
    <col min="7949" max="8196" width="9.140625" style="167"/>
    <col min="8197" max="8197" width="43.42578125" style="167" customWidth="1"/>
    <col min="8198" max="8198" width="12.140625" style="167" customWidth="1"/>
    <col min="8199" max="8199" width="10.85546875" style="167" customWidth="1"/>
    <col min="8200" max="8200" width="25.7109375" style="167" customWidth="1"/>
    <col min="8201" max="8201" width="12.140625" style="167" customWidth="1"/>
    <col min="8202" max="8202" width="11.140625" style="167" customWidth="1"/>
    <col min="8203" max="8203" width="21" style="167" bestFit="1" customWidth="1"/>
    <col min="8204" max="8204" width="25.5703125" style="167" customWidth="1"/>
    <col min="8205" max="8452" width="9.140625" style="167"/>
    <col min="8453" max="8453" width="43.42578125" style="167" customWidth="1"/>
    <col min="8454" max="8454" width="12.140625" style="167" customWidth="1"/>
    <col min="8455" max="8455" width="10.85546875" style="167" customWidth="1"/>
    <col min="8456" max="8456" width="25.7109375" style="167" customWidth="1"/>
    <col min="8457" max="8457" width="12.140625" style="167" customWidth="1"/>
    <col min="8458" max="8458" width="11.140625" style="167" customWidth="1"/>
    <col min="8459" max="8459" width="21" style="167" bestFit="1" customWidth="1"/>
    <col min="8460" max="8460" width="25.5703125" style="167" customWidth="1"/>
    <col min="8461" max="8708" width="9.140625" style="167"/>
    <col min="8709" max="8709" width="43.42578125" style="167" customWidth="1"/>
    <col min="8710" max="8710" width="12.140625" style="167" customWidth="1"/>
    <col min="8711" max="8711" width="10.85546875" style="167" customWidth="1"/>
    <col min="8712" max="8712" width="25.7109375" style="167" customWidth="1"/>
    <col min="8713" max="8713" width="12.140625" style="167" customWidth="1"/>
    <col min="8714" max="8714" width="11.140625" style="167" customWidth="1"/>
    <col min="8715" max="8715" width="21" style="167" bestFit="1" customWidth="1"/>
    <col min="8716" max="8716" width="25.5703125" style="167" customWidth="1"/>
    <col min="8717" max="8964" width="9.140625" style="167"/>
    <col min="8965" max="8965" width="43.42578125" style="167" customWidth="1"/>
    <col min="8966" max="8966" width="12.140625" style="167" customWidth="1"/>
    <col min="8967" max="8967" width="10.85546875" style="167" customWidth="1"/>
    <col min="8968" max="8968" width="25.7109375" style="167" customWidth="1"/>
    <col min="8969" max="8969" width="12.140625" style="167" customWidth="1"/>
    <col min="8970" max="8970" width="11.140625" style="167" customWidth="1"/>
    <col min="8971" max="8971" width="21" style="167" bestFit="1" customWidth="1"/>
    <col min="8972" max="8972" width="25.5703125" style="167" customWidth="1"/>
    <col min="8973" max="9220" width="9.140625" style="167"/>
    <col min="9221" max="9221" width="43.42578125" style="167" customWidth="1"/>
    <col min="9222" max="9222" width="12.140625" style="167" customWidth="1"/>
    <col min="9223" max="9223" width="10.85546875" style="167" customWidth="1"/>
    <col min="9224" max="9224" width="25.7109375" style="167" customWidth="1"/>
    <col min="9225" max="9225" width="12.140625" style="167" customWidth="1"/>
    <col min="9226" max="9226" width="11.140625" style="167" customWidth="1"/>
    <col min="9227" max="9227" width="21" style="167" bestFit="1" customWidth="1"/>
    <col min="9228" max="9228" width="25.5703125" style="167" customWidth="1"/>
    <col min="9229" max="9476" width="9.140625" style="167"/>
    <col min="9477" max="9477" width="43.42578125" style="167" customWidth="1"/>
    <col min="9478" max="9478" width="12.140625" style="167" customWidth="1"/>
    <col min="9479" max="9479" width="10.85546875" style="167" customWidth="1"/>
    <col min="9480" max="9480" width="25.7109375" style="167" customWidth="1"/>
    <col min="9481" max="9481" width="12.140625" style="167" customWidth="1"/>
    <col min="9482" max="9482" width="11.140625" style="167" customWidth="1"/>
    <col min="9483" max="9483" width="21" style="167" bestFit="1" customWidth="1"/>
    <col min="9484" max="9484" width="25.5703125" style="167" customWidth="1"/>
    <col min="9485" max="9732" width="9.140625" style="167"/>
    <col min="9733" max="9733" width="43.42578125" style="167" customWidth="1"/>
    <col min="9734" max="9734" width="12.140625" style="167" customWidth="1"/>
    <col min="9735" max="9735" width="10.85546875" style="167" customWidth="1"/>
    <col min="9736" max="9736" width="25.7109375" style="167" customWidth="1"/>
    <col min="9737" max="9737" width="12.140625" style="167" customWidth="1"/>
    <col min="9738" max="9738" width="11.140625" style="167" customWidth="1"/>
    <col min="9739" max="9739" width="21" style="167" bestFit="1" customWidth="1"/>
    <col min="9740" max="9740" width="25.5703125" style="167" customWidth="1"/>
    <col min="9741" max="9988" width="9.140625" style="167"/>
    <col min="9989" max="9989" width="43.42578125" style="167" customWidth="1"/>
    <col min="9990" max="9990" width="12.140625" style="167" customWidth="1"/>
    <col min="9991" max="9991" width="10.85546875" style="167" customWidth="1"/>
    <col min="9992" max="9992" width="25.7109375" style="167" customWidth="1"/>
    <col min="9993" max="9993" width="12.140625" style="167" customWidth="1"/>
    <col min="9994" max="9994" width="11.140625" style="167" customWidth="1"/>
    <col min="9995" max="9995" width="21" style="167" bestFit="1" customWidth="1"/>
    <col min="9996" max="9996" width="25.5703125" style="167" customWidth="1"/>
    <col min="9997" max="10244" width="9.140625" style="167"/>
    <col min="10245" max="10245" width="43.42578125" style="167" customWidth="1"/>
    <col min="10246" max="10246" width="12.140625" style="167" customWidth="1"/>
    <col min="10247" max="10247" width="10.85546875" style="167" customWidth="1"/>
    <col min="10248" max="10248" width="25.7109375" style="167" customWidth="1"/>
    <col min="10249" max="10249" width="12.140625" style="167" customWidth="1"/>
    <col min="10250" max="10250" width="11.140625" style="167" customWidth="1"/>
    <col min="10251" max="10251" width="21" style="167" bestFit="1" customWidth="1"/>
    <col min="10252" max="10252" width="25.5703125" style="167" customWidth="1"/>
    <col min="10253" max="10500" width="9.140625" style="167"/>
    <col min="10501" max="10501" width="43.42578125" style="167" customWidth="1"/>
    <col min="10502" max="10502" width="12.140625" style="167" customWidth="1"/>
    <col min="10503" max="10503" width="10.85546875" style="167" customWidth="1"/>
    <col min="10504" max="10504" width="25.7109375" style="167" customWidth="1"/>
    <col min="10505" max="10505" width="12.140625" style="167" customWidth="1"/>
    <col min="10506" max="10506" width="11.140625" style="167" customWidth="1"/>
    <col min="10507" max="10507" width="21" style="167" bestFit="1" customWidth="1"/>
    <col min="10508" max="10508" width="25.5703125" style="167" customWidth="1"/>
    <col min="10509" max="10756" width="9.140625" style="167"/>
    <col min="10757" max="10757" width="43.42578125" style="167" customWidth="1"/>
    <col min="10758" max="10758" width="12.140625" style="167" customWidth="1"/>
    <col min="10759" max="10759" width="10.85546875" style="167" customWidth="1"/>
    <col min="10760" max="10760" width="25.7109375" style="167" customWidth="1"/>
    <col min="10761" max="10761" width="12.140625" style="167" customWidth="1"/>
    <col min="10762" max="10762" width="11.140625" style="167" customWidth="1"/>
    <col min="10763" max="10763" width="21" style="167" bestFit="1" customWidth="1"/>
    <col min="10764" max="10764" width="25.5703125" style="167" customWidth="1"/>
    <col min="10765" max="11012" width="9.140625" style="167"/>
    <col min="11013" max="11013" width="43.42578125" style="167" customWidth="1"/>
    <col min="11014" max="11014" width="12.140625" style="167" customWidth="1"/>
    <col min="11015" max="11015" width="10.85546875" style="167" customWidth="1"/>
    <col min="11016" max="11016" width="25.7109375" style="167" customWidth="1"/>
    <col min="11017" max="11017" width="12.140625" style="167" customWidth="1"/>
    <col min="11018" max="11018" width="11.140625" style="167" customWidth="1"/>
    <col min="11019" max="11019" width="21" style="167" bestFit="1" customWidth="1"/>
    <col min="11020" max="11020" width="25.5703125" style="167" customWidth="1"/>
    <col min="11021" max="11268" width="9.140625" style="167"/>
    <col min="11269" max="11269" width="43.42578125" style="167" customWidth="1"/>
    <col min="11270" max="11270" width="12.140625" style="167" customWidth="1"/>
    <col min="11271" max="11271" width="10.85546875" style="167" customWidth="1"/>
    <col min="11272" max="11272" width="25.7109375" style="167" customWidth="1"/>
    <col min="11273" max="11273" width="12.140625" style="167" customWidth="1"/>
    <col min="11274" max="11274" width="11.140625" style="167" customWidth="1"/>
    <col min="11275" max="11275" width="21" style="167" bestFit="1" customWidth="1"/>
    <col min="11276" max="11276" width="25.5703125" style="167" customWidth="1"/>
    <col min="11277" max="11524" width="9.140625" style="167"/>
    <col min="11525" max="11525" width="43.42578125" style="167" customWidth="1"/>
    <col min="11526" max="11526" width="12.140625" style="167" customWidth="1"/>
    <col min="11527" max="11527" width="10.85546875" style="167" customWidth="1"/>
    <col min="11528" max="11528" width="25.7109375" style="167" customWidth="1"/>
    <col min="11529" max="11529" width="12.140625" style="167" customWidth="1"/>
    <col min="11530" max="11530" width="11.140625" style="167" customWidth="1"/>
    <col min="11531" max="11531" width="21" style="167" bestFit="1" customWidth="1"/>
    <col min="11532" max="11532" width="25.5703125" style="167" customWidth="1"/>
    <col min="11533" max="11780" width="9.140625" style="167"/>
    <col min="11781" max="11781" width="43.42578125" style="167" customWidth="1"/>
    <col min="11782" max="11782" width="12.140625" style="167" customWidth="1"/>
    <col min="11783" max="11783" width="10.85546875" style="167" customWidth="1"/>
    <col min="11784" max="11784" width="25.7109375" style="167" customWidth="1"/>
    <col min="11785" max="11785" width="12.140625" style="167" customWidth="1"/>
    <col min="11786" max="11786" width="11.140625" style="167" customWidth="1"/>
    <col min="11787" max="11787" width="21" style="167" bestFit="1" customWidth="1"/>
    <col min="11788" max="11788" width="25.5703125" style="167" customWidth="1"/>
    <col min="11789" max="12036" width="9.140625" style="167"/>
    <col min="12037" max="12037" width="43.42578125" style="167" customWidth="1"/>
    <col min="12038" max="12038" width="12.140625" style="167" customWidth="1"/>
    <col min="12039" max="12039" width="10.85546875" style="167" customWidth="1"/>
    <col min="12040" max="12040" width="25.7109375" style="167" customWidth="1"/>
    <col min="12041" max="12041" width="12.140625" style="167" customWidth="1"/>
    <col min="12042" max="12042" width="11.140625" style="167" customWidth="1"/>
    <col min="12043" max="12043" width="21" style="167" bestFit="1" customWidth="1"/>
    <col min="12044" max="12044" width="25.5703125" style="167" customWidth="1"/>
    <col min="12045" max="12292" width="9.140625" style="167"/>
    <col min="12293" max="12293" width="43.42578125" style="167" customWidth="1"/>
    <col min="12294" max="12294" width="12.140625" style="167" customWidth="1"/>
    <col min="12295" max="12295" width="10.85546875" style="167" customWidth="1"/>
    <col min="12296" max="12296" width="25.7109375" style="167" customWidth="1"/>
    <col min="12297" max="12297" width="12.140625" style="167" customWidth="1"/>
    <col min="12298" max="12298" width="11.140625" style="167" customWidth="1"/>
    <col min="12299" max="12299" width="21" style="167" bestFit="1" customWidth="1"/>
    <col min="12300" max="12300" width="25.5703125" style="167" customWidth="1"/>
    <col min="12301" max="12548" width="9.140625" style="167"/>
    <col min="12549" max="12549" width="43.42578125" style="167" customWidth="1"/>
    <col min="12550" max="12550" width="12.140625" style="167" customWidth="1"/>
    <col min="12551" max="12551" width="10.85546875" style="167" customWidth="1"/>
    <col min="12552" max="12552" width="25.7109375" style="167" customWidth="1"/>
    <col min="12553" max="12553" width="12.140625" style="167" customWidth="1"/>
    <col min="12554" max="12554" width="11.140625" style="167" customWidth="1"/>
    <col min="12555" max="12555" width="21" style="167" bestFit="1" customWidth="1"/>
    <col min="12556" max="12556" width="25.5703125" style="167" customWidth="1"/>
    <col min="12557" max="12804" width="9.140625" style="167"/>
    <col min="12805" max="12805" width="43.42578125" style="167" customWidth="1"/>
    <col min="12806" max="12806" width="12.140625" style="167" customWidth="1"/>
    <col min="12807" max="12807" width="10.85546875" style="167" customWidth="1"/>
    <col min="12808" max="12808" width="25.7109375" style="167" customWidth="1"/>
    <col min="12809" max="12809" width="12.140625" style="167" customWidth="1"/>
    <col min="12810" max="12810" width="11.140625" style="167" customWidth="1"/>
    <col min="12811" max="12811" width="21" style="167" bestFit="1" customWidth="1"/>
    <col min="12812" max="12812" width="25.5703125" style="167" customWidth="1"/>
    <col min="12813" max="13060" width="9.140625" style="167"/>
    <col min="13061" max="13061" width="43.42578125" style="167" customWidth="1"/>
    <col min="13062" max="13062" width="12.140625" style="167" customWidth="1"/>
    <col min="13063" max="13063" width="10.85546875" style="167" customWidth="1"/>
    <col min="13064" max="13064" width="25.7109375" style="167" customWidth="1"/>
    <col min="13065" max="13065" width="12.140625" style="167" customWidth="1"/>
    <col min="13066" max="13066" width="11.140625" style="167" customWidth="1"/>
    <col min="13067" max="13067" width="21" style="167" bestFit="1" customWidth="1"/>
    <col min="13068" max="13068" width="25.5703125" style="167" customWidth="1"/>
    <col min="13069" max="13316" width="9.140625" style="167"/>
    <col min="13317" max="13317" width="43.42578125" style="167" customWidth="1"/>
    <col min="13318" max="13318" width="12.140625" style="167" customWidth="1"/>
    <col min="13319" max="13319" width="10.85546875" style="167" customWidth="1"/>
    <col min="13320" max="13320" width="25.7109375" style="167" customWidth="1"/>
    <col min="13321" max="13321" width="12.140625" style="167" customWidth="1"/>
    <col min="13322" max="13322" width="11.140625" style="167" customWidth="1"/>
    <col min="13323" max="13323" width="21" style="167" bestFit="1" customWidth="1"/>
    <col min="13324" max="13324" width="25.5703125" style="167" customWidth="1"/>
    <col min="13325" max="13572" width="9.140625" style="167"/>
    <col min="13573" max="13573" width="43.42578125" style="167" customWidth="1"/>
    <col min="13574" max="13574" width="12.140625" style="167" customWidth="1"/>
    <col min="13575" max="13575" width="10.85546875" style="167" customWidth="1"/>
    <col min="13576" max="13576" width="25.7109375" style="167" customWidth="1"/>
    <col min="13577" max="13577" width="12.140625" style="167" customWidth="1"/>
    <col min="13578" max="13578" width="11.140625" style="167" customWidth="1"/>
    <col min="13579" max="13579" width="21" style="167" bestFit="1" customWidth="1"/>
    <col min="13580" max="13580" width="25.5703125" style="167" customWidth="1"/>
    <col min="13581" max="13828" width="9.140625" style="167"/>
    <col min="13829" max="13829" width="43.42578125" style="167" customWidth="1"/>
    <col min="13830" max="13830" width="12.140625" style="167" customWidth="1"/>
    <col min="13831" max="13831" width="10.85546875" style="167" customWidth="1"/>
    <col min="13832" max="13832" width="25.7109375" style="167" customWidth="1"/>
    <col min="13833" max="13833" width="12.140625" style="167" customWidth="1"/>
    <col min="13834" max="13834" width="11.140625" style="167" customWidth="1"/>
    <col min="13835" max="13835" width="21" style="167" bestFit="1" customWidth="1"/>
    <col min="13836" max="13836" width="25.5703125" style="167" customWidth="1"/>
    <col min="13837" max="14084" width="9.140625" style="167"/>
    <col min="14085" max="14085" width="43.42578125" style="167" customWidth="1"/>
    <col min="14086" max="14086" width="12.140625" style="167" customWidth="1"/>
    <col min="14087" max="14087" width="10.85546875" style="167" customWidth="1"/>
    <col min="14088" max="14088" width="25.7109375" style="167" customWidth="1"/>
    <col min="14089" max="14089" width="12.140625" style="167" customWidth="1"/>
    <col min="14090" max="14090" width="11.140625" style="167" customWidth="1"/>
    <col min="14091" max="14091" width="21" style="167" bestFit="1" customWidth="1"/>
    <col min="14092" max="14092" width="25.5703125" style="167" customWidth="1"/>
    <col min="14093" max="14340" width="9.140625" style="167"/>
    <col min="14341" max="14341" width="43.42578125" style="167" customWidth="1"/>
    <col min="14342" max="14342" width="12.140625" style="167" customWidth="1"/>
    <col min="14343" max="14343" width="10.85546875" style="167" customWidth="1"/>
    <col min="14344" max="14344" width="25.7109375" style="167" customWidth="1"/>
    <col min="14345" max="14345" width="12.140625" style="167" customWidth="1"/>
    <col min="14346" max="14346" width="11.140625" style="167" customWidth="1"/>
    <col min="14347" max="14347" width="21" style="167" bestFit="1" customWidth="1"/>
    <col min="14348" max="14348" width="25.5703125" style="167" customWidth="1"/>
    <col min="14349" max="14596" width="9.140625" style="167"/>
    <col min="14597" max="14597" width="43.42578125" style="167" customWidth="1"/>
    <col min="14598" max="14598" width="12.140625" style="167" customWidth="1"/>
    <col min="14599" max="14599" width="10.85546875" style="167" customWidth="1"/>
    <col min="14600" max="14600" width="25.7109375" style="167" customWidth="1"/>
    <col min="14601" max="14601" width="12.140625" style="167" customWidth="1"/>
    <col min="14602" max="14602" width="11.140625" style="167" customWidth="1"/>
    <col min="14603" max="14603" width="21" style="167" bestFit="1" customWidth="1"/>
    <col min="14604" max="14604" width="25.5703125" style="167" customWidth="1"/>
    <col min="14605" max="14852" width="9.140625" style="167"/>
    <col min="14853" max="14853" width="43.42578125" style="167" customWidth="1"/>
    <col min="14854" max="14854" width="12.140625" style="167" customWidth="1"/>
    <col min="14855" max="14855" width="10.85546875" style="167" customWidth="1"/>
    <col min="14856" max="14856" width="25.7109375" style="167" customWidth="1"/>
    <col min="14857" max="14857" width="12.140625" style="167" customWidth="1"/>
    <col min="14858" max="14858" width="11.140625" style="167" customWidth="1"/>
    <col min="14859" max="14859" width="21" style="167" bestFit="1" customWidth="1"/>
    <col min="14860" max="14860" width="25.5703125" style="167" customWidth="1"/>
    <col min="14861" max="15108" width="9.140625" style="167"/>
    <col min="15109" max="15109" width="43.42578125" style="167" customWidth="1"/>
    <col min="15110" max="15110" width="12.140625" style="167" customWidth="1"/>
    <col min="15111" max="15111" width="10.85546875" style="167" customWidth="1"/>
    <col min="15112" max="15112" width="25.7109375" style="167" customWidth="1"/>
    <col min="15113" max="15113" width="12.140625" style="167" customWidth="1"/>
    <col min="15114" max="15114" width="11.140625" style="167" customWidth="1"/>
    <col min="15115" max="15115" width="21" style="167" bestFit="1" customWidth="1"/>
    <col min="15116" max="15116" width="25.5703125" style="167" customWidth="1"/>
    <col min="15117" max="15364" width="9.140625" style="167"/>
    <col min="15365" max="15365" width="43.42578125" style="167" customWidth="1"/>
    <col min="15366" max="15366" width="12.140625" style="167" customWidth="1"/>
    <col min="15367" max="15367" width="10.85546875" style="167" customWidth="1"/>
    <col min="15368" max="15368" width="25.7109375" style="167" customWidth="1"/>
    <col min="15369" max="15369" width="12.140625" style="167" customWidth="1"/>
    <col min="15370" max="15370" width="11.140625" style="167" customWidth="1"/>
    <col min="15371" max="15371" width="21" style="167" bestFit="1" customWidth="1"/>
    <col min="15372" max="15372" width="25.5703125" style="167" customWidth="1"/>
    <col min="15373" max="15620" width="9.140625" style="167"/>
    <col min="15621" max="15621" width="43.42578125" style="167" customWidth="1"/>
    <col min="15622" max="15622" width="12.140625" style="167" customWidth="1"/>
    <col min="15623" max="15623" width="10.85546875" style="167" customWidth="1"/>
    <col min="15624" max="15624" width="25.7109375" style="167" customWidth="1"/>
    <col min="15625" max="15625" width="12.140625" style="167" customWidth="1"/>
    <col min="15626" max="15626" width="11.140625" style="167" customWidth="1"/>
    <col min="15627" max="15627" width="21" style="167" bestFit="1" customWidth="1"/>
    <col min="15628" max="15628" width="25.5703125" style="167" customWidth="1"/>
    <col min="15629" max="15876" width="9.140625" style="167"/>
    <col min="15877" max="15877" width="43.42578125" style="167" customWidth="1"/>
    <col min="15878" max="15878" width="12.140625" style="167" customWidth="1"/>
    <col min="15879" max="15879" width="10.85546875" style="167" customWidth="1"/>
    <col min="15880" max="15880" width="25.7109375" style="167" customWidth="1"/>
    <col min="15881" max="15881" width="12.140625" style="167" customWidth="1"/>
    <col min="15882" max="15882" width="11.140625" style="167" customWidth="1"/>
    <col min="15883" max="15883" width="21" style="167" bestFit="1" customWidth="1"/>
    <col min="15884" max="15884" width="25.5703125" style="167" customWidth="1"/>
    <col min="15885" max="16132" width="9.140625" style="167"/>
    <col min="16133" max="16133" width="43.42578125" style="167" customWidth="1"/>
    <col min="16134" max="16134" width="12.140625" style="167" customWidth="1"/>
    <col min="16135" max="16135" width="10.85546875" style="167" customWidth="1"/>
    <col min="16136" max="16136" width="25.7109375" style="167" customWidth="1"/>
    <col min="16137" max="16137" width="12.140625" style="167" customWidth="1"/>
    <col min="16138" max="16138" width="11.140625" style="167" customWidth="1"/>
    <col min="16139" max="16139" width="21" style="167" bestFit="1" customWidth="1"/>
    <col min="16140" max="16140" width="25.5703125" style="167" customWidth="1"/>
    <col min="16141" max="16384" width="9.140625" style="167"/>
  </cols>
  <sheetData>
    <row r="1" spans="1:11" x14ac:dyDescent="0.2">
      <c r="A1" s="346" t="s">
        <v>17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1" x14ac:dyDescent="0.2">
      <c r="A2" s="346" t="s">
        <v>31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1" x14ac:dyDescent="0.2">
      <c r="A3" s="346" t="s">
        <v>18</v>
      </c>
      <c r="B3" s="346"/>
      <c r="C3" s="346"/>
      <c r="D3" s="346"/>
      <c r="E3" s="346"/>
      <c r="F3" s="346"/>
      <c r="G3" s="346"/>
      <c r="H3" s="346"/>
      <c r="I3" s="346"/>
      <c r="J3" s="346"/>
    </row>
    <row r="4" spans="1:11" x14ac:dyDescent="0.2">
      <c r="A4" s="346" t="s">
        <v>23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1" x14ac:dyDescent="0.2">
      <c r="A5" s="346" t="s">
        <v>19</v>
      </c>
      <c r="B5" s="346"/>
      <c r="C5" s="346"/>
      <c r="D5" s="346"/>
      <c r="E5" s="346"/>
      <c r="F5" s="346"/>
      <c r="G5" s="346"/>
      <c r="H5" s="346"/>
      <c r="I5" s="346"/>
      <c r="J5" s="346"/>
    </row>
    <row r="6" spans="1:11" ht="18.75" thickBot="1" x14ac:dyDescent="0.25">
      <c r="A6" s="252"/>
      <c r="B6" s="253"/>
      <c r="C6" s="253"/>
      <c r="D6" s="253"/>
      <c r="E6" s="254"/>
      <c r="F6" s="169"/>
      <c r="G6" s="169"/>
      <c r="H6" s="169"/>
      <c r="I6" s="169"/>
      <c r="J6" s="170"/>
    </row>
    <row r="7" spans="1:11" s="171" customFormat="1" ht="23.25" x14ac:dyDescent="0.2">
      <c r="A7" s="347" t="s">
        <v>0</v>
      </c>
      <c r="B7" s="349" t="s">
        <v>38</v>
      </c>
      <c r="C7" s="350"/>
      <c r="D7" s="350"/>
      <c r="E7" s="351"/>
      <c r="F7" s="352" t="s">
        <v>32</v>
      </c>
      <c r="G7" s="352"/>
      <c r="H7" s="352"/>
      <c r="I7" s="352"/>
      <c r="J7" s="353"/>
    </row>
    <row r="8" spans="1:11" s="174" customFormat="1" ht="24.75" x14ac:dyDescent="0.2">
      <c r="A8" s="348"/>
      <c r="B8" s="294" t="s">
        <v>449</v>
      </c>
      <c r="C8" s="294" t="s">
        <v>450</v>
      </c>
      <c r="D8" s="294" t="s">
        <v>451</v>
      </c>
      <c r="E8" s="172" t="s">
        <v>452</v>
      </c>
      <c r="F8" s="173" t="s">
        <v>0</v>
      </c>
      <c r="G8" s="221" t="s">
        <v>449</v>
      </c>
      <c r="H8" s="294" t="s">
        <v>450</v>
      </c>
      <c r="I8" s="294" t="s">
        <v>451</v>
      </c>
      <c r="J8" s="235" t="str">
        <f>E8</f>
        <v>NO EXERCÍCIO 2016</v>
      </c>
    </row>
    <row r="9" spans="1:11" s="178" customFormat="1" ht="13.5" customHeight="1" x14ac:dyDescent="0.2">
      <c r="A9" s="236"/>
      <c r="B9" s="175"/>
      <c r="C9" s="175"/>
      <c r="D9" s="175"/>
      <c r="E9" s="176"/>
      <c r="F9" s="177"/>
      <c r="G9" s="222"/>
      <c r="H9" s="222"/>
      <c r="I9" s="222"/>
      <c r="J9" s="237"/>
    </row>
    <row r="10" spans="1:11" s="178" customFormat="1" ht="15.75" customHeight="1" x14ac:dyDescent="0.2">
      <c r="A10" s="236" t="s">
        <v>1</v>
      </c>
      <c r="B10" s="179"/>
      <c r="C10" s="179"/>
      <c r="D10" s="179"/>
      <c r="E10" s="179"/>
      <c r="F10" s="180" t="s">
        <v>6</v>
      </c>
      <c r="G10" s="223"/>
      <c r="H10" s="223"/>
      <c r="I10" s="223"/>
      <c r="J10" s="238"/>
      <c r="K10" s="36"/>
    </row>
    <row r="11" spans="1:11" s="178" customFormat="1" ht="14.25" customHeight="1" x14ac:dyDescent="0.2">
      <c r="A11" s="239" t="s">
        <v>26</v>
      </c>
      <c r="B11" s="181"/>
      <c r="C11" s="181"/>
      <c r="D11" s="181"/>
      <c r="E11" s="181"/>
      <c r="F11" s="182"/>
      <c r="G11" s="224"/>
      <c r="H11" s="224"/>
      <c r="I11" s="224"/>
      <c r="J11" s="240"/>
    </row>
    <row r="12" spans="1:11" s="178" customFormat="1" ht="12.75" customHeight="1" x14ac:dyDescent="0.2">
      <c r="A12" s="239" t="s">
        <v>27</v>
      </c>
      <c r="B12" s="181"/>
      <c r="C12" s="181"/>
      <c r="D12" s="181"/>
      <c r="E12" s="181"/>
      <c r="F12" s="177"/>
      <c r="G12" s="222"/>
      <c r="H12" s="222"/>
      <c r="I12" s="222"/>
      <c r="J12" s="240"/>
    </row>
    <row r="13" spans="1:11" s="178" customFormat="1" ht="12" customHeight="1" x14ac:dyDescent="0.2">
      <c r="A13" s="239" t="s">
        <v>326</v>
      </c>
      <c r="B13" s="181"/>
      <c r="C13" s="181"/>
      <c r="D13" s="181"/>
      <c r="E13" s="181"/>
      <c r="F13" s="177"/>
      <c r="G13" s="222"/>
      <c r="H13" s="222"/>
      <c r="I13" s="222"/>
      <c r="J13" s="240"/>
    </row>
    <row r="14" spans="1:11" s="178" customFormat="1" ht="13.5" customHeight="1" x14ac:dyDescent="0.2">
      <c r="A14" s="236"/>
      <c r="B14" s="179"/>
      <c r="C14" s="179"/>
      <c r="D14" s="179"/>
      <c r="E14" s="179"/>
      <c r="F14" s="177"/>
      <c r="G14" s="222"/>
      <c r="H14" s="222"/>
      <c r="I14" s="222"/>
      <c r="J14" s="241"/>
    </row>
    <row r="15" spans="1:11" s="178" customFormat="1" ht="12.75" customHeight="1" x14ac:dyDescent="0.2">
      <c r="A15" s="236" t="s">
        <v>348</v>
      </c>
      <c r="B15" s="179"/>
      <c r="C15" s="179"/>
      <c r="D15" s="179"/>
      <c r="E15" s="179"/>
      <c r="F15" s="180" t="s">
        <v>37</v>
      </c>
      <c r="G15" s="223"/>
      <c r="H15" s="223"/>
      <c r="I15" s="223"/>
      <c r="J15" s="238"/>
    </row>
    <row r="16" spans="1:11" s="178" customFormat="1" ht="14.25" customHeight="1" x14ac:dyDescent="0.2">
      <c r="A16" s="236"/>
      <c r="B16" s="181"/>
      <c r="C16" s="181"/>
      <c r="D16" s="181"/>
      <c r="E16" s="181"/>
      <c r="F16" s="177"/>
      <c r="G16" s="222"/>
      <c r="H16" s="222"/>
      <c r="I16" s="222"/>
      <c r="J16" s="240"/>
    </row>
    <row r="17" spans="1:10" s="178" customFormat="1" ht="20.25" x14ac:dyDescent="0.2">
      <c r="A17" s="236" t="s">
        <v>2</v>
      </c>
      <c r="B17" s="181"/>
      <c r="C17" s="181"/>
      <c r="D17" s="181"/>
      <c r="E17" s="181"/>
      <c r="F17" s="177"/>
      <c r="G17" s="222"/>
      <c r="H17" s="222"/>
      <c r="I17" s="222"/>
      <c r="J17" s="240"/>
    </row>
    <row r="18" spans="1:10" s="178" customFormat="1" ht="20.25" x14ac:dyDescent="0.2">
      <c r="A18" s="239" t="s">
        <v>346</v>
      </c>
      <c r="B18" s="179"/>
      <c r="C18" s="179"/>
      <c r="D18" s="179"/>
      <c r="E18" s="179"/>
      <c r="F18" s="177"/>
      <c r="G18" s="222"/>
      <c r="H18" s="222"/>
      <c r="I18" s="222"/>
      <c r="J18" s="241"/>
    </row>
    <row r="19" spans="1:10" s="178" customFormat="1" ht="20.25" x14ac:dyDescent="0.2">
      <c r="A19" s="239" t="s">
        <v>297</v>
      </c>
      <c r="B19" s="179"/>
      <c r="C19" s="179"/>
      <c r="D19" s="179"/>
      <c r="E19" s="179"/>
      <c r="F19" s="180"/>
      <c r="G19" s="175"/>
      <c r="H19" s="175"/>
      <c r="I19" s="175"/>
      <c r="J19" s="242"/>
    </row>
    <row r="20" spans="1:10" s="184" customFormat="1" ht="20.25" x14ac:dyDescent="0.2">
      <c r="A20" s="239" t="s">
        <v>347</v>
      </c>
      <c r="B20" s="181"/>
      <c r="C20" s="181"/>
      <c r="D20" s="181"/>
      <c r="E20" s="181"/>
      <c r="F20" s="183"/>
      <c r="G20" s="225"/>
      <c r="H20" s="225"/>
      <c r="I20" s="225"/>
      <c r="J20" s="244"/>
    </row>
    <row r="21" spans="1:10" s="184" customFormat="1" ht="14.25" customHeight="1" x14ac:dyDescent="0.2">
      <c r="A21" s="243"/>
      <c r="B21" s="181"/>
      <c r="C21" s="181"/>
      <c r="D21" s="181"/>
      <c r="E21" s="181"/>
      <c r="F21" s="183"/>
      <c r="G21" s="225"/>
      <c r="H21" s="225"/>
      <c r="I21" s="225"/>
      <c r="J21" s="244"/>
    </row>
    <row r="22" spans="1:10" s="178" customFormat="1" ht="20.25" x14ac:dyDescent="0.2">
      <c r="A22" s="236" t="s">
        <v>195</v>
      </c>
      <c r="B22" s="179"/>
      <c r="C22" s="179"/>
      <c r="D22" s="179"/>
      <c r="E22" s="179"/>
      <c r="F22" s="180"/>
      <c r="G22" s="175"/>
      <c r="H22" s="175"/>
      <c r="I22" s="175"/>
      <c r="J22" s="242"/>
    </row>
    <row r="23" spans="1:10" s="178" customFormat="1" ht="13.5" customHeight="1" x14ac:dyDescent="0.2">
      <c r="A23" s="236"/>
      <c r="B23" s="175"/>
      <c r="C23" s="175"/>
      <c r="D23" s="175"/>
      <c r="E23" s="176"/>
      <c r="F23" s="177"/>
      <c r="G23" s="222"/>
      <c r="H23" s="222"/>
      <c r="I23" s="222"/>
      <c r="J23" s="241"/>
    </row>
    <row r="24" spans="1:10" s="178" customFormat="1" ht="18.75" customHeight="1" x14ac:dyDescent="0.2">
      <c r="A24" s="245" t="s">
        <v>33</v>
      </c>
      <c r="B24" s="232"/>
      <c r="C24" s="232"/>
      <c r="D24" s="232"/>
      <c r="E24" s="232"/>
      <c r="F24" s="233" t="s">
        <v>196</v>
      </c>
      <c r="G24" s="234"/>
      <c r="H24" s="234"/>
      <c r="I24" s="234"/>
      <c r="J24" s="246"/>
    </row>
    <row r="25" spans="1:10" s="187" customFormat="1" ht="17.25" customHeight="1" x14ac:dyDescent="0.2">
      <c r="A25" s="236" t="s">
        <v>453</v>
      </c>
      <c r="B25" s="175"/>
      <c r="C25" s="175"/>
      <c r="D25" s="175"/>
      <c r="E25" s="181"/>
      <c r="F25" s="180" t="s">
        <v>197</v>
      </c>
      <c r="G25" s="175"/>
      <c r="H25" s="175"/>
      <c r="I25" s="175"/>
      <c r="J25" s="242"/>
    </row>
    <row r="26" spans="1:10" s="178" customFormat="1" ht="18.75" customHeight="1" thickBot="1" x14ac:dyDescent="0.25">
      <c r="A26" s="247" t="s">
        <v>5</v>
      </c>
      <c r="B26" s="248"/>
      <c r="C26" s="248"/>
      <c r="D26" s="248"/>
      <c r="E26" s="248"/>
      <c r="F26" s="249" t="s">
        <v>36</v>
      </c>
      <c r="G26" s="250"/>
      <c r="H26" s="250"/>
      <c r="I26" s="250"/>
      <c r="J26" s="251"/>
    </row>
    <row r="27" spans="1:10" s="187" customFormat="1" ht="20.25" x14ac:dyDescent="0.2">
      <c r="A27" s="188" t="s">
        <v>454</v>
      </c>
      <c r="B27" s="188"/>
      <c r="C27" s="188"/>
      <c r="D27" s="188"/>
      <c r="E27" s="189"/>
      <c r="F27" s="190"/>
      <c r="G27" s="190"/>
      <c r="H27" s="190"/>
      <c r="I27" s="190"/>
      <c r="J27" s="191"/>
    </row>
    <row r="28" spans="1:10" s="194" customFormat="1" x14ac:dyDescent="0.2">
      <c r="A28" s="192"/>
      <c r="B28" s="192"/>
      <c r="C28" s="192"/>
      <c r="D28" s="192"/>
      <c r="E28" s="189"/>
      <c r="F28" s="193"/>
      <c r="G28" s="193"/>
      <c r="H28" s="193"/>
      <c r="I28" s="193"/>
      <c r="J28" s="189"/>
    </row>
    <row r="29" spans="1:10" ht="11.25" customHeight="1" x14ac:dyDescent="0.2">
      <c r="A29" s="192" t="s">
        <v>198</v>
      </c>
      <c r="B29" s="192"/>
      <c r="C29" s="192"/>
      <c r="D29" s="192"/>
      <c r="E29" s="192"/>
      <c r="F29" s="345" t="s">
        <v>459</v>
      </c>
      <c r="G29" s="345"/>
      <c r="H29" s="345"/>
      <c r="I29" s="345"/>
      <c r="J29" s="345"/>
    </row>
    <row r="30" spans="1:10" ht="9" customHeight="1" x14ac:dyDescent="0.2">
      <c r="A30" s="192" t="s">
        <v>199</v>
      </c>
      <c r="B30" s="192"/>
      <c r="C30" s="192"/>
      <c r="D30" s="192"/>
      <c r="E30" s="192"/>
      <c r="F30" s="345" t="s">
        <v>460</v>
      </c>
      <c r="G30" s="345"/>
      <c r="H30" s="345"/>
      <c r="I30" s="345"/>
      <c r="J30" s="345"/>
    </row>
    <row r="31" spans="1:10" ht="11.25" customHeight="1" x14ac:dyDescent="0.2">
      <c r="A31" s="192" t="s">
        <v>200</v>
      </c>
      <c r="B31" s="192"/>
      <c r="C31" s="192"/>
      <c r="D31" s="192"/>
      <c r="E31" s="192"/>
      <c r="F31" s="345"/>
      <c r="G31" s="345"/>
      <c r="H31" s="345"/>
      <c r="I31" s="345"/>
      <c r="J31" s="345"/>
    </row>
    <row r="32" spans="1:10" s="178" customFormat="1" ht="20.25" x14ac:dyDescent="0.2">
      <c r="A32" s="195"/>
      <c r="B32" s="195"/>
      <c r="C32" s="195"/>
      <c r="D32" s="195"/>
      <c r="E32" s="196"/>
      <c r="F32" s="197"/>
      <c r="G32" s="197"/>
      <c r="H32" s="197"/>
      <c r="I32" s="197"/>
      <c r="J32" s="196"/>
    </row>
    <row r="33" spans="1:10" s="178" customFormat="1" ht="20.25" x14ac:dyDescent="0.2">
      <c r="A33" s="195"/>
      <c r="B33" s="195"/>
      <c r="C33" s="195"/>
      <c r="D33" s="195"/>
      <c r="E33" s="196"/>
      <c r="F33" s="197"/>
      <c r="G33" s="197"/>
      <c r="H33" s="197"/>
      <c r="I33" s="197"/>
      <c r="J33" s="196"/>
    </row>
    <row r="34" spans="1:10" s="178" customFormat="1" ht="20.25" x14ac:dyDescent="0.2">
      <c r="A34" s="195"/>
      <c r="B34" s="195"/>
      <c r="C34" s="195"/>
      <c r="D34" s="195"/>
      <c r="E34" s="196"/>
      <c r="F34" s="197"/>
      <c r="G34" s="197"/>
      <c r="H34" s="197"/>
      <c r="I34" s="197"/>
      <c r="J34" s="196"/>
    </row>
    <row r="35" spans="1:10" s="178" customFormat="1" ht="20.25" x14ac:dyDescent="0.2">
      <c r="A35" s="195"/>
      <c r="B35" s="195"/>
      <c r="C35" s="195"/>
      <c r="D35" s="195"/>
      <c r="E35" s="196"/>
      <c r="F35" s="197"/>
      <c r="G35" s="197"/>
      <c r="H35" s="197"/>
      <c r="I35" s="197"/>
      <c r="J35" s="196"/>
    </row>
    <row r="36" spans="1:10" s="178" customFormat="1" ht="20.25" x14ac:dyDescent="0.2">
      <c r="A36" s="195"/>
      <c r="B36" s="195"/>
      <c r="C36" s="195"/>
      <c r="D36" s="195"/>
      <c r="E36" s="196"/>
      <c r="F36" s="197"/>
      <c r="G36" s="197"/>
      <c r="H36" s="197"/>
      <c r="I36" s="197"/>
      <c r="J36" s="196"/>
    </row>
    <row r="37" spans="1:10" s="178" customFormat="1" ht="20.25" x14ac:dyDescent="0.2">
      <c r="A37" s="195"/>
      <c r="B37" s="195"/>
      <c r="C37" s="195"/>
      <c r="D37" s="195"/>
      <c r="E37" s="196"/>
      <c r="F37" s="197"/>
      <c r="G37" s="197"/>
      <c r="H37" s="197"/>
      <c r="I37" s="197"/>
      <c r="J37" s="196"/>
    </row>
    <row r="38" spans="1:10" s="178" customFormat="1" ht="20.25" x14ac:dyDescent="0.2">
      <c r="A38" s="195"/>
      <c r="B38" s="195"/>
      <c r="C38" s="195"/>
      <c r="D38" s="195"/>
      <c r="E38" s="196"/>
      <c r="F38" s="197"/>
      <c r="G38" s="197"/>
      <c r="H38" s="197"/>
      <c r="I38" s="197"/>
      <c r="J38" s="196"/>
    </row>
    <row r="39" spans="1:10" s="178" customFormat="1" ht="20.25" x14ac:dyDescent="0.2">
      <c r="A39" s="195"/>
      <c r="B39" s="195"/>
      <c r="C39" s="195"/>
      <c r="D39" s="195"/>
      <c r="E39" s="196"/>
      <c r="F39" s="197"/>
      <c r="G39" s="197"/>
      <c r="H39" s="197"/>
      <c r="I39" s="197"/>
      <c r="J39" s="196"/>
    </row>
    <row r="40" spans="1:10" s="178" customFormat="1" ht="20.25" x14ac:dyDescent="0.2">
      <c r="A40" s="195"/>
      <c r="B40" s="195"/>
      <c r="C40" s="195"/>
      <c r="D40" s="195"/>
      <c r="E40" s="196"/>
      <c r="F40" s="197"/>
      <c r="G40" s="197"/>
      <c r="H40" s="197"/>
      <c r="I40" s="197"/>
      <c r="J40" s="196"/>
    </row>
    <row r="41" spans="1:10" s="178" customFormat="1" ht="20.25" x14ac:dyDescent="0.2">
      <c r="A41" s="195"/>
      <c r="B41" s="195"/>
      <c r="C41" s="195"/>
      <c r="D41" s="195"/>
      <c r="E41" s="196"/>
      <c r="F41" s="197"/>
      <c r="G41" s="197"/>
      <c r="H41" s="197"/>
      <c r="I41" s="197"/>
      <c r="J41" s="196"/>
    </row>
    <row r="42" spans="1:10" s="178" customFormat="1" ht="20.25" x14ac:dyDescent="0.2">
      <c r="A42" s="195"/>
      <c r="B42" s="195"/>
      <c r="C42" s="195"/>
      <c r="D42" s="195"/>
      <c r="E42" s="196"/>
      <c r="F42" s="197"/>
      <c r="G42" s="197"/>
      <c r="H42" s="197"/>
      <c r="I42" s="197"/>
      <c r="J42" s="196"/>
    </row>
    <row r="43" spans="1:10" s="178" customFormat="1" ht="20.25" x14ac:dyDescent="0.2">
      <c r="A43" s="195"/>
      <c r="B43" s="195"/>
      <c r="C43" s="195"/>
      <c r="D43" s="195"/>
      <c r="E43" s="196"/>
      <c r="F43" s="197"/>
      <c r="G43" s="197"/>
      <c r="H43" s="197"/>
      <c r="I43" s="197"/>
      <c r="J43" s="196"/>
    </row>
    <row r="44" spans="1:10" s="178" customFormat="1" ht="20.25" x14ac:dyDescent="0.2">
      <c r="A44" s="195"/>
      <c r="B44" s="195"/>
      <c r="C44" s="195"/>
      <c r="D44" s="195"/>
      <c r="E44" s="196"/>
      <c r="F44" s="197"/>
      <c r="G44" s="197"/>
      <c r="H44" s="197"/>
      <c r="I44" s="197"/>
      <c r="J44" s="196"/>
    </row>
    <row r="45" spans="1:10" s="178" customFormat="1" ht="20.25" x14ac:dyDescent="0.2">
      <c r="A45" s="195"/>
      <c r="B45" s="195"/>
      <c r="C45" s="195"/>
      <c r="D45" s="195"/>
      <c r="E45" s="196"/>
      <c r="F45" s="197"/>
      <c r="G45" s="197"/>
      <c r="H45" s="197"/>
      <c r="I45" s="197"/>
      <c r="J45" s="196"/>
    </row>
    <row r="46" spans="1:10" s="178" customFormat="1" ht="20.25" x14ac:dyDescent="0.2">
      <c r="A46" s="195"/>
      <c r="B46" s="195"/>
      <c r="C46" s="195"/>
      <c r="D46" s="195"/>
      <c r="E46" s="196"/>
      <c r="F46" s="197"/>
      <c r="G46" s="197"/>
      <c r="H46" s="197"/>
      <c r="I46" s="197"/>
      <c r="J46" s="196"/>
    </row>
    <row r="47" spans="1:10" s="178" customFormat="1" ht="20.25" x14ac:dyDescent="0.2">
      <c r="A47" s="195"/>
      <c r="B47" s="195"/>
      <c r="C47" s="195"/>
      <c r="D47" s="195"/>
      <c r="E47" s="196"/>
      <c r="F47" s="197"/>
      <c r="G47" s="197"/>
      <c r="H47" s="197"/>
      <c r="I47" s="197"/>
      <c r="J47" s="196"/>
    </row>
    <row r="48" spans="1:10" s="178" customFormat="1" ht="20.25" x14ac:dyDescent="0.2">
      <c r="A48" s="195"/>
      <c r="B48" s="195"/>
      <c r="C48" s="195"/>
      <c r="D48" s="195"/>
      <c r="E48" s="196"/>
      <c r="F48" s="197"/>
      <c r="G48" s="197"/>
      <c r="H48" s="197"/>
      <c r="I48" s="197"/>
      <c r="J48" s="196"/>
    </row>
    <row r="49" spans="1:10" s="178" customFormat="1" ht="20.25" x14ac:dyDescent="0.2">
      <c r="A49" s="195"/>
      <c r="B49" s="195"/>
      <c r="C49" s="195"/>
      <c r="D49" s="195"/>
      <c r="E49" s="196"/>
      <c r="F49" s="197"/>
      <c r="G49" s="197"/>
      <c r="H49" s="197"/>
      <c r="I49" s="197"/>
      <c r="J49" s="196"/>
    </row>
    <row r="50" spans="1:10" s="178" customFormat="1" ht="20.25" x14ac:dyDescent="0.2">
      <c r="A50" s="195"/>
      <c r="B50" s="195"/>
      <c r="C50" s="195"/>
      <c r="D50" s="195"/>
      <c r="E50" s="196"/>
      <c r="F50" s="197"/>
      <c r="G50" s="197"/>
      <c r="H50" s="197"/>
      <c r="I50" s="197"/>
      <c r="J50" s="196"/>
    </row>
    <row r="51" spans="1:10" s="178" customFormat="1" ht="20.25" x14ac:dyDescent="0.2">
      <c r="A51" s="195"/>
      <c r="B51" s="195"/>
      <c r="C51" s="195"/>
      <c r="D51" s="195"/>
      <c r="E51" s="196"/>
      <c r="F51" s="197"/>
      <c r="G51" s="197"/>
      <c r="H51" s="197"/>
      <c r="I51" s="197"/>
      <c r="J51" s="196"/>
    </row>
    <row r="52" spans="1:10" s="178" customFormat="1" ht="20.25" x14ac:dyDescent="0.2">
      <c r="A52" s="195"/>
      <c r="B52" s="195"/>
      <c r="C52" s="195"/>
      <c r="D52" s="195"/>
      <c r="E52" s="196"/>
      <c r="F52" s="197"/>
      <c r="G52" s="197"/>
      <c r="H52" s="197"/>
      <c r="I52" s="197"/>
      <c r="J52" s="196"/>
    </row>
  </sheetData>
  <mergeCells count="11">
    <mergeCell ref="F29:J29"/>
    <mergeCell ref="F30:J30"/>
    <mergeCell ref="F31:J31"/>
    <mergeCell ref="A1:J1"/>
    <mergeCell ref="A2:J2"/>
    <mergeCell ref="A3:J3"/>
    <mergeCell ref="A4:J4"/>
    <mergeCell ref="A5:J5"/>
    <mergeCell ref="A7:A8"/>
    <mergeCell ref="B7:E7"/>
    <mergeCell ref="F7:J7"/>
  </mergeCells>
  <printOptions horizontalCentered="1"/>
  <pageMargins left="0" right="0" top="0" bottom="0" header="0.31496062992125984" footer="0"/>
  <pageSetup paperSize="9" scale="9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52"/>
  <sheetViews>
    <sheetView view="pageBreakPreview" topLeftCell="A7" zoomScale="140" zoomScaleNormal="100" zoomScaleSheetLayoutView="140" workbookViewId="0">
      <selection activeCell="E15" sqref="E15"/>
    </sheetView>
  </sheetViews>
  <sheetFormatPr defaultRowHeight="18" x14ac:dyDescent="0.2"/>
  <cols>
    <col min="1" max="1" width="43.42578125" style="198" customWidth="1"/>
    <col min="2" max="3" width="12.140625" style="198" customWidth="1"/>
    <col min="4" max="4" width="17.85546875" style="199" customWidth="1"/>
    <col min="5" max="5" width="12.28515625" style="200" customWidth="1"/>
    <col min="6" max="7" width="12.140625" style="200" customWidth="1"/>
    <col min="8" max="8" width="22" style="199" bestFit="1" customWidth="1"/>
    <col min="9" max="9" width="21" style="167" bestFit="1" customWidth="1"/>
    <col min="10" max="10" width="25.5703125" style="167" customWidth="1"/>
    <col min="11" max="258" width="9.140625" style="167"/>
    <col min="259" max="259" width="43.42578125" style="167" customWidth="1"/>
    <col min="260" max="260" width="12.140625" style="167" customWidth="1"/>
    <col min="261" max="261" width="10.85546875" style="167" customWidth="1"/>
    <col min="262" max="262" width="25.7109375" style="167" customWidth="1"/>
    <col min="263" max="263" width="12.140625" style="167" customWidth="1"/>
    <col min="264" max="264" width="11.140625" style="167" customWidth="1"/>
    <col min="265" max="265" width="21" style="167" bestFit="1" customWidth="1"/>
    <col min="266" max="266" width="25.5703125" style="167" customWidth="1"/>
    <col min="267" max="514" width="9.140625" style="167"/>
    <col min="515" max="515" width="43.42578125" style="167" customWidth="1"/>
    <col min="516" max="516" width="12.140625" style="167" customWidth="1"/>
    <col min="517" max="517" width="10.85546875" style="167" customWidth="1"/>
    <col min="518" max="518" width="25.7109375" style="167" customWidth="1"/>
    <col min="519" max="519" width="12.140625" style="167" customWidth="1"/>
    <col min="520" max="520" width="11.140625" style="167" customWidth="1"/>
    <col min="521" max="521" width="21" style="167" bestFit="1" customWidth="1"/>
    <col min="522" max="522" width="25.5703125" style="167" customWidth="1"/>
    <col min="523" max="770" width="9.140625" style="167"/>
    <col min="771" max="771" width="43.42578125" style="167" customWidth="1"/>
    <col min="772" max="772" width="12.140625" style="167" customWidth="1"/>
    <col min="773" max="773" width="10.85546875" style="167" customWidth="1"/>
    <col min="774" max="774" width="25.7109375" style="167" customWidth="1"/>
    <col min="775" max="775" width="12.140625" style="167" customWidth="1"/>
    <col min="776" max="776" width="11.140625" style="167" customWidth="1"/>
    <col min="777" max="777" width="21" style="167" bestFit="1" customWidth="1"/>
    <col min="778" max="778" width="25.5703125" style="167" customWidth="1"/>
    <col min="779" max="1026" width="9.140625" style="167"/>
    <col min="1027" max="1027" width="43.42578125" style="167" customWidth="1"/>
    <col min="1028" max="1028" width="12.140625" style="167" customWidth="1"/>
    <col min="1029" max="1029" width="10.85546875" style="167" customWidth="1"/>
    <col min="1030" max="1030" width="25.7109375" style="167" customWidth="1"/>
    <col min="1031" max="1031" width="12.140625" style="167" customWidth="1"/>
    <col min="1032" max="1032" width="11.140625" style="167" customWidth="1"/>
    <col min="1033" max="1033" width="21" style="167" bestFit="1" customWidth="1"/>
    <col min="1034" max="1034" width="25.5703125" style="167" customWidth="1"/>
    <col min="1035" max="1282" width="9.140625" style="167"/>
    <col min="1283" max="1283" width="43.42578125" style="167" customWidth="1"/>
    <col min="1284" max="1284" width="12.140625" style="167" customWidth="1"/>
    <col min="1285" max="1285" width="10.85546875" style="167" customWidth="1"/>
    <col min="1286" max="1286" width="25.7109375" style="167" customWidth="1"/>
    <col min="1287" max="1287" width="12.140625" style="167" customWidth="1"/>
    <col min="1288" max="1288" width="11.140625" style="167" customWidth="1"/>
    <col min="1289" max="1289" width="21" style="167" bestFit="1" customWidth="1"/>
    <col min="1290" max="1290" width="25.5703125" style="167" customWidth="1"/>
    <col min="1291" max="1538" width="9.140625" style="167"/>
    <col min="1539" max="1539" width="43.42578125" style="167" customWidth="1"/>
    <col min="1540" max="1540" width="12.140625" style="167" customWidth="1"/>
    <col min="1541" max="1541" width="10.85546875" style="167" customWidth="1"/>
    <col min="1542" max="1542" width="25.7109375" style="167" customWidth="1"/>
    <col min="1543" max="1543" width="12.140625" style="167" customWidth="1"/>
    <col min="1544" max="1544" width="11.140625" style="167" customWidth="1"/>
    <col min="1545" max="1545" width="21" style="167" bestFit="1" customWidth="1"/>
    <col min="1546" max="1546" width="25.5703125" style="167" customWidth="1"/>
    <col min="1547" max="1794" width="9.140625" style="167"/>
    <col min="1795" max="1795" width="43.42578125" style="167" customWidth="1"/>
    <col min="1796" max="1796" width="12.140625" style="167" customWidth="1"/>
    <col min="1797" max="1797" width="10.85546875" style="167" customWidth="1"/>
    <col min="1798" max="1798" width="25.7109375" style="167" customWidth="1"/>
    <col min="1799" max="1799" width="12.140625" style="167" customWidth="1"/>
    <col min="1800" max="1800" width="11.140625" style="167" customWidth="1"/>
    <col min="1801" max="1801" width="21" style="167" bestFit="1" customWidth="1"/>
    <col min="1802" max="1802" width="25.5703125" style="167" customWidth="1"/>
    <col min="1803" max="2050" width="9.140625" style="167"/>
    <col min="2051" max="2051" width="43.42578125" style="167" customWidth="1"/>
    <col min="2052" max="2052" width="12.140625" style="167" customWidth="1"/>
    <col min="2053" max="2053" width="10.85546875" style="167" customWidth="1"/>
    <col min="2054" max="2054" width="25.7109375" style="167" customWidth="1"/>
    <col min="2055" max="2055" width="12.140625" style="167" customWidth="1"/>
    <col min="2056" max="2056" width="11.140625" style="167" customWidth="1"/>
    <col min="2057" max="2057" width="21" style="167" bestFit="1" customWidth="1"/>
    <col min="2058" max="2058" width="25.5703125" style="167" customWidth="1"/>
    <col min="2059" max="2306" width="9.140625" style="167"/>
    <col min="2307" max="2307" width="43.42578125" style="167" customWidth="1"/>
    <col min="2308" max="2308" width="12.140625" style="167" customWidth="1"/>
    <col min="2309" max="2309" width="10.85546875" style="167" customWidth="1"/>
    <col min="2310" max="2310" width="25.7109375" style="167" customWidth="1"/>
    <col min="2311" max="2311" width="12.140625" style="167" customWidth="1"/>
    <col min="2312" max="2312" width="11.140625" style="167" customWidth="1"/>
    <col min="2313" max="2313" width="21" style="167" bestFit="1" customWidth="1"/>
    <col min="2314" max="2314" width="25.5703125" style="167" customWidth="1"/>
    <col min="2315" max="2562" width="9.140625" style="167"/>
    <col min="2563" max="2563" width="43.42578125" style="167" customWidth="1"/>
    <col min="2564" max="2564" width="12.140625" style="167" customWidth="1"/>
    <col min="2565" max="2565" width="10.85546875" style="167" customWidth="1"/>
    <col min="2566" max="2566" width="25.7109375" style="167" customWidth="1"/>
    <col min="2567" max="2567" width="12.140625" style="167" customWidth="1"/>
    <col min="2568" max="2568" width="11.140625" style="167" customWidth="1"/>
    <col min="2569" max="2569" width="21" style="167" bestFit="1" customWidth="1"/>
    <col min="2570" max="2570" width="25.5703125" style="167" customWidth="1"/>
    <col min="2571" max="2818" width="9.140625" style="167"/>
    <col min="2819" max="2819" width="43.42578125" style="167" customWidth="1"/>
    <col min="2820" max="2820" width="12.140625" style="167" customWidth="1"/>
    <col min="2821" max="2821" width="10.85546875" style="167" customWidth="1"/>
    <col min="2822" max="2822" width="25.7109375" style="167" customWidth="1"/>
    <col min="2823" max="2823" width="12.140625" style="167" customWidth="1"/>
    <col min="2824" max="2824" width="11.140625" style="167" customWidth="1"/>
    <col min="2825" max="2825" width="21" style="167" bestFit="1" customWidth="1"/>
    <col min="2826" max="2826" width="25.5703125" style="167" customWidth="1"/>
    <col min="2827" max="3074" width="9.140625" style="167"/>
    <col min="3075" max="3075" width="43.42578125" style="167" customWidth="1"/>
    <col min="3076" max="3076" width="12.140625" style="167" customWidth="1"/>
    <col min="3077" max="3077" width="10.85546875" style="167" customWidth="1"/>
    <col min="3078" max="3078" width="25.7109375" style="167" customWidth="1"/>
    <col min="3079" max="3079" width="12.140625" style="167" customWidth="1"/>
    <col min="3080" max="3080" width="11.140625" style="167" customWidth="1"/>
    <col min="3081" max="3081" width="21" style="167" bestFit="1" customWidth="1"/>
    <col min="3082" max="3082" width="25.5703125" style="167" customWidth="1"/>
    <col min="3083" max="3330" width="9.140625" style="167"/>
    <col min="3331" max="3331" width="43.42578125" style="167" customWidth="1"/>
    <col min="3332" max="3332" width="12.140625" style="167" customWidth="1"/>
    <col min="3333" max="3333" width="10.85546875" style="167" customWidth="1"/>
    <col min="3334" max="3334" width="25.7109375" style="167" customWidth="1"/>
    <col min="3335" max="3335" width="12.140625" style="167" customWidth="1"/>
    <col min="3336" max="3336" width="11.140625" style="167" customWidth="1"/>
    <col min="3337" max="3337" width="21" style="167" bestFit="1" customWidth="1"/>
    <col min="3338" max="3338" width="25.5703125" style="167" customWidth="1"/>
    <col min="3339" max="3586" width="9.140625" style="167"/>
    <col min="3587" max="3587" width="43.42578125" style="167" customWidth="1"/>
    <col min="3588" max="3588" width="12.140625" style="167" customWidth="1"/>
    <col min="3589" max="3589" width="10.85546875" style="167" customWidth="1"/>
    <col min="3590" max="3590" width="25.7109375" style="167" customWidth="1"/>
    <col min="3591" max="3591" width="12.140625" style="167" customWidth="1"/>
    <col min="3592" max="3592" width="11.140625" style="167" customWidth="1"/>
    <col min="3593" max="3593" width="21" style="167" bestFit="1" customWidth="1"/>
    <col min="3594" max="3594" width="25.5703125" style="167" customWidth="1"/>
    <col min="3595" max="3842" width="9.140625" style="167"/>
    <col min="3843" max="3843" width="43.42578125" style="167" customWidth="1"/>
    <col min="3844" max="3844" width="12.140625" style="167" customWidth="1"/>
    <col min="3845" max="3845" width="10.85546875" style="167" customWidth="1"/>
    <col min="3846" max="3846" width="25.7109375" style="167" customWidth="1"/>
    <col min="3847" max="3847" width="12.140625" style="167" customWidth="1"/>
    <col min="3848" max="3848" width="11.140625" style="167" customWidth="1"/>
    <col min="3849" max="3849" width="21" style="167" bestFit="1" customWidth="1"/>
    <col min="3850" max="3850" width="25.5703125" style="167" customWidth="1"/>
    <col min="3851" max="4098" width="9.140625" style="167"/>
    <col min="4099" max="4099" width="43.42578125" style="167" customWidth="1"/>
    <col min="4100" max="4100" width="12.140625" style="167" customWidth="1"/>
    <col min="4101" max="4101" width="10.85546875" style="167" customWidth="1"/>
    <col min="4102" max="4102" width="25.7109375" style="167" customWidth="1"/>
    <col min="4103" max="4103" width="12.140625" style="167" customWidth="1"/>
    <col min="4104" max="4104" width="11.140625" style="167" customWidth="1"/>
    <col min="4105" max="4105" width="21" style="167" bestFit="1" customWidth="1"/>
    <col min="4106" max="4106" width="25.5703125" style="167" customWidth="1"/>
    <col min="4107" max="4354" width="9.140625" style="167"/>
    <col min="4355" max="4355" width="43.42578125" style="167" customWidth="1"/>
    <col min="4356" max="4356" width="12.140625" style="167" customWidth="1"/>
    <col min="4357" max="4357" width="10.85546875" style="167" customWidth="1"/>
    <col min="4358" max="4358" width="25.7109375" style="167" customWidth="1"/>
    <col min="4359" max="4359" width="12.140625" style="167" customWidth="1"/>
    <col min="4360" max="4360" width="11.140625" style="167" customWidth="1"/>
    <col min="4361" max="4361" width="21" style="167" bestFit="1" customWidth="1"/>
    <col min="4362" max="4362" width="25.5703125" style="167" customWidth="1"/>
    <col min="4363" max="4610" width="9.140625" style="167"/>
    <col min="4611" max="4611" width="43.42578125" style="167" customWidth="1"/>
    <col min="4612" max="4612" width="12.140625" style="167" customWidth="1"/>
    <col min="4613" max="4613" width="10.85546875" style="167" customWidth="1"/>
    <col min="4614" max="4614" width="25.7109375" style="167" customWidth="1"/>
    <col min="4615" max="4615" width="12.140625" style="167" customWidth="1"/>
    <col min="4616" max="4616" width="11.140625" style="167" customWidth="1"/>
    <col min="4617" max="4617" width="21" style="167" bestFit="1" customWidth="1"/>
    <col min="4618" max="4618" width="25.5703125" style="167" customWidth="1"/>
    <col min="4619" max="4866" width="9.140625" style="167"/>
    <col min="4867" max="4867" width="43.42578125" style="167" customWidth="1"/>
    <col min="4868" max="4868" width="12.140625" style="167" customWidth="1"/>
    <col min="4869" max="4869" width="10.85546875" style="167" customWidth="1"/>
    <col min="4870" max="4870" width="25.7109375" style="167" customWidth="1"/>
    <col min="4871" max="4871" width="12.140625" style="167" customWidth="1"/>
    <col min="4872" max="4872" width="11.140625" style="167" customWidth="1"/>
    <col min="4873" max="4873" width="21" style="167" bestFit="1" customWidth="1"/>
    <col min="4874" max="4874" width="25.5703125" style="167" customWidth="1"/>
    <col min="4875" max="5122" width="9.140625" style="167"/>
    <col min="5123" max="5123" width="43.42578125" style="167" customWidth="1"/>
    <col min="5124" max="5124" width="12.140625" style="167" customWidth="1"/>
    <col min="5125" max="5125" width="10.85546875" style="167" customWidth="1"/>
    <col min="5126" max="5126" width="25.7109375" style="167" customWidth="1"/>
    <col min="5127" max="5127" width="12.140625" style="167" customWidth="1"/>
    <col min="5128" max="5128" width="11.140625" style="167" customWidth="1"/>
    <col min="5129" max="5129" width="21" style="167" bestFit="1" customWidth="1"/>
    <col min="5130" max="5130" width="25.5703125" style="167" customWidth="1"/>
    <col min="5131" max="5378" width="9.140625" style="167"/>
    <col min="5379" max="5379" width="43.42578125" style="167" customWidth="1"/>
    <col min="5380" max="5380" width="12.140625" style="167" customWidth="1"/>
    <col min="5381" max="5381" width="10.85546875" style="167" customWidth="1"/>
    <col min="5382" max="5382" width="25.7109375" style="167" customWidth="1"/>
    <col min="5383" max="5383" width="12.140625" style="167" customWidth="1"/>
    <col min="5384" max="5384" width="11.140625" style="167" customWidth="1"/>
    <col min="5385" max="5385" width="21" style="167" bestFit="1" customWidth="1"/>
    <col min="5386" max="5386" width="25.5703125" style="167" customWidth="1"/>
    <col min="5387" max="5634" width="9.140625" style="167"/>
    <col min="5635" max="5635" width="43.42578125" style="167" customWidth="1"/>
    <col min="5636" max="5636" width="12.140625" style="167" customWidth="1"/>
    <col min="5637" max="5637" width="10.85546875" style="167" customWidth="1"/>
    <col min="5638" max="5638" width="25.7109375" style="167" customWidth="1"/>
    <col min="5639" max="5639" width="12.140625" style="167" customWidth="1"/>
    <col min="5640" max="5640" width="11.140625" style="167" customWidth="1"/>
    <col min="5641" max="5641" width="21" style="167" bestFit="1" customWidth="1"/>
    <col min="5642" max="5642" width="25.5703125" style="167" customWidth="1"/>
    <col min="5643" max="5890" width="9.140625" style="167"/>
    <col min="5891" max="5891" width="43.42578125" style="167" customWidth="1"/>
    <col min="5892" max="5892" width="12.140625" style="167" customWidth="1"/>
    <col min="5893" max="5893" width="10.85546875" style="167" customWidth="1"/>
    <col min="5894" max="5894" width="25.7109375" style="167" customWidth="1"/>
    <col min="5895" max="5895" width="12.140625" style="167" customWidth="1"/>
    <col min="5896" max="5896" width="11.140625" style="167" customWidth="1"/>
    <col min="5897" max="5897" width="21" style="167" bestFit="1" customWidth="1"/>
    <col min="5898" max="5898" width="25.5703125" style="167" customWidth="1"/>
    <col min="5899" max="6146" width="9.140625" style="167"/>
    <col min="6147" max="6147" width="43.42578125" style="167" customWidth="1"/>
    <col min="6148" max="6148" width="12.140625" style="167" customWidth="1"/>
    <col min="6149" max="6149" width="10.85546875" style="167" customWidth="1"/>
    <col min="6150" max="6150" width="25.7109375" style="167" customWidth="1"/>
    <col min="6151" max="6151" width="12.140625" style="167" customWidth="1"/>
    <col min="6152" max="6152" width="11.140625" style="167" customWidth="1"/>
    <col min="6153" max="6153" width="21" style="167" bestFit="1" customWidth="1"/>
    <col min="6154" max="6154" width="25.5703125" style="167" customWidth="1"/>
    <col min="6155" max="6402" width="9.140625" style="167"/>
    <col min="6403" max="6403" width="43.42578125" style="167" customWidth="1"/>
    <col min="6404" max="6404" width="12.140625" style="167" customWidth="1"/>
    <col min="6405" max="6405" width="10.85546875" style="167" customWidth="1"/>
    <col min="6406" max="6406" width="25.7109375" style="167" customWidth="1"/>
    <col min="6407" max="6407" width="12.140625" style="167" customWidth="1"/>
    <col min="6408" max="6408" width="11.140625" style="167" customWidth="1"/>
    <col min="6409" max="6409" width="21" style="167" bestFit="1" customWidth="1"/>
    <col min="6410" max="6410" width="25.5703125" style="167" customWidth="1"/>
    <col min="6411" max="6658" width="9.140625" style="167"/>
    <col min="6659" max="6659" width="43.42578125" style="167" customWidth="1"/>
    <col min="6660" max="6660" width="12.140625" style="167" customWidth="1"/>
    <col min="6661" max="6661" width="10.85546875" style="167" customWidth="1"/>
    <col min="6662" max="6662" width="25.7109375" style="167" customWidth="1"/>
    <col min="6663" max="6663" width="12.140625" style="167" customWidth="1"/>
    <col min="6664" max="6664" width="11.140625" style="167" customWidth="1"/>
    <col min="6665" max="6665" width="21" style="167" bestFit="1" customWidth="1"/>
    <col min="6666" max="6666" width="25.5703125" style="167" customWidth="1"/>
    <col min="6667" max="6914" width="9.140625" style="167"/>
    <col min="6915" max="6915" width="43.42578125" style="167" customWidth="1"/>
    <col min="6916" max="6916" width="12.140625" style="167" customWidth="1"/>
    <col min="6917" max="6917" width="10.85546875" style="167" customWidth="1"/>
    <col min="6918" max="6918" width="25.7109375" style="167" customWidth="1"/>
    <col min="6919" max="6919" width="12.140625" style="167" customWidth="1"/>
    <col min="6920" max="6920" width="11.140625" style="167" customWidth="1"/>
    <col min="6921" max="6921" width="21" style="167" bestFit="1" customWidth="1"/>
    <col min="6922" max="6922" width="25.5703125" style="167" customWidth="1"/>
    <col min="6923" max="7170" width="9.140625" style="167"/>
    <col min="7171" max="7171" width="43.42578125" style="167" customWidth="1"/>
    <col min="7172" max="7172" width="12.140625" style="167" customWidth="1"/>
    <col min="7173" max="7173" width="10.85546875" style="167" customWidth="1"/>
    <col min="7174" max="7174" width="25.7109375" style="167" customWidth="1"/>
    <col min="7175" max="7175" width="12.140625" style="167" customWidth="1"/>
    <col min="7176" max="7176" width="11.140625" style="167" customWidth="1"/>
    <col min="7177" max="7177" width="21" style="167" bestFit="1" customWidth="1"/>
    <col min="7178" max="7178" width="25.5703125" style="167" customWidth="1"/>
    <col min="7179" max="7426" width="9.140625" style="167"/>
    <col min="7427" max="7427" width="43.42578125" style="167" customWidth="1"/>
    <col min="7428" max="7428" width="12.140625" style="167" customWidth="1"/>
    <col min="7429" max="7429" width="10.85546875" style="167" customWidth="1"/>
    <col min="7430" max="7430" width="25.7109375" style="167" customWidth="1"/>
    <col min="7431" max="7431" width="12.140625" style="167" customWidth="1"/>
    <col min="7432" max="7432" width="11.140625" style="167" customWidth="1"/>
    <col min="7433" max="7433" width="21" style="167" bestFit="1" customWidth="1"/>
    <col min="7434" max="7434" width="25.5703125" style="167" customWidth="1"/>
    <col min="7435" max="7682" width="9.140625" style="167"/>
    <col min="7683" max="7683" width="43.42578125" style="167" customWidth="1"/>
    <col min="7684" max="7684" width="12.140625" style="167" customWidth="1"/>
    <col min="7685" max="7685" width="10.85546875" style="167" customWidth="1"/>
    <col min="7686" max="7686" width="25.7109375" style="167" customWidth="1"/>
    <col min="7687" max="7687" width="12.140625" style="167" customWidth="1"/>
    <col min="7688" max="7688" width="11.140625" style="167" customWidth="1"/>
    <col min="7689" max="7689" width="21" style="167" bestFit="1" customWidth="1"/>
    <col min="7690" max="7690" width="25.5703125" style="167" customWidth="1"/>
    <col min="7691" max="7938" width="9.140625" style="167"/>
    <col min="7939" max="7939" width="43.42578125" style="167" customWidth="1"/>
    <col min="7940" max="7940" width="12.140625" style="167" customWidth="1"/>
    <col min="7941" max="7941" width="10.85546875" style="167" customWidth="1"/>
    <col min="7942" max="7942" width="25.7109375" style="167" customWidth="1"/>
    <col min="7943" max="7943" width="12.140625" style="167" customWidth="1"/>
    <col min="7944" max="7944" width="11.140625" style="167" customWidth="1"/>
    <col min="7945" max="7945" width="21" style="167" bestFit="1" customWidth="1"/>
    <col min="7946" max="7946" width="25.5703125" style="167" customWidth="1"/>
    <col min="7947" max="8194" width="9.140625" style="167"/>
    <col min="8195" max="8195" width="43.42578125" style="167" customWidth="1"/>
    <col min="8196" max="8196" width="12.140625" style="167" customWidth="1"/>
    <col min="8197" max="8197" width="10.85546875" style="167" customWidth="1"/>
    <col min="8198" max="8198" width="25.7109375" style="167" customWidth="1"/>
    <col min="8199" max="8199" width="12.140625" style="167" customWidth="1"/>
    <col min="8200" max="8200" width="11.140625" style="167" customWidth="1"/>
    <col min="8201" max="8201" width="21" style="167" bestFit="1" customWidth="1"/>
    <col min="8202" max="8202" width="25.5703125" style="167" customWidth="1"/>
    <col min="8203" max="8450" width="9.140625" style="167"/>
    <col min="8451" max="8451" width="43.42578125" style="167" customWidth="1"/>
    <col min="8452" max="8452" width="12.140625" style="167" customWidth="1"/>
    <col min="8453" max="8453" width="10.85546875" style="167" customWidth="1"/>
    <col min="8454" max="8454" width="25.7109375" style="167" customWidth="1"/>
    <col min="8455" max="8455" width="12.140625" style="167" customWidth="1"/>
    <col min="8456" max="8456" width="11.140625" style="167" customWidth="1"/>
    <col min="8457" max="8457" width="21" style="167" bestFit="1" customWidth="1"/>
    <col min="8458" max="8458" width="25.5703125" style="167" customWidth="1"/>
    <col min="8459" max="8706" width="9.140625" style="167"/>
    <col min="8707" max="8707" width="43.42578125" style="167" customWidth="1"/>
    <col min="8708" max="8708" width="12.140625" style="167" customWidth="1"/>
    <col min="8709" max="8709" width="10.85546875" style="167" customWidth="1"/>
    <col min="8710" max="8710" width="25.7109375" style="167" customWidth="1"/>
    <col min="8711" max="8711" width="12.140625" style="167" customWidth="1"/>
    <col min="8712" max="8712" width="11.140625" style="167" customWidth="1"/>
    <col min="8713" max="8713" width="21" style="167" bestFit="1" customWidth="1"/>
    <col min="8714" max="8714" width="25.5703125" style="167" customWidth="1"/>
    <col min="8715" max="8962" width="9.140625" style="167"/>
    <col min="8963" max="8963" width="43.42578125" style="167" customWidth="1"/>
    <col min="8964" max="8964" width="12.140625" style="167" customWidth="1"/>
    <col min="8965" max="8965" width="10.85546875" style="167" customWidth="1"/>
    <col min="8966" max="8966" width="25.7109375" style="167" customWidth="1"/>
    <col min="8967" max="8967" width="12.140625" style="167" customWidth="1"/>
    <col min="8968" max="8968" width="11.140625" style="167" customWidth="1"/>
    <col min="8969" max="8969" width="21" style="167" bestFit="1" customWidth="1"/>
    <col min="8970" max="8970" width="25.5703125" style="167" customWidth="1"/>
    <col min="8971" max="9218" width="9.140625" style="167"/>
    <col min="9219" max="9219" width="43.42578125" style="167" customWidth="1"/>
    <col min="9220" max="9220" width="12.140625" style="167" customWidth="1"/>
    <col min="9221" max="9221" width="10.85546875" style="167" customWidth="1"/>
    <col min="9222" max="9222" width="25.7109375" style="167" customWidth="1"/>
    <col min="9223" max="9223" width="12.140625" style="167" customWidth="1"/>
    <col min="9224" max="9224" width="11.140625" style="167" customWidth="1"/>
    <col min="9225" max="9225" width="21" style="167" bestFit="1" customWidth="1"/>
    <col min="9226" max="9226" width="25.5703125" style="167" customWidth="1"/>
    <col min="9227" max="9474" width="9.140625" style="167"/>
    <col min="9475" max="9475" width="43.42578125" style="167" customWidth="1"/>
    <col min="9476" max="9476" width="12.140625" style="167" customWidth="1"/>
    <col min="9477" max="9477" width="10.85546875" style="167" customWidth="1"/>
    <col min="9478" max="9478" width="25.7109375" style="167" customWidth="1"/>
    <col min="9479" max="9479" width="12.140625" style="167" customWidth="1"/>
    <col min="9480" max="9480" width="11.140625" style="167" customWidth="1"/>
    <col min="9481" max="9481" width="21" style="167" bestFit="1" customWidth="1"/>
    <col min="9482" max="9482" width="25.5703125" style="167" customWidth="1"/>
    <col min="9483" max="9730" width="9.140625" style="167"/>
    <col min="9731" max="9731" width="43.42578125" style="167" customWidth="1"/>
    <col min="9732" max="9732" width="12.140625" style="167" customWidth="1"/>
    <col min="9733" max="9733" width="10.85546875" style="167" customWidth="1"/>
    <col min="9734" max="9734" width="25.7109375" style="167" customWidth="1"/>
    <col min="9735" max="9735" width="12.140625" style="167" customWidth="1"/>
    <col min="9736" max="9736" width="11.140625" style="167" customWidth="1"/>
    <col min="9737" max="9737" width="21" style="167" bestFit="1" customWidth="1"/>
    <col min="9738" max="9738" width="25.5703125" style="167" customWidth="1"/>
    <col min="9739" max="9986" width="9.140625" style="167"/>
    <col min="9987" max="9987" width="43.42578125" style="167" customWidth="1"/>
    <col min="9988" max="9988" width="12.140625" style="167" customWidth="1"/>
    <col min="9989" max="9989" width="10.85546875" style="167" customWidth="1"/>
    <col min="9990" max="9990" width="25.7109375" style="167" customWidth="1"/>
    <col min="9991" max="9991" width="12.140625" style="167" customWidth="1"/>
    <col min="9992" max="9992" width="11.140625" style="167" customWidth="1"/>
    <col min="9993" max="9993" width="21" style="167" bestFit="1" customWidth="1"/>
    <col min="9994" max="9994" width="25.5703125" style="167" customWidth="1"/>
    <col min="9995" max="10242" width="9.140625" style="167"/>
    <col min="10243" max="10243" width="43.42578125" style="167" customWidth="1"/>
    <col min="10244" max="10244" width="12.140625" style="167" customWidth="1"/>
    <col min="10245" max="10245" width="10.85546875" style="167" customWidth="1"/>
    <col min="10246" max="10246" width="25.7109375" style="167" customWidth="1"/>
    <col min="10247" max="10247" width="12.140625" style="167" customWidth="1"/>
    <col min="10248" max="10248" width="11.140625" style="167" customWidth="1"/>
    <col min="10249" max="10249" width="21" style="167" bestFit="1" customWidth="1"/>
    <col min="10250" max="10250" width="25.5703125" style="167" customWidth="1"/>
    <col min="10251" max="10498" width="9.140625" style="167"/>
    <col min="10499" max="10499" width="43.42578125" style="167" customWidth="1"/>
    <col min="10500" max="10500" width="12.140625" style="167" customWidth="1"/>
    <col min="10501" max="10501" width="10.85546875" style="167" customWidth="1"/>
    <col min="10502" max="10502" width="25.7109375" style="167" customWidth="1"/>
    <col min="10503" max="10503" width="12.140625" style="167" customWidth="1"/>
    <col min="10504" max="10504" width="11.140625" style="167" customWidth="1"/>
    <col min="10505" max="10505" width="21" style="167" bestFit="1" customWidth="1"/>
    <col min="10506" max="10506" width="25.5703125" style="167" customWidth="1"/>
    <col min="10507" max="10754" width="9.140625" style="167"/>
    <col min="10755" max="10755" width="43.42578125" style="167" customWidth="1"/>
    <col min="10756" max="10756" width="12.140625" style="167" customWidth="1"/>
    <col min="10757" max="10757" width="10.85546875" style="167" customWidth="1"/>
    <col min="10758" max="10758" width="25.7109375" style="167" customWidth="1"/>
    <col min="10759" max="10759" width="12.140625" style="167" customWidth="1"/>
    <col min="10760" max="10760" width="11.140625" style="167" customWidth="1"/>
    <col min="10761" max="10761" width="21" style="167" bestFit="1" customWidth="1"/>
    <col min="10762" max="10762" width="25.5703125" style="167" customWidth="1"/>
    <col min="10763" max="11010" width="9.140625" style="167"/>
    <col min="11011" max="11011" width="43.42578125" style="167" customWidth="1"/>
    <col min="11012" max="11012" width="12.140625" style="167" customWidth="1"/>
    <col min="11013" max="11013" width="10.85546875" style="167" customWidth="1"/>
    <col min="11014" max="11014" width="25.7109375" style="167" customWidth="1"/>
    <col min="11015" max="11015" width="12.140625" style="167" customWidth="1"/>
    <col min="11016" max="11016" width="11.140625" style="167" customWidth="1"/>
    <col min="11017" max="11017" width="21" style="167" bestFit="1" customWidth="1"/>
    <col min="11018" max="11018" width="25.5703125" style="167" customWidth="1"/>
    <col min="11019" max="11266" width="9.140625" style="167"/>
    <col min="11267" max="11267" width="43.42578125" style="167" customWidth="1"/>
    <col min="11268" max="11268" width="12.140625" style="167" customWidth="1"/>
    <col min="11269" max="11269" width="10.85546875" style="167" customWidth="1"/>
    <col min="11270" max="11270" width="25.7109375" style="167" customWidth="1"/>
    <col min="11271" max="11271" width="12.140625" style="167" customWidth="1"/>
    <col min="11272" max="11272" width="11.140625" style="167" customWidth="1"/>
    <col min="11273" max="11273" width="21" style="167" bestFit="1" customWidth="1"/>
    <col min="11274" max="11274" width="25.5703125" style="167" customWidth="1"/>
    <col min="11275" max="11522" width="9.140625" style="167"/>
    <col min="11523" max="11523" width="43.42578125" style="167" customWidth="1"/>
    <col min="11524" max="11524" width="12.140625" style="167" customWidth="1"/>
    <col min="11525" max="11525" width="10.85546875" style="167" customWidth="1"/>
    <col min="11526" max="11526" width="25.7109375" style="167" customWidth="1"/>
    <col min="11527" max="11527" width="12.140625" style="167" customWidth="1"/>
    <col min="11528" max="11528" width="11.140625" style="167" customWidth="1"/>
    <col min="11529" max="11529" width="21" style="167" bestFit="1" customWidth="1"/>
    <col min="11530" max="11530" width="25.5703125" style="167" customWidth="1"/>
    <col min="11531" max="11778" width="9.140625" style="167"/>
    <col min="11779" max="11779" width="43.42578125" style="167" customWidth="1"/>
    <col min="11780" max="11780" width="12.140625" style="167" customWidth="1"/>
    <col min="11781" max="11781" width="10.85546875" style="167" customWidth="1"/>
    <col min="11782" max="11782" width="25.7109375" style="167" customWidth="1"/>
    <col min="11783" max="11783" width="12.140625" style="167" customWidth="1"/>
    <col min="11784" max="11784" width="11.140625" style="167" customWidth="1"/>
    <col min="11785" max="11785" width="21" style="167" bestFit="1" customWidth="1"/>
    <col min="11786" max="11786" width="25.5703125" style="167" customWidth="1"/>
    <col min="11787" max="12034" width="9.140625" style="167"/>
    <col min="12035" max="12035" width="43.42578125" style="167" customWidth="1"/>
    <col min="12036" max="12036" width="12.140625" style="167" customWidth="1"/>
    <col min="12037" max="12037" width="10.85546875" style="167" customWidth="1"/>
    <col min="12038" max="12038" width="25.7109375" style="167" customWidth="1"/>
    <col min="12039" max="12039" width="12.140625" style="167" customWidth="1"/>
    <col min="12040" max="12040" width="11.140625" style="167" customWidth="1"/>
    <col min="12041" max="12041" width="21" style="167" bestFit="1" customWidth="1"/>
    <col min="12042" max="12042" width="25.5703125" style="167" customWidth="1"/>
    <col min="12043" max="12290" width="9.140625" style="167"/>
    <col min="12291" max="12291" width="43.42578125" style="167" customWidth="1"/>
    <col min="12292" max="12292" width="12.140625" style="167" customWidth="1"/>
    <col min="12293" max="12293" width="10.85546875" style="167" customWidth="1"/>
    <col min="12294" max="12294" width="25.7109375" style="167" customWidth="1"/>
    <col min="12295" max="12295" width="12.140625" style="167" customWidth="1"/>
    <col min="12296" max="12296" width="11.140625" style="167" customWidth="1"/>
    <col min="12297" max="12297" width="21" style="167" bestFit="1" customWidth="1"/>
    <col min="12298" max="12298" width="25.5703125" style="167" customWidth="1"/>
    <col min="12299" max="12546" width="9.140625" style="167"/>
    <col min="12547" max="12547" width="43.42578125" style="167" customWidth="1"/>
    <col min="12548" max="12548" width="12.140625" style="167" customWidth="1"/>
    <col min="12549" max="12549" width="10.85546875" style="167" customWidth="1"/>
    <col min="12550" max="12550" width="25.7109375" style="167" customWidth="1"/>
    <col min="12551" max="12551" width="12.140625" style="167" customWidth="1"/>
    <col min="12552" max="12552" width="11.140625" style="167" customWidth="1"/>
    <col min="12553" max="12553" width="21" style="167" bestFit="1" customWidth="1"/>
    <col min="12554" max="12554" width="25.5703125" style="167" customWidth="1"/>
    <col min="12555" max="12802" width="9.140625" style="167"/>
    <col min="12803" max="12803" width="43.42578125" style="167" customWidth="1"/>
    <col min="12804" max="12804" width="12.140625" style="167" customWidth="1"/>
    <col min="12805" max="12805" width="10.85546875" style="167" customWidth="1"/>
    <col min="12806" max="12806" width="25.7109375" style="167" customWidth="1"/>
    <col min="12807" max="12807" width="12.140625" style="167" customWidth="1"/>
    <col min="12808" max="12808" width="11.140625" style="167" customWidth="1"/>
    <col min="12809" max="12809" width="21" style="167" bestFit="1" customWidth="1"/>
    <col min="12810" max="12810" width="25.5703125" style="167" customWidth="1"/>
    <col min="12811" max="13058" width="9.140625" style="167"/>
    <col min="13059" max="13059" width="43.42578125" style="167" customWidth="1"/>
    <col min="13060" max="13060" width="12.140625" style="167" customWidth="1"/>
    <col min="13061" max="13061" width="10.85546875" style="167" customWidth="1"/>
    <col min="13062" max="13062" width="25.7109375" style="167" customWidth="1"/>
    <col min="13063" max="13063" width="12.140625" style="167" customWidth="1"/>
    <col min="13064" max="13064" width="11.140625" style="167" customWidth="1"/>
    <col min="13065" max="13065" width="21" style="167" bestFit="1" customWidth="1"/>
    <col min="13066" max="13066" width="25.5703125" style="167" customWidth="1"/>
    <col min="13067" max="13314" width="9.140625" style="167"/>
    <col min="13315" max="13315" width="43.42578125" style="167" customWidth="1"/>
    <col min="13316" max="13316" width="12.140625" style="167" customWidth="1"/>
    <col min="13317" max="13317" width="10.85546875" style="167" customWidth="1"/>
    <col min="13318" max="13318" width="25.7109375" style="167" customWidth="1"/>
    <col min="13319" max="13319" width="12.140625" style="167" customWidth="1"/>
    <col min="13320" max="13320" width="11.140625" style="167" customWidth="1"/>
    <col min="13321" max="13321" width="21" style="167" bestFit="1" customWidth="1"/>
    <col min="13322" max="13322" width="25.5703125" style="167" customWidth="1"/>
    <col min="13323" max="13570" width="9.140625" style="167"/>
    <col min="13571" max="13571" width="43.42578125" style="167" customWidth="1"/>
    <col min="13572" max="13572" width="12.140625" style="167" customWidth="1"/>
    <col min="13573" max="13573" width="10.85546875" style="167" customWidth="1"/>
    <col min="13574" max="13574" width="25.7109375" style="167" customWidth="1"/>
    <col min="13575" max="13575" width="12.140625" style="167" customWidth="1"/>
    <col min="13576" max="13576" width="11.140625" style="167" customWidth="1"/>
    <col min="13577" max="13577" width="21" style="167" bestFit="1" customWidth="1"/>
    <col min="13578" max="13578" width="25.5703125" style="167" customWidth="1"/>
    <col min="13579" max="13826" width="9.140625" style="167"/>
    <col min="13827" max="13827" width="43.42578125" style="167" customWidth="1"/>
    <col min="13828" max="13828" width="12.140625" style="167" customWidth="1"/>
    <col min="13829" max="13829" width="10.85546875" style="167" customWidth="1"/>
    <col min="13830" max="13830" width="25.7109375" style="167" customWidth="1"/>
    <col min="13831" max="13831" width="12.140625" style="167" customWidth="1"/>
    <col min="13832" max="13832" width="11.140625" style="167" customWidth="1"/>
    <col min="13833" max="13833" width="21" style="167" bestFit="1" customWidth="1"/>
    <col min="13834" max="13834" width="25.5703125" style="167" customWidth="1"/>
    <col min="13835" max="14082" width="9.140625" style="167"/>
    <col min="14083" max="14083" width="43.42578125" style="167" customWidth="1"/>
    <col min="14084" max="14084" width="12.140625" style="167" customWidth="1"/>
    <col min="14085" max="14085" width="10.85546875" style="167" customWidth="1"/>
    <col min="14086" max="14086" width="25.7109375" style="167" customWidth="1"/>
    <col min="14087" max="14087" width="12.140625" style="167" customWidth="1"/>
    <col min="14088" max="14088" width="11.140625" style="167" customWidth="1"/>
    <col min="14089" max="14089" width="21" style="167" bestFit="1" customWidth="1"/>
    <col min="14090" max="14090" width="25.5703125" style="167" customWidth="1"/>
    <col min="14091" max="14338" width="9.140625" style="167"/>
    <col min="14339" max="14339" width="43.42578125" style="167" customWidth="1"/>
    <col min="14340" max="14340" width="12.140625" style="167" customWidth="1"/>
    <col min="14341" max="14341" width="10.85546875" style="167" customWidth="1"/>
    <col min="14342" max="14342" width="25.7109375" style="167" customWidth="1"/>
    <col min="14343" max="14343" width="12.140625" style="167" customWidth="1"/>
    <col min="14344" max="14344" width="11.140625" style="167" customWidth="1"/>
    <col min="14345" max="14345" width="21" style="167" bestFit="1" customWidth="1"/>
    <col min="14346" max="14346" width="25.5703125" style="167" customWidth="1"/>
    <col min="14347" max="14594" width="9.140625" style="167"/>
    <col min="14595" max="14595" width="43.42578125" style="167" customWidth="1"/>
    <col min="14596" max="14596" width="12.140625" style="167" customWidth="1"/>
    <col min="14597" max="14597" width="10.85546875" style="167" customWidth="1"/>
    <col min="14598" max="14598" width="25.7109375" style="167" customWidth="1"/>
    <col min="14599" max="14599" width="12.140625" style="167" customWidth="1"/>
    <col min="14600" max="14600" width="11.140625" style="167" customWidth="1"/>
    <col min="14601" max="14601" width="21" style="167" bestFit="1" customWidth="1"/>
    <col min="14602" max="14602" width="25.5703125" style="167" customWidth="1"/>
    <col min="14603" max="14850" width="9.140625" style="167"/>
    <col min="14851" max="14851" width="43.42578125" style="167" customWidth="1"/>
    <col min="14852" max="14852" width="12.140625" style="167" customWidth="1"/>
    <col min="14853" max="14853" width="10.85546875" style="167" customWidth="1"/>
    <col min="14854" max="14854" width="25.7109375" style="167" customWidth="1"/>
    <col min="14855" max="14855" width="12.140625" style="167" customWidth="1"/>
    <col min="14856" max="14856" width="11.140625" style="167" customWidth="1"/>
    <col min="14857" max="14857" width="21" style="167" bestFit="1" customWidth="1"/>
    <col min="14858" max="14858" width="25.5703125" style="167" customWidth="1"/>
    <col min="14859" max="15106" width="9.140625" style="167"/>
    <col min="15107" max="15107" width="43.42578125" style="167" customWidth="1"/>
    <col min="15108" max="15108" width="12.140625" style="167" customWidth="1"/>
    <col min="15109" max="15109" width="10.85546875" style="167" customWidth="1"/>
    <col min="15110" max="15110" width="25.7109375" style="167" customWidth="1"/>
    <col min="15111" max="15111" width="12.140625" style="167" customWidth="1"/>
    <col min="15112" max="15112" width="11.140625" style="167" customWidth="1"/>
    <col min="15113" max="15113" width="21" style="167" bestFit="1" customWidth="1"/>
    <col min="15114" max="15114" width="25.5703125" style="167" customWidth="1"/>
    <col min="15115" max="15362" width="9.140625" style="167"/>
    <col min="15363" max="15363" width="43.42578125" style="167" customWidth="1"/>
    <col min="15364" max="15364" width="12.140625" style="167" customWidth="1"/>
    <col min="15365" max="15365" width="10.85546875" style="167" customWidth="1"/>
    <col min="15366" max="15366" width="25.7109375" style="167" customWidth="1"/>
    <col min="15367" max="15367" width="12.140625" style="167" customWidth="1"/>
    <col min="15368" max="15368" width="11.140625" style="167" customWidth="1"/>
    <col min="15369" max="15369" width="21" style="167" bestFit="1" customWidth="1"/>
    <col min="15370" max="15370" width="25.5703125" style="167" customWidth="1"/>
    <col min="15371" max="15618" width="9.140625" style="167"/>
    <col min="15619" max="15619" width="43.42578125" style="167" customWidth="1"/>
    <col min="15620" max="15620" width="12.140625" style="167" customWidth="1"/>
    <col min="15621" max="15621" width="10.85546875" style="167" customWidth="1"/>
    <col min="15622" max="15622" width="25.7109375" style="167" customWidth="1"/>
    <col min="15623" max="15623" width="12.140625" style="167" customWidth="1"/>
    <col min="15624" max="15624" width="11.140625" style="167" customWidth="1"/>
    <col min="15625" max="15625" width="21" style="167" bestFit="1" customWidth="1"/>
    <col min="15626" max="15626" width="25.5703125" style="167" customWidth="1"/>
    <col min="15627" max="15874" width="9.140625" style="167"/>
    <col min="15875" max="15875" width="43.42578125" style="167" customWidth="1"/>
    <col min="15876" max="15876" width="12.140625" style="167" customWidth="1"/>
    <col min="15877" max="15877" width="10.85546875" style="167" customWidth="1"/>
    <col min="15878" max="15878" width="25.7109375" style="167" customWidth="1"/>
    <col min="15879" max="15879" width="12.140625" style="167" customWidth="1"/>
    <col min="15880" max="15880" width="11.140625" style="167" customWidth="1"/>
    <col min="15881" max="15881" width="21" style="167" bestFit="1" customWidth="1"/>
    <col min="15882" max="15882" width="25.5703125" style="167" customWidth="1"/>
    <col min="15883" max="16130" width="9.140625" style="167"/>
    <col min="16131" max="16131" width="43.42578125" style="167" customWidth="1"/>
    <col min="16132" max="16132" width="12.140625" style="167" customWidth="1"/>
    <col min="16133" max="16133" width="10.85546875" style="167" customWidth="1"/>
    <col min="16134" max="16134" width="25.7109375" style="167" customWidth="1"/>
    <col min="16135" max="16135" width="12.140625" style="167" customWidth="1"/>
    <col min="16136" max="16136" width="11.140625" style="167" customWidth="1"/>
    <col min="16137" max="16137" width="21" style="167" bestFit="1" customWidth="1"/>
    <col min="16138" max="16138" width="25.5703125" style="167" customWidth="1"/>
    <col min="16139" max="16384" width="9.140625" style="167"/>
  </cols>
  <sheetData>
    <row r="1" spans="1:8" x14ac:dyDescent="0.2">
      <c r="A1" s="346" t="s">
        <v>17</v>
      </c>
      <c r="B1" s="346"/>
      <c r="C1" s="346"/>
      <c r="D1" s="346"/>
      <c r="E1" s="346"/>
      <c r="F1" s="346"/>
      <c r="G1" s="169"/>
      <c r="H1" s="169"/>
    </row>
    <row r="2" spans="1:8" x14ac:dyDescent="0.2">
      <c r="A2" s="346" t="s">
        <v>31</v>
      </c>
      <c r="B2" s="346"/>
      <c r="C2" s="346"/>
      <c r="D2" s="346"/>
      <c r="E2" s="346"/>
      <c r="F2" s="346"/>
      <c r="G2" s="169"/>
      <c r="H2" s="169"/>
    </row>
    <row r="3" spans="1:8" x14ac:dyDescent="0.2">
      <c r="A3" s="346" t="s">
        <v>18</v>
      </c>
      <c r="B3" s="346"/>
      <c r="C3" s="346"/>
      <c r="D3" s="346"/>
      <c r="E3" s="346"/>
      <c r="F3" s="346"/>
      <c r="G3" s="169"/>
      <c r="H3" s="169"/>
    </row>
    <row r="4" spans="1:8" x14ac:dyDescent="0.2">
      <c r="A4" s="346" t="s">
        <v>23</v>
      </c>
      <c r="B4" s="346"/>
      <c r="C4" s="346"/>
      <c r="D4" s="346"/>
      <c r="E4" s="346"/>
      <c r="F4" s="346"/>
      <c r="G4" s="169"/>
      <c r="H4" s="169"/>
    </row>
    <row r="5" spans="1:8" x14ac:dyDescent="0.2">
      <c r="A5" s="346" t="s">
        <v>19</v>
      </c>
      <c r="B5" s="346"/>
      <c r="C5" s="346"/>
      <c r="D5" s="346"/>
      <c r="E5" s="346"/>
      <c r="F5" s="346"/>
      <c r="G5" s="169"/>
      <c r="H5" s="169"/>
    </row>
    <row r="6" spans="1:8" ht="18.75" thickBot="1" x14ac:dyDescent="0.25">
      <c r="A6" s="166"/>
      <c r="B6" s="166"/>
      <c r="C6" s="166"/>
      <c r="D6" s="168"/>
      <c r="E6" s="169"/>
      <c r="F6" s="169"/>
      <c r="G6" s="169"/>
      <c r="H6" s="170"/>
    </row>
    <row r="7" spans="1:8" s="171" customFormat="1" ht="41.25" customHeight="1" x14ac:dyDescent="0.2">
      <c r="A7" s="347" t="s">
        <v>0</v>
      </c>
      <c r="B7" s="349" t="s">
        <v>38</v>
      </c>
      <c r="C7" s="350"/>
      <c r="D7" s="354" t="s">
        <v>32</v>
      </c>
      <c r="E7" s="354"/>
      <c r="F7" s="355"/>
      <c r="G7" s="180"/>
    </row>
    <row r="8" spans="1:8" s="174" customFormat="1" ht="25.5" thickBot="1" x14ac:dyDescent="0.25">
      <c r="A8" s="356"/>
      <c r="B8" s="283" t="s">
        <v>449</v>
      </c>
      <c r="C8" s="284" t="s">
        <v>452</v>
      </c>
      <c r="D8" s="285" t="s">
        <v>0</v>
      </c>
      <c r="E8" s="286" t="s">
        <v>449</v>
      </c>
      <c r="F8" s="287" t="str">
        <f>C8</f>
        <v>NO EXERCÍCIO 2016</v>
      </c>
    </row>
    <row r="9" spans="1:8" s="178" customFormat="1" ht="13.5" customHeight="1" x14ac:dyDescent="0.2">
      <c r="A9" s="236"/>
      <c r="B9" s="175"/>
      <c r="C9" s="176"/>
      <c r="D9" s="177"/>
      <c r="E9" s="222"/>
      <c r="F9" s="241"/>
    </row>
    <row r="10" spans="1:8" s="178" customFormat="1" ht="15.75" customHeight="1" x14ac:dyDescent="0.2">
      <c r="A10" s="236" t="s">
        <v>1</v>
      </c>
      <c r="B10" s="179">
        <f>SUM(B11:B13)</f>
        <v>18793880.239999998</v>
      </c>
      <c r="C10" s="179">
        <f>+B10</f>
        <v>18793880.239999998</v>
      </c>
      <c r="D10" s="180" t="s">
        <v>6</v>
      </c>
      <c r="E10" s="179">
        <v>45450476.740000002</v>
      </c>
      <c r="F10" s="238">
        <f>SUM(E10:E10)</f>
        <v>45450476.740000002</v>
      </c>
      <c r="H10" s="36"/>
    </row>
    <row r="11" spans="1:8" s="178" customFormat="1" ht="14.25" customHeight="1" x14ac:dyDescent="0.2">
      <c r="A11" s="239" t="s">
        <v>26</v>
      </c>
      <c r="B11" s="181">
        <v>824523.95</v>
      </c>
      <c r="C11" s="181">
        <f>SUM(B11:B11)</f>
        <v>824523.95</v>
      </c>
      <c r="D11" s="182"/>
      <c r="E11" s="224"/>
      <c r="F11" s="240"/>
    </row>
    <row r="12" spans="1:8" s="178" customFormat="1" ht="12.75" customHeight="1" x14ac:dyDescent="0.2">
      <c r="A12" s="239" t="s">
        <v>27</v>
      </c>
      <c r="B12" s="181">
        <v>17969356.289999999</v>
      </c>
      <c r="C12" s="181">
        <f>SUM(B12:B12)</f>
        <v>17969356.289999999</v>
      </c>
      <c r="D12" s="177"/>
      <c r="E12" s="222"/>
      <c r="F12" s="240"/>
    </row>
    <row r="13" spans="1:8" s="178" customFormat="1" ht="12" customHeight="1" x14ac:dyDescent="0.2">
      <c r="A13" s="239" t="s">
        <v>326</v>
      </c>
      <c r="B13" s="181">
        <v>0</v>
      </c>
      <c r="C13" s="181">
        <f>SUM(B13:B13)</f>
        <v>0</v>
      </c>
      <c r="D13" s="177"/>
      <c r="E13" s="222"/>
      <c r="F13" s="240"/>
    </row>
    <row r="14" spans="1:8" s="178" customFormat="1" ht="13.5" customHeight="1" x14ac:dyDescent="0.2">
      <c r="A14" s="236"/>
      <c r="B14" s="175"/>
      <c r="C14" s="176"/>
      <c r="D14" s="177"/>
      <c r="E14" s="222"/>
      <c r="F14" s="241"/>
    </row>
    <row r="15" spans="1:8" s="178" customFormat="1" ht="21.75" customHeight="1" x14ac:dyDescent="0.2">
      <c r="A15" s="236" t="s">
        <v>2</v>
      </c>
      <c r="B15" s="179">
        <f>SUM(B16:B18)</f>
        <v>84522041.260000005</v>
      </c>
      <c r="C15" s="179">
        <f>SUM(C16:C18)</f>
        <v>84522041.260000005</v>
      </c>
      <c r="D15" s="180" t="s">
        <v>37</v>
      </c>
      <c r="E15" s="223">
        <v>8067167.29</v>
      </c>
      <c r="F15" s="238">
        <f>SUM(E15:E15)</f>
        <v>8067167.29</v>
      </c>
    </row>
    <row r="16" spans="1:8" s="178" customFormat="1" ht="14.25" customHeight="1" x14ac:dyDescent="0.2">
      <c r="A16" s="239" t="s">
        <v>427</v>
      </c>
      <c r="B16" s="181">
        <v>0</v>
      </c>
      <c r="C16" s="181">
        <f>SUM(B16:B16)</f>
        <v>0</v>
      </c>
      <c r="D16" s="177"/>
      <c r="E16" s="222"/>
      <c r="F16" s="240"/>
    </row>
    <row r="17" spans="1:8" s="178" customFormat="1" ht="19.5" customHeight="1" x14ac:dyDescent="0.2">
      <c r="A17" s="239" t="s">
        <v>297</v>
      </c>
      <c r="B17" s="181">
        <v>33502843.750000004</v>
      </c>
      <c r="C17" s="181">
        <f>SUM(B17:B17)</f>
        <v>33502843.750000004</v>
      </c>
      <c r="D17" s="177"/>
      <c r="E17" s="222"/>
      <c r="F17" s="240"/>
    </row>
    <row r="18" spans="1:8" s="178" customFormat="1" ht="18.75" customHeight="1" x14ac:dyDescent="0.2">
      <c r="A18" s="243" t="s">
        <v>402</v>
      </c>
      <c r="B18" s="181">
        <v>51019197.509999998</v>
      </c>
      <c r="C18" s="181">
        <f>SUM(B18:B18)</f>
        <v>51019197.509999998</v>
      </c>
      <c r="D18" s="177"/>
      <c r="E18" s="222"/>
      <c r="F18" s="241"/>
    </row>
    <row r="19" spans="1:8" s="178" customFormat="1" ht="8.25" customHeight="1" x14ac:dyDescent="0.2">
      <c r="A19" s="236"/>
      <c r="B19" s="175"/>
      <c r="C19" s="176"/>
      <c r="D19" s="177"/>
      <c r="E19" s="222"/>
      <c r="F19" s="241"/>
    </row>
    <row r="20" spans="1:8" s="178" customFormat="1" ht="13.5" customHeight="1" x14ac:dyDescent="0.2">
      <c r="A20" s="236" t="s">
        <v>417</v>
      </c>
      <c r="B20" s="175"/>
      <c r="C20" s="176"/>
      <c r="D20" s="177"/>
      <c r="E20" s="222"/>
      <c r="F20" s="241"/>
    </row>
    <row r="21" spans="1:8" s="178" customFormat="1" ht="13.5" customHeight="1" x14ac:dyDescent="0.2">
      <c r="A21" s="239" t="s">
        <v>463</v>
      </c>
      <c r="B21" s="179">
        <v>2000000</v>
      </c>
      <c r="C21" s="179">
        <f>SUM(B21:B21)</f>
        <v>2000000</v>
      </c>
      <c r="D21" s="177"/>
      <c r="E21" s="222"/>
      <c r="F21" s="241"/>
    </row>
    <row r="22" spans="1:8" s="178" customFormat="1" ht="22.5" customHeight="1" x14ac:dyDescent="0.2">
      <c r="A22" s="236" t="s">
        <v>195</v>
      </c>
      <c r="B22" s="179">
        <v>71774.323000000644</v>
      </c>
      <c r="C22" s="179">
        <f>SUM(B22:B22)</f>
        <v>71774.323000000644</v>
      </c>
      <c r="D22" s="180"/>
      <c r="E22" s="175"/>
      <c r="F22" s="242"/>
    </row>
    <row r="23" spans="1:8" s="178" customFormat="1" ht="13.5" customHeight="1" x14ac:dyDescent="0.2">
      <c r="A23" s="236"/>
      <c r="B23" s="175"/>
      <c r="C23" s="176"/>
      <c r="D23" s="177"/>
      <c r="E23" s="222"/>
      <c r="F23" s="241"/>
    </row>
    <row r="24" spans="1:8" s="178" customFormat="1" ht="18.75" customHeight="1" x14ac:dyDescent="0.2">
      <c r="A24" s="261" t="s">
        <v>33</v>
      </c>
      <c r="B24" s="185">
        <f>B10+B15+B21+B22</f>
        <v>105387695.823</v>
      </c>
      <c r="C24" s="185">
        <f>C10+C15+C21+C22</f>
        <v>105387695.823</v>
      </c>
      <c r="D24" s="186" t="s">
        <v>196</v>
      </c>
      <c r="E24" s="258">
        <f>SUM(E10:E23)</f>
        <v>53517644.030000001</v>
      </c>
      <c r="F24" s="262">
        <f>SUM(F10:F23)</f>
        <v>53517644.030000001</v>
      </c>
    </row>
    <row r="25" spans="1:8" s="187" customFormat="1" ht="17.25" customHeight="1" x14ac:dyDescent="0.2">
      <c r="A25" s="236" t="s">
        <v>453</v>
      </c>
      <c r="B25" s="175"/>
      <c r="C25" s="181">
        <v>-55043144.219999999</v>
      </c>
      <c r="D25" s="180" t="s">
        <v>197</v>
      </c>
      <c r="E25" s="175"/>
      <c r="F25" s="263">
        <f>C26-F24</f>
        <v>-3173092.4270000011</v>
      </c>
    </row>
    <row r="26" spans="1:8" s="187" customFormat="1" ht="15.75" customHeight="1" thickBot="1" x14ac:dyDescent="0.25">
      <c r="A26" s="264" t="s">
        <v>5</v>
      </c>
      <c r="B26" s="265">
        <f>B24</f>
        <v>105387695.823</v>
      </c>
      <c r="C26" s="265">
        <f>C24+C25</f>
        <v>50344551.603</v>
      </c>
      <c r="D26" s="266" t="s">
        <v>36</v>
      </c>
      <c r="E26" s="265">
        <f>E24</f>
        <v>53517644.030000001</v>
      </c>
      <c r="F26" s="267">
        <f>SUM(F24:F25)</f>
        <v>50344551.603</v>
      </c>
      <c r="G26" s="292"/>
      <c r="H26" s="293"/>
    </row>
    <row r="27" spans="1:8" s="187" customFormat="1" ht="20.25" x14ac:dyDescent="0.2">
      <c r="A27" s="188" t="s">
        <v>465</v>
      </c>
      <c r="B27" s="188"/>
      <c r="C27" s="188"/>
      <c r="D27" s="189"/>
      <c r="E27" s="190"/>
      <c r="F27" s="190"/>
      <c r="G27" s="190"/>
      <c r="H27" s="191"/>
    </row>
    <row r="28" spans="1:8" s="194" customFormat="1" x14ac:dyDescent="0.2">
      <c r="A28" s="192"/>
      <c r="B28" s="192"/>
      <c r="C28" s="192"/>
      <c r="D28" s="189"/>
      <c r="E28" s="193"/>
      <c r="F28" s="193"/>
      <c r="G28" s="193"/>
      <c r="H28" s="189"/>
    </row>
    <row r="29" spans="1:8" ht="12.75" customHeight="1" x14ac:dyDescent="0.2">
      <c r="A29" s="192" t="s">
        <v>198</v>
      </c>
      <c r="B29" s="192"/>
      <c r="C29" s="192"/>
      <c r="D29" s="345" t="s">
        <v>459</v>
      </c>
      <c r="E29" s="345"/>
      <c r="F29" s="345"/>
      <c r="G29" s="282"/>
      <c r="H29" s="282"/>
    </row>
    <row r="30" spans="1:8" ht="11.25" customHeight="1" x14ac:dyDescent="0.2">
      <c r="A30" s="192" t="s">
        <v>199</v>
      </c>
      <c r="B30" s="192"/>
      <c r="C30" s="192"/>
      <c r="D30" s="345" t="s">
        <v>464</v>
      </c>
      <c r="E30" s="345"/>
      <c r="F30" s="345"/>
      <c r="G30" s="282"/>
      <c r="H30" s="282"/>
    </row>
    <row r="31" spans="1:8" ht="14.25" customHeight="1" x14ac:dyDescent="0.2">
      <c r="A31" s="192" t="s">
        <v>200</v>
      </c>
      <c r="B31" s="192"/>
      <c r="C31" s="192"/>
      <c r="D31" s="192"/>
      <c r="E31" s="345"/>
      <c r="F31" s="345"/>
      <c r="G31" s="345"/>
      <c r="H31" s="345"/>
    </row>
    <row r="32" spans="1:8" s="178" customFormat="1" ht="20.25" x14ac:dyDescent="0.2">
      <c r="A32" s="195"/>
      <c r="B32" s="195"/>
      <c r="C32" s="195"/>
      <c r="D32" s="196"/>
      <c r="E32" s="197"/>
      <c r="F32" s="197"/>
      <c r="G32" s="197"/>
      <c r="H32" s="196"/>
    </row>
    <row r="33" spans="1:8" s="178" customFormat="1" ht="20.25" x14ac:dyDescent="0.2">
      <c r="A33" s="195"/>
      <c r="B33" s="195"/>
      <c r="C33" s="195"/>
      <c r="D33" s="196"/>
      <c r="E33" s="197"/>
      <c r="F33" s="197"/>
      <c r="G33" s="197"/>
      <c r="H33" s="196"/>
    </row>
    <row r="34" spans="1:8" s="178" customFormat="1" ht="20.25" x14ac:dyDescent="0.2">
      <c r="A34" s="195"/>
      <c r="B34" s="195"/>
      <c r="C34" s="195"/>
      <c r="D34" s="196"/>
      <c r="E34" s="197"/>
      <c r="F34" s="197"/>
      <c r="G34" s="197"/>
      <c r="H34" s="196"/>
    </row>
    <row r="35" spans="1:8" s="178" customFormat="1" ht="20.25" x14ac:dyDescent="0.2">
      <c r="A35" s="195"/>
      <c r="B35" s="195"/>
      <c r="C35" s="195"/>
      <c r="D35" s="196"/>
      <c r="E35" s="197"/>
      <c r="F35" s="197"/>
      <c r="G35" s="197"/>
      <c r="H35" s="196"/>
    </row>
    <row r="36" spans="1:8" s="178" customFormat="1" ht="20.25" x14ac:dyDescent="0.2">
      <c r="A36" s="195"/>
      <c r="B36" s="195"/>
      <c r="C36" s="195"/>
      <c r="D36" s="196"/>
      <c r="E36" s="197"/>
      <c r="F36" s="197"/>
      <c r="G36" s="197"/>
      <c r="H36" s="196"/>
    </row>
    <row r="37" spans="1:8" s="178" customFormat="1" ht="20.25" x14ac:dyDescent="0.2">
      <c r="A37" s="195"/>
      <c r="B37" s="195"/>
      <c r="C37" s="195"/>
      <c r="D37" s="196"/>
      <c r="E37" s="197"/>
      <c r="F37" s="197"/>
      <c r="G37" s="197"/>
      <c r="H37" s="196"/>
    </row>
    <row r="38" spans="1:8" s="178" customFormat="1" ht="20.25" x14ac:dyDescent="0.2">
      <c r="A38" s="195"/>
      <c r="B38" s="195"/>
      <c r="C38" s="195"/>
      <c r="D38" s="196"/>
      <c r="E38" s="197"/>
      <c r="F38" s="197"/>
      <c r="G38" s="197"/>
      <c r="H38" s="196"/>
    </row>
    <row r="39" spans="1:8" s="178" customFormat="1" ht="20.25" x14ac:dyDescent="0.2">
      <c r="A39" s="195"/>
      <c r="B39" s="195"/>
      <c r="C39" s="195"/>
      <c r="D39" s="196"/>
      <c r="E39" s="197"/>
      <c r="F39" s="197"/>
      <c r="G39" s="197"/>
      <c r="H39" s="196"/>
    </row>
    <row r="40" spans="1:8" s="178" customFormat="1" ht="20.25" x14ac:dyDescent="0.2">
      <c r="A40" s="195"/>
      <c r="B40" s="195"/>
      <c r="C40" s="195"/>
      <c r="D40" s="196"/>
      <c r="E40" s="197"/>
      <c r="F40" s="197"/>
      <c r="G40" s="197"/>
      <c r="H40" s="196"/>
    </row>
    <row r="41" spans="1:8" s="178" customFormat="1" ht="20.25" x14ac:dyDescent="0.2">
      <c r="A41" s="195"/>
      <c r="B41" s="195"/>
      <c r="C41" s="195"/>
      <c r="D41" s="196"/>
      <c r="E41" s="197"/>
      <c r="F41" s="197"/>
      <c r="G41" s="197"/>
      <c r="H41" s="196"/>
    </row>
    <row r="42" spans="1:8" s="178" customFormat="1" ht="20.25" x14ac:dyDescent="0.2">
      <c r="A42" s="195"/>
      <c r="B42" s="195"/>
      <c r="C42" s="195"/>
      <c r="D42" s="196"/>
      <c r="E42" s="197"/>
      <c r="F42" s="197"/>
      <c r="G42" s="197"/>
      <c r="H42" s="196"/>
    </row>
    <row r="43" spans="1:8" s="178" customFormat="1" ht="20.25" x14ac:dyDescent="0.2">
      <c r="A43" s="195"/>
      <c r="B43" s="195"/>
      <c r="C43" s="195"/>
      <c r="D43" s="196"/>
      <c r="E43" s="197"/>
      <c r="F43" s="197"/>
      <c r="G43" s="197"/>
      <c r="H43" s="196"/>
    </row>
    <row r="44" spans="1:8" s="178" customFormat="1" ht="20.25" x14ac:dyDescent="0.2">
      <c r="A44" s="195"/>
      <c r="B44" s="195"/>
      <c r="C44" s="195"/>
      <c r="D44" s="196"/>
      <c r="E44" s="197"/>
      <c r="F44" s="197"/>
      <c r="G44" s="197"/>
      <c r="H44" s="196"/>
    </row>
    <row r="45" spans="1:8" s="178" customFormat="1" ht="20.25" x14ac:dyDescent="0.2">
      <c r="A45" s="195"/>
      <c r="B45" s="195"/>
      <c r="C45" s="195"/>
      <c r="D45" s="196"/>
      <c r="E45" s="197"/>
      <c r="F45" s="197"/>
      <c r="G45" s="197"/>
      <c r="H45" s="196"/>
    </row>
    <row r="46" spans="1:8" s="178" customFormat="1" ht="20.25" x14ac:dyDescent="0.2">
      <c r="A46" s="195"/>
      <c r="B46" s="195"/>
      <c r="C46" s="195"/>
      <c r="D46" s="196"/>
      <c r="E46" s="197"/>
      <c r="F46" s="197"/>
      <c r="G46" s="197"/>
      <c r="H46" s="196"/>
    </row>
    <row r="47" spans="1:8" s="178" customFormat="1" ht="20.25" x14ac:dyDescent="0.2">
      <c r="A47" s="195"/>
      <c r="B47" s="195"/>
      <c r="C47" s="195"/>
      <c r="D47" s="196"/>
      <c r="E47" s="197"/>
      <c r="F47" s="197"/>
      <c r="G47" s="197"/>
      <c r="H47" s="196"/>
    </row>
    <row r="48" spans="1:8" s="178" customFormat="1" ht="20.25" x14ac:dyDescent="0.2">
      <c r="A48" s="195"/>
      <c r="B48" s="195"/>
      <c r="C48" s="195"/>
      <c r="D48" s="196"/>
      <c r="E48" s="197"/>
      <c r="F48" s="197"/>
      <c r="G48" s="197"/>
      <c r="H48" s="196"/>
    </row>
    <row r="49" spans="1:8" s="178" customFormat="1" ht="20.25" x14ac:dyDescent="0.2">
      <c r="A49" s="195"/>
      <c r="B49" s="195"/>
      <c r="C49" s="195"/>
      <c r="D49" s="196"/>
      <c r="E49" s="197"/>
      <c r="F49" s="197"/>
      <c r="G49" s="197"/>
      <c r="H49" s="196"/>
    </row>
    <row r="50" spans="1:8" s="178" customFormat="1" ht="20.25" x14ac:dyDescent="0.2">
      <c r="A50" s="195"/>
      <c r="B50" s="195"/>
      <c r="C50" s="195"/>
      <c r="D50" s="196"/>
      <c r="E50" s="197"/>
      <c r="F50" s="197"/>
      <c r="G50" s="197"/>
      <c r="H50" s="196"/>
    </row>
    <row r="51" spans="1:8" s="178" customFormat="1" ht="20.25" x14ac:dyDescent="0.2">
      <c r="A51" s="195"/>
      <c r="B51" s="195"/>
      <c r="C51" s="195"/>
      <c r="D51" s="196"/>
      <c r="E51" s="197"/>
      <c r="F51" s="197"/>
      <c r="G51" s="197"/>
      <c r="H51" s="196"/>
    </row>
    <row r="52" spans="1:8" s="178" customFormat="1" ht="20.25" x14ac:dyDescent="0.2">
      <c r="A52" s="195"/>
      <c r="B52" s="195"/>
      <c r="C52" s="195"/>
      <c r="D52" s="196"/>
      <c r="E52" s="197"/>
      <c r="F52" s="197"/>
      <c r="G52" s="197"/>
      <c r="H52" s="196"/>
    </row>
  </sheetData>
  <mergeCells count="11">
    <mergeCell ref="A7:A8"/>
    <mergeCell ref="A1:F1"/>
    <mergeCell ref="A2:F2"/>
    <mergeCell ref="A3:F3"/>
    <mergeCell ref="A4:F4"/>
    <mergeCell ref="A5:F5"/>
    <mergeCell ref="D29:F29"/>
    <mergeCell ref="D30:F30"/>
    <mergeCell ref="E31:H31"/>
    <mergeCell ref="D7:F7"/>
    <mergeCell ref="B7:C7"/>
  </mergeCells>
  <printOptions horizontalCentered="1"/>
  <pageMargins left="0" right="0" top="0" bottom="0" header="0.31496062992125984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2016</vt:lpstr>
      <vt:lpstr>Modelo</vt:lpstr>
      <vt:lpstr>MODELO PUBLICAÇÃO</vt:lpstr>
      <vt:lpstr>PUBLICAÇÃO 1º QUADRIMESTRE 2016</vt:lpstr>
      <vt:lpstr>'2016'!Area_de_impressao</vt:lpstr>
      <vt:lpstr>Modelo!Area_de_impressao</vt:lpstr>
      <vt:lpstr>'MODELO PUBLICAÇÃO'!Area_de_impressao</vt:lpstr>
      <vt:lpstr>'PUBLICAÇÃO 1º QUADRIMESTRE 2016'!Area_de_impressao</vt:lpstr>
      <vt:lpstr>'2016'!Titulos_de_impressao</vt:lpstr>
    </vt:vector>
  </TitlesOfParts>
  <Company>COMPESA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</dc:creator>
  <cp:lastModifiedBy>Thelma Patrícia</cp:lastModifiedBy>
  <cp:lastPrinted>2016-10-14T17:34:00Z</cp:lastPrinted>
  <dcterms:created xsi:type="dcterms:W3CDTF">2004-03-02T17:07:47Z</dcterms:created>
  <dcterms:modified xsi:type="dcterms:W3CDTF">2019-03-25T14:24:48Z</dcterms:modified>
</cp:coreProperties>
</file>